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/>
  <bookViews>
    <workbookView xWindow="180" yWindow="-180" windowWidth="10080" windowHeight="7800" tabRatio="1000" firstSheet="6" activeTab="11"/>
  </bookViews>
  <sheets>
    <sheet name="อ11" sheetId="24" state="hidden" r:id="rId1"/>
    <sheet name="อ12" sheetId="25" state="hidden" r:id="rId2"/>
    <sheet name="อ2.1" sheetId="31" state="hidden" r:id="rId3"/>
    <sheet name="อ2.2" sheetId="33" state="hidden" r:id="rId4"/>
    <sheet name="อ3.1" sheetId="22" state="hidden" r:id="rId5"/>
    <sheet name="อ3.2" sheetId="23" state="hidden" r:id="rId6"/>
    <sheet name="ป1.1" sheetId="43" r:id="rId7"/>
    <sheet name="ป1.2" sheetId="44" r:id="rId8"/>
    <sheet name="ป2.1" sheetId="26" r:id="rId9"/>
    <sheet name="ป2.2" sheetId="27" r:id="rId10"/>
    <sheet name="ป3.1" sheetId="2" r:id="rId11"/>
    <sheet name="ป3.2" sheetId="3" r:id="rId12"/>
    <sheet name="ป4.1" sheetId="4" r:id="rId13"/>
    <sheet name="ป4.2" sheetId="5" r:id="rId14"/>
    <sheet name="ป5.1" sheetId="6" r:id="rId15"/>
    <sheet name="ป5.2" sheetId="19" r:id="rId16"/>
    <sheet name="ป6.1" sheetId="7" r:id="rId17"/>
    <sheet name="ป6.2" sheetId="8" r:id="rId18"/>
    <sheet name="ม1.1" sheetId="16" r:id="rId19"/>
    <sheet name="ม1.2" sheetId="15" r:id="rId20"/>
    <sheet name="ม2.1" sheetId="11" r:id="rId21"/>
    <sheet name="ม2.2" sheetId="12" r:id="rId22"/>
    <sheet name="ม3.1" sheetId="13" r:id="rId23"/>
    <sheet name="ม3.2" sheetId="14" r:id="rId24"/>
    <sheet name="เข้าออก" sheetId="35" r:id="rId25"/>
    <sheet name="สถิติ (2)" sheetId="42" r:id="rId26"/>
    <sheet name="สถิติ" sheetId="21" r:id="rId27"/>
    <sheet name="อนุบาล" sheetId="36" r:id="rId28"/>
    <sheet name="ปก" sheetId="37" state="hidden" r:id="rId29"/>
    <sheet name="pอนุบาล" sheetId="38" r:id="rId30"/>
    <sheet name="ครู" sheetId="39" state="veryHidden" r:id="rId31"/>
    <sheet name="เลขปชช" sheetId="40" state="hidden" r:id="rId32"/>
    <sheet name="Sheet1" sheetId="45" r:id="rId33"/>
  </sheets>
  <definedNames>
    <definedName name="_xlnm.Print_Area" localSheetId="29">pอนุบาล!$B$1:$O$25</definedName>
    <definedName name="_xlnm.Print_Area" localSheetId="6">ป1.1!$A$1:$S$31</definedName>
    <definedName name="_xlnm.Print_Area" localSheetId="7">ป1.2!$A$1:$S$31</definedName>
    <definedName name="_xlnm.Print_Area" localSheetId="8">ป2.1!$A$1:$S$36</definedName>
    <definedName name="_xlnm.Print_Area" localSheetId="9">ป2.2!$A$1:$R$35</definedName>
    <definedName name="_xlnm.Print_Area" localSheetId="10">ป3.1!$A$1:$T$35</definedName>
    <definedName name="_xlnm.Print_Area" localSheetId="11">ป3.2!$A$1:$T$35</definedName>
    <definedName name="_xlnm.Print_Area" localSheetId="12">ป4.1!$A$1:$T$36</definedName>
    <definedName name="_xlnm.Print_Area" localSheetId="13">ป4.2!$A$1:$T$38</definedName>
    <definedName name="_xlnm.Print_Area" localSheetId="14">ป5.1!$A$1:$V$42</definedName>
    <definedName name="_xlnm.Print_Area" localSheetId="15">ป5.2!$A$1:$U$43</definedName>
    <definedName name="_xlnm.Print_Area" localSheetId="16">ป6.1!$A$1:$W$42</definedName>
    <definedName name="_xlnm.Print_Area" localSheetId="17">ป6.2!$A$1:$U$40</definedName>
    <definedName name="_xlnm.Print_Area" localSheetId="28">ปก!$C$1:$C$22</definedName>
    <definedName name="_xlnm.Print_Area" localSheetId="18">ม1.1!$A$1:$R$32</definedName>
    <definedName name="_xlnm.Print_Area" localSheetId="19">ม1.2!$A$1:$R$31</definedName>
    <definedName name="_xlnm.Print_Area" localSheetId="20">ม2.1!$A$1:$U$35</definedName>
    <definedName name="_xlnm.Print_Area" localSheetId="21">ม2.2!$A$1:$U$36</definedName>
    <definedName name="_xlnm.Print_Area" localSheetId="22">ม3.1!$A$1:$R$35</definedName>
    <definedName name="_xlnm.Print_Area" localSheetId="23">ม3.2!$A$1:$R$35</definedName>
    <definedName name="_xlnm.Print_Area" localSheetId="26">สถิติ!$B$1:$N$30</definedName>
    <definedName name="_xlnm.Print_Area" localSheetId="25">'สถิติ (2)'!$B$1:$N$30</definedName>
    <definedName name="_xlnm.Print_Area" localSheetId="0">อ11!$A$1:$Q$24</definedName>
    <definedName name="_xlnm.Print_Area" localSheetId="1">อ12!$A$1:$Q$25</definedName>
    <definedName name="_xlnm.Print_Area" localSheetId="2">อ2.1!$A$1:$Q$30</definedName>
    <definedName name="_xlnm.Print_Area" localSheetId="4">อ3.1!$A$1:$Q$35</definedName>
    <definedName name="_xlnm.Print_Area" localSheetId="5">อ3.2!$A$1:$Q$29</definedName>
  </definedNames>
  <calcPr calcId="144525"/>
</workbook>
</file>

<file path=xl/calcChain.xml><?xml version="1.0" encoding="utf-8"?>
<calcChain xmlns="http://schemas.openxmlformats.org/spreadsheetml/2006/main">
  <c r="J11" i="45" l="1"/>
  <c r="L11" i="45" s="1"/>
  <c r="M11" i="45"/>
  <c r="N11" i="45"/>
  <c r="J12" i="45"/>
  <c r="L12" i="45" s="1"/>
  <c r="M12" i="45"/>
  <c r="N12" i="45"/>
  <c r="J13" i="45"/>
  <c r="L13" i="45" s="1"/>
  <c r="M13" i="45"/>
  <c r="N13" i="45"/>
  <c r="J14" i="45"/>
  <c r="L14" i="45" s="1"/>
  <c r="M14" i="45"/>
  <c r="N14" i="45"/>
  <c r="J15" i="45"/>
  <c r="L15" i="45" s="1"/>
  <c r="M15" i="45"/>
  <c r="N15" i="45"/>
  <c r="J16" i="45"/>
  <c r="L16" i="45" s="1"/>
  <c r="M16" i="45"/>
  <c r="N16" i="45"/>
  <c r="J17" i="45"/>
  <c r="L17" i="45" s="1"/>
  <c r="M17" i="45"/>
  <c r="N17" i="45"/>
  <c r="J18" i="45"/>
  <c r="L18" i="45" s="1"/>
  <c r="M18" i="45"/>
  <c r="N18" i="45"/>
  <c r="J19" i="45"/>
  <c r="L19" i="45" s="1"/>
  <c r="M19" i="45"/>
  <c r="N19" i="45"/>
  <c r="J20" i="45"/>
  <c r="L20" i="45" s="1"/>
  <c r="M20" i="45"/>
  <c r="N20" i="45"/>
  <c r="J21" i="45"/>
  <c r="L21" i="45" s="1"/>
  <c r="M21" i="45"/>
  <c r="N21" i="45"/>
  <c r="J22" i="45"/>
  <c r="L22" i="45" s="1"/>
  <c r="M22" i="45"/>
  <c r="N22" i="45"/>
  <c r="J23" i="45"/>
  <c r="L23" i="45" s="1"/>
  <c r="M23" i="45"/>
  <c r="N23" i="45"/>
  <c r="J24" i="45"/>
  <c r="L24" i="45" s="1"/>
  <c r="M24" i="45"/>
  <c r="N24" i="45"/>
  <c r="J25" i="45"/>
  <c r="L25" i="45" s="1"/>
  <c r="M25" i="45"/>
  <c r="N25" i="45"/>
  <c r="J26" i="45"/>
  <c r="L26" i="45" s="1"/>
  <c r="M26" i="45"/>
  <c r="N26" i="45"/>
  <c r="J27" i="45"/>
  <c r="L27" i="45" s="1"/>
  <c r="M27" i="45"/>
  <c r="N27" i="45"/>
  <c r="J28" i="45"/>
  <c r="L28" i="45" s="1"/>
  <c r="M28" i="45"/>
  <c r="N28" i="45"/>
  <c r="J29" i="45"/>
  <c r="L29" i="45" s="1"/>
  <c r="M29" i="45"/>
  <c r="N29" i="45"/>
  <c r="J30" i="45"/>
  <c r="L30" i="45" s="1"/>
  <c r="M30" i="45"/>
  <c r="N30" i="45"/>
  <c r="J31" i="45"/>
  <c r="L31" i="45" s="1"/>
  <c r="M31" i="45"/>
  <c r="N31" i="45"/>
  <c r="J32" i="45"/>
  <c r="L32" i="45" s="1"/>
  <c r="M32" i="45"/>
  <c r="N32" i="45"/>
  <c r="J33" i="45"/>
  <c r="L33" i="45" s="1"/>
  <c r="M33" i="45"/>
  <c r="N33" i="45"/>
  <c r="J34" i="45"/>
  <c r="L34" i="45" s="1"/>
  <c r="M34" i="45"/>
  <c r="N34" i="45"/>
  <c r="J35" i="45"/>
  <c r="L35" i="45" s="1"/>
  <c r="M35" i="45"/>
  <c r="N35" i="45"/>
  <c r="J36" i="45"/>
  <c r="L36" i="45" s="1"/>
  <c r="M36" i="45"/>
  <c r="N36" i="45"/>
  <c r="J37" i="45"/>
  <c r="L37" i="45" s="1"/>
  <c r="M37" i="45"/>
  <c r="N37" i="45"/>
  <c r="J38" i="45"/>
  <c r="L38" i="45" s="1"/>
  <c r="M38" i="45"/>
  <c r="N38" i="45"/>
  <c r="J39" i="45"/>
  <c r="L39" i="45" s="1"/>
  <c r="M39" i="45"/>
  <c r="N39" i="45"/>
  <c r="J40" i="45"/>
  <c r="L40" i="45" s="1"/>
  <c r="M40" i="45"/>
  <c r="N40" i="45"/>
  <c r="J41" i="45"/>
  <c r="L41" i="45" s="1"/>
  <c r="M41" i="45"/>
  <c r="N41" i="45"/>
  <c r="J42" i="45"/>
  <c r="L42" i="45" s="1"/>
  <c r="M42" i="45"/>
  <c r="N42" i="45"/>
  <c r="J43" i="45"/>
  <c r="L43" i="45" s="1"/>
  <c r="M43" i="45"/>
  <c r="N43" i="45"/>
  <c r="J44" i="45"/>
  <c r="L44" i="45" s="1"/>
  <c r="M44" i="45"/>
  <c r="N44" i="45"/>
  <c r="J45" i="45"/>
  <c r="L45" i="45" s="1"/>
  <c r="M45" i="45"/>
  <c r="N45" i="45"/>
  <c r="J46" i="45"/>
  <c r="L46" i="45" s="1"/>
  <c r="M46" i="45"/>
  <c r="N46" i="45"/>
  <c r="J47" i="45"/>
  <c r="L47" i="45" s="1"/>
  <c r="M47" i="45"/>
  <c r="N47" i="45"/>
  <c r="J48" i="45"/>
  <c r="L48" i="45" s="1"/>
  <c r="M48" i="45"/>
  <c r="N48" i="45"/>
  <c r="J49" i="45"/>
  <c r="L49" i="45" s="1"/>
  <c r="M49" i="45"/>
  <c r="N49" i="45"/>
  <c r="J50" i="45"/>
  <c r="L50" i="45" s="1"/>
  <c r="M50" i="45"/>
  <c r="N50" i="45"/>
  <c r="J51" i="45"/>
  <c r="L51" i="45" s="1"/>
  <c r="M51" i="45"/>
  <c r="N51" i="45"/>
  <c r="J52" i="45"/>
  <c r="L52" i="45" s="1"/>
  <c r="M52" i="45"/>
  <c r="N52" i="45"/>
  <c r="J53" i="45"/>
  <c r="L53" i="45" s="1"/>
  <c r="M53" i="45"/>
  <c r="N53" i="45"/>
  <c r="J54" i="45"/>
  <c r="L54" i="45" s="1"/>
  <c r="M54" i="45"/>
  <c r="N54" i="45"/>
  <c r="J55" i="45"/>
  <c r="L55" i="45" s="1"/>
  <c r="M55" i="45"/>
  <c r="N55" i="45"/>
  <c r="J56" i="45"/>
  <c r="L56" i="45" s="1"/>
  <c r="M56" i="45"/>
  <c r="N56" i="45"/>
  <c r="J57" i="45"/>
  <c r="L57" i="45"/>
  <c r="M57" i="45"/>
  <c r="N57" i="45"/>
  <c r="J58" i="45"/>
  <c r="L58" i="45"/>
  <c r="M58" i="45"/>
  <c r="N58" i="45"/>
  <c r="J59" i="45"/>
  <c r="L59" i="45" s="1"/>
  <c r="M59" i="45"/>
  <c r="N59" i="45"/>
  <c r="J60" i="45"/>
  <c r="L60" i="45" s="1"/>
  <c r="M60" i="45"/>
  <c r="N60" i="45"/>
  <c r="J61" i="45"/>
  <c r="L61" i="45"/>
  <c r="M61" i="45"/>
  <c r="N61" i="45"/>
  <c r="J62" i="45"/>
  <c r="L62" i="45"/>
  <c r="M62" i="45"/>
  <c r="N62" i="45"/>
  <c r="J63" i="45"/>
  <c r="L63" i="45" s="1"/>
  <c r="M63" i="45"/>
  <c r="N63" i="45"/>
  <c r="J64" i="45"/>
  <c r="L64" i="45" s="1"/>
  <c r="M64" i="45"/>
  <c r="N64" i="45"/>
  <c r="J65" i="45"/>
  <c r="L65" i="45" s="1"/>
  <c r="M65" i="45"/>
  <c r="N65" i="45"/>
  <c r="J66" i="45"/>
  <c r="L66" i="45" s="1"/>
  <c r="M66" i="45"/>
  <c r="N66" i="45"/>
  <c r="J67" i="45"/>
  <c r="L67" i="45" s="1"/>
  <c r="M67" i="45"/>
  <c r="N67" i="45"/>
  <c r="J68" i="45"/>
  <c r="L68" i="45" s="1"/>
  <c r="M68" i="45"/>
  <c r="N68" i="45"/>
  <c r="J69" i="45"/>
  <c r="L69" i="45" s="1"/>
  <c r="M69" i="45"/>
  <c r="N69" i="45"/>
  <c r="J70" i="45"/>
  <c r="L70" i="45" s="1"/>
  <c r="M70" i="45"/>
  <c r="N70" i="45"/>
  <c r="J71" i="45"/>
  <c r="L71" i="45" s="1"/>
  <c r="M71" i="45"/>
  <c r="N71" i="45"/>
  <c r="J72" i="45"/>
  <c r="L72" i="45" s="1"/>
  <c r="M72" i="45"/>
  <c r="N72" i="45"/>
  <c r="J73" i="45"/>
  <c r="L73" i="45" s="1"/>
  <c r="M73" i="45"/>
  <c r="N73" i="45"/>
  <c r="J74" i="45"/>
  <c r="L74" i="45" s="1"/>
  <c r="M74" i="45"/>
  <c r="N74" i="45"/>
  <c r="J75" i="45"/>
  <c r="L75" i="45" s="1"/>
  <c r="M75" i="45"/>
  <c r="N75" i="45"/>
  <c r="J76" i="45"/>
  <c r="L76" i="45" s="1"/>
  <c r="M76" i="45"/>
  <c r="N76" i="45"/>
  <c r="J77" i="45"/>
  <c r="L77" i="45" s="1"/>
  <c r="M77" i="45"/>
  <c r="N77" i="45"/>
  <c r="J78" i="45"/>
  <c r="L78" i="45" s="1"/>
  <c r="M78" i="45"/>
  <c r="N78" i="45"/>
  <c r="J79" i="45"/>
  <c r="L79" i="45" s="1"/>
  <c r="M79" i="45"/>
  <c r="N79" i="45"/>
  <c r="J80" i="45"/>
  <c r="L80" i="45" s="1"/>
  <c r="M80" i="45"/>
  <c r="N80" i="45"/>
  <c r="J81" i="45"/>
  <c r="L81" i="45" s="1"/>
  <c r="M81" i="45"/>
  <c r="N81" i="45"/>
  <c r="J82" i="45"/>
  <c r="L82" i="45"/>
  <c r="M82" i="45"/>
  <c r="N82" i="45"/>
  <c r="J83" i="45"/>
  <c r="L83" i="45" s="1"/>
  <c r="M83" i="45"/>
  <c r="N83" i="45"/>
  <c r="J84" i="45"/>
  <c r="L84" i="45" s="1"/>
  <c r="M84" i="45"/>
  <c r="N84" i="45"/>
  <c r="J85" i="45"/>
  <c r="L85" i="45"/>
  <c r="M85" i="45"/>
  <c r="N85" i="45"/>
  <c r="J86" i="45"/>
  <c r="L86" i="45"/>
  <c r="M86" i="45"/>
  <c r="N86" i="45"/>
  <c r="J87" i="45"/>
  <c r="L87" i="45" s="1"/>
  <c r="M87" i="45"/>
  <c r="N87" i="45"/>
  <c r="J88" i="45"/>
  <c r="L88" i="45" s="1"/>
  <c r="M88" i="45"/>
  <c r="N88" i="45"/>
  <c r="J89" i="45"/>
  <c r="L89" i="45" s="1"/>
  <c r="M89" i="45"/>
  <c r="N89" i="45"/>
  <c r="J90" i="45"/>
  <c r="L90" i="45" s="1"/>
  <c r="M90" i="45"/>
  <c r="N90" i="45"/>
  <c r="J91" i="45"/>
  <c r="L91" i="45" s="1"/>
  <c r="M91" i="45"/>
  <c r="N91" i="45"/>
  <c r="J92" i="45"/>
  <c r="L92" i="45" s="1"/>
  <c r="M92" i="45"/>
  <c r="N92" i="45"/>
  <c r="J93" i="45"/>
  <c r="L93" i="45" s="1"/>
  <c r="M93" i="45"/>
  <c r="N93" i="45"/>
  <c r="J94" i="45"/>
  <c r="L94" i="45" s="1"/>
  <c r="M94" i="45"/>
  <c r="N94" i="45"/>
  <c r="J95" i="45"/>
  <c r="L95" i="45" s="1"/>
  <c r="M95" i="45"/>
  <c r="N95" i="45"/>
  <c r="J96" i="45"/>
  <c r="L96" i="45" s="1"/>
  <c r="M96" i="45"/>
  <c r="N96" i="45"/>
  <c r="J97" i="45"/>
  <c r="L97" i="45"/>
  <c r="M97" i="45"/>
  <c r="N97" i="45"/>
  <c r="J98" i="45"/>
  <c r="L98" i="45"/>
  <c r="M98" i="45"/>
  <c r="N98" i="45"/>
  <c r="J99" i="45"/>
  <c r="L99" i="45" s="1"/>
  <c r="M99" i="45"/>
  <c r="N99" i="45"/>
  <c r="J100" i="45"/>
  <c r="L100" i="45" s="1"/>
  <c r="M100" i="45"/>
  <c r="N100" i="45"/>
  <c r="J101" i="45"/>
  <c r="L101" i="45" s="1"/>
  <c r="M101" i="45"/>
  <c r="N101" i="45"/>
  <c r="J102" i="45"/>
  <c r="L102" i="45" s="1"/>
  <c r="M102" i="45"/>
  <c r="N102" i="45"/>
  <c r="J103" i="45"/>
  <c r="L103" i="45" s="1"/>
  <c r="M103" i="45"/>
  <c r="N103" i="45"/>
  <c r="J104" i="45"/>
  <c r="L104" i="45" s="1"/>
  <c r="M104" i="45"/>
  <c r="N104" i="45"/>
  <c r="J105" i="45"/>
  <c r="L105" i="45" s="1"/>
  <c r="M105" i="45"/>
  <c r="N105" i="45"/>
  <c r="J106" i="45"/>
  <c r="L106" i="45" s="1"/>
  <c r="M106" i="45"/>
  <c r="N106" i="45"/>
  <c r="J107" i="45"/>
  <c r="L107" i="45" s="1"/>
  <c r="M107" i="45"/>
  <c r="N107" i="45"/>
  <c r="J108" i="45"/>
  <c r="L108" i="45" s="1"/>
  <c r="M108" i="45"/>
  <c r="N108" i="45"/>
  <c r="J109" i="45"/>
  <c r="L109" i="45" s="1"/>
  <c r="M109" i="45"/>
  <c r="N109" i="45"/>
  <c r="J110" i="45"/>
  <c r="L110" i="45" s="1"/>
  <c r="M110" i="45"/>
  <c r="N110" i="45"/>
  <c r="J111" i="45"/>
  <c r="L111" i="45" s="1"/>
  <c r="M111" i="45"/>
  <c r="N111" i="45"/>
  <c r="J112" i="45"/>
  <c r="L112" i="45" s="1"/>
  <c r="M112" i="45"/>
  <c r="N112" i="45"/>
  <c r="J113" i="45"/>
  <c r="L113" i="45" s="1"/>
  <c r="M113" i="45"/>
  <c r="N113" i="45"/>
  <c r="J114" i="45"/>
  <c r="L114" i="45"/>
  <c r="M114" i="45"/>
  <c r="N114" i="45"/>
  <c r="J115" i="45"/>
  <c r="L115" i="45" s="1"/>
  <c r="M115" i="45"/>
  <c r="N115" i="45"/>
  <c r="J116" i="45"/>
  <c r="L116" i="45" s="1"/>
  <c r="M116" i="45"/>
  <c r="N116" i="45"/>
  <c r="J117" i="45"/>
  <c r="L117" i="45"/>
  <c r="M117" i="45"/>
  <c r="N117" i="45"/>
  <c r="J118" i="45"/>
  <c r="L118" i="45"/>
  <c r="M118" i="45"/>
  <c r="N118" i="45"/>
  <c r="J119" i="45"/>
  <c r="L119" i="45" s="1"/>
  <c r="M119" i="45"/>
  <c r="N119" i="45"/>
  <c r="J120" i="45"/>
  <c r="L120" i="45" s="1"/>
  <c r="M120" i="45"/>
  <c r="N120" i="45"/>
  <c r="J121" i="45"/>
  <c r="L121" i="45" s="1"/>
  <c r="M121" i="45"/>
  <c r="N121" i="45"/>
  <c r="J122" i="45"/>
  <c r="L122" i="45" s="1"/>
  <c r="M122" i="45"/>
  <c r="N122" i="45"/>
  <c r="J123" i="45"/>
  <c r="L123" i="45" s="1"/>
  <c r="M123" i="45"/>
  <c r="N123" i="45"/>
  <c r="J124" i="45"/>
  <c r="L124" i="45" s="1"/>
  <c r="M124" i="45"/>
  <c r="N124" i="45"/>
  <c r="J125" i="45"/>
  <c r="L125" i="45" s="1"/>
  <c r="M125" i="45"/>
  <c r="N125" i="45"/>
  <c r="J126" i="45"/>
  <c r="L126" i="45" s="1"/>
  <c r="M126" i="45"/>
  <c r="N126" i="45"/>
  <c r="J127" i="45"/>
  <c r="L127" i="45" s="1"/>
  <c r="M127" i="45"/>
  <c r="N127" i="45"/>
  <c r="J128" i="45"/>
  <c r="L128" i="45" s="1"/>
  <c r="M128" i="45"/>
  <c r="N128" i="45"/>
  <c r="J129" i="45"/>
  <c r="L129" i="45" s="1"/>
  <c r="M129" i="45"/>
  <c r="N129" i="45"/>
  <c r="J130" i="45"/>
  <c r="L130" i="45"/>
  <c r="M130" i="45"/>
  <c r="N130" i="45"/>
  <c r="J131" i="45"/>
  <c r="L131" i="45" s="1"/>
  <c r="M131" i="45"/>
  <c r="N131" i="45"/>
  <c r="J132" i="45"/>
  <c r="L132" i="45" s="1"/>
  <c r="M132" i="45"/>
  <c r="N132" i="45"/>
  <c r="J133" i="45"/>
  <c r="L133" i="45"/>
  <c r="M133" i="45"/>
  <c r="N133" i="45"/>
  <c r="J134" i="45"/>
  <c r="L134" i="45"/>
  <c r="M134" i="45"/>
  <c r="N134" i="45"/>
  <c r="J135" i="45"/>
  <c r="L135" i="45" s="1"/>
  <c r="M135" i="45"/>
  <c r="N135" i="45"/>
  <c r="J136" i="45"/>
  <c r="L136" i="45" s="1"/>
  <c r="M136" i="45"/>
  <c r="N136" i="45"/>
  <c r="J137" i="45"/>
  <c r="L137" i="45" s="1"/>
  <c r="M137" i="45"/>
  <c r="N137" i="45"/>
  <c r="J138" i="45"/>
  <c r="L138" i="45" s="1"/>
  <c r="M138" i="45"/>
  <c r="N138" i="45"/>
  <c r="J139" i="45"/>
  <c r="L139" i="45" s="1"/>
  <c r="M139" i="45"/>
  <c r="N139" i="45"/>
  <c r="J140" i="45"/>
  <c r="L140" i="45" s="1"/>
  <c r="M140" i="45"/>
  <c r="N140" i="45"/>
  <c r="J141" i="45"/>
  <c r="L141" i="45" s="1"/>
  <c r="M141" i="45"/>
  <c r="N141" i="45"/>
  <c r="J142" i="45"/>
  <c r="L142" i="45" s="1"/>
  <c r="M142" i="45"/>
  <c r="N142" i="45"/>
  <c r="J143" i="45"/>
  <c r="L143" i="45" s="1"/>
  <c r="M143" i="45"/>
  <c r="N143" i="45"/>
  <c r="J144" i="45"/>
  <c r="L144" i="45" s="1"/>
  <c r="M144" i="45"/>
  <c r="N144" i="45"/>
  <c r="J145" i="45"/>
  <c r="L145" i="45" s="1"/>
  <c r="M145" i="45"/>
  <c r="N145" i="45"/>
  <c r="J146" i="45"/>
  <c r="L146" i="45" s="1"/>
  <c r="M146" i="45"/>
  <c r="N146" i="45"/>
  <c r="J147" i="45"/>
  <c r="L147" i="45" s="1"/>
  <c r="M147" i="45"/>
  <c r="N147" i="45"/>
  <c r="J148" i="45"/>
  <c r="L148" i="45" s="1"/>
  <c r="M148" i="45"/>
  <c r="N148" i="45"/>
  <c r="J149" i="45"/>
  <c r="L149" i="45" s="1"/>
  <c r="M149" i="45"/>
  <c r="N149" i="45"/>
  <c r="J150" i="45"/>
  <c r="L150" i="45"/>
  <c r="M150" i="45"/>
  <c r="N150" i="45"/>
  <c r="J151" i="45"/>
  <c r="L151" i="45" s="1"/>
  <c r="M151" i="45"/>
  <c r="N151" i="45"/>
  <c r="J152" i="45"/>
  <c r="L152" i="45" s="1"/>
  <c r="M152" i="45"/>
  <c r="N152" i="45"/>
  <c r="J153" i="45"/>
  <c r="L153" i="45"/>
  <c r="M153" i="45"/>
  <c r="N153" i="45"/>
  <c r="J154" i="45"/>
  <c r="L154" i="45"/>
  <c r="M154" i="45"/>
  <c r="N154" i="45"/>
  <c r="J155" i="45"/>
  <c r="L155" i="45" s="1"/>
  <c r="M155" i="45"/>
  <c r="N155" i="45"/>
  <c r="J156" i="45"/>
  <c r="L156" i="45" s="1"/>
  <c r="M156" i="45"/>
  <c r="N156" i="45"/>
  <c r="J157" i="45"/>
  <c r="L157" i="45" s="1"/>
  <c r="M157" i="45"/>
  <c r="N157" i="45"/>
  <c r="J158" i="45"/>
  <c r="L158" i="45" s="1"/>
  <c r="M158" i="45"/>
  <c r="N158" i="45"/>
  <c r="J159" i="45"/>
  <c r="L159" i="45" s="1"/>
  <c r="M159" i="45"/>
  <c r="N159" i="45"/>
  <c r="J160" i="45"/>
  <c r="L160" i="45" s="1"/>
  <c r="M160" i="45"/>
  <c r="N160" i="45"/>
  <c r="J161" i="45"/>
  <c r="L161" i="45" s="1"/>
  <c r="M161" i="45"/>
  <c r="N161" i="45"/>
  <c r="J162" i="45"/>
  <c r="L162" i="45" s="1"/>
  <c r="M162" i="45"/>
  <c r="N162" i="45"/>
  <c r="J163" i="45"/>
  <c r="L163" i="45" s="1"/>
  <c r="M163" i="45"/>
  <c r="N163" i="45"/>
  <c r="J164" i="45"/>
  <c r="L164" i="45" s="1"/>
  <c r="M164" i="45"/>
  <c r="N164" i="45"/>
  <c r="J165" i="45"/>
  <c r="L165" i="45" s="1"/>
  <c r="M165" i="45"/>
  <c r="N165" i="45"/>
  <c r="J166" i="45"/>
  <c r="L166" i="45"/>
  <c r="M166" i="45"/>
  <c r="N166" i="45"/>
  <c r="J167" i="45"/>
  <c r="L167" i="45" s="1"/>
  <c r="M167" i="45"/>
  <c r="N167" i="45"/>
  <c r="J168" i="45"/>
  <c r="L168" i="45" s="1"/>
  <c r="M168" i="45"/>
  <c r="N168" i="45"/>
  <c r="J169" i="45"/>
  <c r="L169" i="45"/>
  <c r="M169" i="45"/>
  <c r="N169" i="45"/>
  <c r="J170" i="45"/>
  <c r="L170" i="45"/>
  <c r="M170" i="45"/>
  <c r="N170" i="45"/>
  <c r="J171" i="45"/>
  <c r="L171" i="45" s="1"/>
  <c r="M171" i="45"/>
  <c r="N171" i="45"/>
  <c r="J172" i="45"/>
  <c r="L172" i="45" s="1"/>
  <c r="M172" i="45"/>
  <c r="N172" i="45"/>
  <c r="J173" i="45"/>
  <c r="L173" i="45" s="1"/>
  <c r="M173" i="45"/>
  <c r="N173" i="45"/>
  <c r="J174" i="45"/>
  <c r="L174" i="45" s="1"/>
  <c r="M174" i="45"/>
  <c r="N174" i="45"/>
  <c r="J175" i="45"/>
  <c r="L175" i="45" s="1"/>
  <c r="M175" i="45"/>
  <c r="N175" i="45"/>
  <c r="J176" i="45"/>
  <c r="L176" i="45" s="1"/>
  <c r="M176" i="45"/>
  <c r="N176" i="45"/>
  <c r="J177" i="45"/>
  <c r="L177" i="45" s="1"/>
  <c r="M177" i="45"/>
  <c r="N177" i="45"/>
  <c r="J178" i="45"/>
  <c r="L178" i="45"/>
  <c r="M178" i="45"/>
  <c r="N178" i="45"/>
  <c r="J179" i="45"/>
  <c r="L179" i="45" s="1"/>
  <c r="M179" i="45"/>
  <c r="N179" i="45"/>
  <c r="J180" i="45"/>
  <c r="L180" i="45" s="1"/>
  <c r="M180" i="45"/>
  <c r="N180" i="45"/>
  <c r="J181" i="45"/>
  <c r="L181" i="45"/>
  <c r="M181" i="45"/>
  <c r="N181" i="45"/>
  <c r="J182" i="45"/>
  <c r="L182" i="45"/>
  <c r="M182" i="45"/>
  <c r="N182" i="45"/>
  <c r="J183" i="45"/>
  <c r="L183" i="45" s="1"/>
  <c r="M183" i="45"/>
  <c r="N183" i="45"/>
  <c r="J184" i="45"/>
  <c r="L184" i="45" s="1"/>
  <c r="M184" i="45"/>
  <c r="N184" i="45"/>
  <c r="J185" i="45"/>
  <c r="L185" i="45" s="1"/>
  <c r="M185" i="45"/>
  <c r="N185" i="45"/>
  <c r="J186" i="45"/>
  <c r="L186" i="45"/>
  <c r="M186" i="45"/>
  <c r="N186" i="45"/>
  <c r="J187" i="45"/>
  <c r="L187" i="45" s="1"/>
  <c r="M187" i="45"/>
  <c r="N187" i="45"/>
  <c r="J188" i="45"/>
  <c r="L188" i="45" s="1"/>
  <c r="M188" i="45"/>
  <c r="N188" i="45"/>
  <c r="J189" i="45"/>
  <c r="L189" i="45"/>
  <c r="M189" i="45"/>
  <c r="N189" i="45"/>
  <c r="J190" i="45"/>
  <c r="L190" i="45"/>
  <c r="M190" i="45"/>
  <c r="N190" i="45"/>
  <c r="J191" i="45"/>
  <c r="L191" i="45" s="1"/>
  <c r="M191" i="45"/>
  <c r="N191" i="45"/>
  <c r="J192" i="45"/>
  <c r="L192" i="45" s="1"/>
  <c r="M192" i="45"/>
  <c r="N192" i="45"/>
  <c r="J193" i="45"/>
  <c r="L193" i="45" s="1"/>
  <c r="M193" i="45"/>
  <c r="N193" i="45"/>
  <c r="J194" i="45"/>
  <c r="L194" i="45" s="1"/>
  <c r="M194" i="45"/>
  <c r="N194" i="45"/>
  <c r="J195" i="45"/>
  <c r="L195" i="45" s="1"/>
  <c r="M195" i="45"/>
  <c r="N195" i="45"/>
  <c r="J196" i="45"/>
  <c r="L196" i="45" s="1"/>
  <c r="M196" i="45"/>
  <c r="N196" i="45"/>
  <c r="J197" i="45"/>
  <c r="L197" i="45" s="1"/>
  <c r="M197" i="45"/>
  <c r="N197" i="45"/>
  <c r="J198" i="45"/>
  <c r="L198" i="45" s="1"/>
  <c r="M198" i="45"/>
  <c r="N198" i="45"/>
  <c r="J199" i="45"/>
  <c r="L199" i="45" s="1"/>
  <c r="M199" i="45"/>
  <c r="N199" i="45"/>
  <c r="J200" i="45"/>
  <c r="L200" i="45" s="1"/>
  <c r="M200" i="45"/>
  <c r="N200" i="45"/>
  <c r="J201" i="45"/>
  <c r="L201" i="45" s="1"/>
  <c r="M201" i="45"/>
  <c r="N201" i="45"/>
  <c r="J202" i="45"/>
  <c r="L202" i="45" s="1"/>
  <c r="M202" i="45"/>
  <c r="N202" i="45"/>
  <c r="J203" i="45"/>
  <c r="L203" i="45" s="1"/>
  <c r="M203" i="45"/>
  <c r="N203" i="45"/>
  <c r="J204" i="45"/>
  <c r="L204" i="45" s="1"/>
  <c r="M204" i="45"/>
  <c r="N204" i="45"/>
  <c r="J205" i="45"/>
  <c r="L205" i="45"/>
  <c r="M205" i="45"/>
  <c r="N205" i="45"/>
  <c r="J206" i="45"/>
  <c r="L206" i="45"/>
  <c r="M206" i="45"/>
  <c r="N206" i="45"/>
  <c r="J207" i="45"/>
  <c r="L207" i="45" s="1"/>
  <c r="M207" i="45"/>
  <c r="N207" i="45"/>
  <c r="J208" i="45"/>
  <c r="L208" i="45" s="1"/>
  <c r="M208" i="45"/>
  <c r="N208" i="45"/>
  <c r="J209" i="45"/>
  <c r="L209" i="45" s="1"/>
  <c r="M209" i="45"/>
  <c r="N209" i="45"/>
  <c r="J210" i="45"/>
  <c r="L210" i="45" s="1"/>
  <c r="M210" i="45"/>
  <c r="N210" i="45"/>
  <c r="J211" i="45"/>
  <c r="L211" i="45" s="1"/>
  <c r="M211" i="45"/>
  <c r="N211" i="45"/>
  <c r="J212" i="45"/>
  <c r="L212" i="45" s="1"/>
  <c r="M212" i="45"/>
  <c r="N212" i="45"/>
  <c r="J213" i="45"/>
  <c r="L213" i="45" s="1"/>
  <c r="M213" i="45"/>
  <c r="N213" i="45"/>
  <c r="J214" i="45"/>
  <c r="L214" i="45"/>
  <c r="M214" i="45"/>
  <c r="N214" i="45"/>
  <c r="J215" i="45"/>
  <c r="L215" i="45" s="1"/>
  <c r="M215" i="45"/>
  <c r="N215" i="45"/>
  <c r="J216" i="45"/>
  <c r="L216" i="45" s="1"/>
  <c r="M216" i="45"/>
  <c r="N216" i="45"/>
  <c r="J217" i="45"/>
  <c r="L217" i="45"/>
  <c r="M217" i="45"/>
  <c r="N217" i="45"/>
  <c r="J218" i="45"/>
  <c r="L218" i="45"/>
  <c r="M218" i="45"/>
  <c r="N218" i="45"/>
  <c r="J219" i="45"/>
  <c r="L219" i="45" s="1"/>
  <c r="M219" i="45"/>
  <c r="N219" i="45"/>
  <c r="J220" i="45"/>
  <c r="L220" i="45" s="1"/>
  <c r="M220" i="45"/>
  <c r="N220" i="45"/>
  <c r="J221" i="45"/>
  <c r="L221" i="45" s="1"/>
  <c r="M221" i="45"/>
  <c r="N221" i="45"/>
  <c r="J222" i="45"/>
  <c r="L222" i="45" s="1"/>
  <c r="M222" i="45"/>
  <c r="N222" i="45"/>
  <c r="J223" i="45"/>
  <c r="L223" i="45" s="1"/>
  <c r="M223" i="45"/>
  <c r="N223" i="45"/>
  <c r="J224" i="45"/>
  <c r="L224" i="45" s="1"/>
  <c r="M224" i="45"/>
  <c r="N224" i="45"/>
  <c r="J225" i="45"/>
  <c r="L225" i="45" s="1"/>
  <c r="M225" i="45"/>
  <c r="N225" i="45"/>
  <c r="J226" i="45"/>
  <c r="L226" i="45" s="1"/>
  <c r="M226" i="45"/>
  <c r="N226" i="45"/>
  <c r="J227" i="45"/>
  <c r="L227" i="45" s="1"/>
  <c r="M227" i="45"/>
  <c r="N227" i="45"/>
  <c r="J228" i="45"/>
  <c r="L228" i="45" s="1"/>
  <c r="M228" i="45"/>
  <c r="N228" i="45"/>
  <c r="J229" i="45"/>
  <c r="L229" i="45" s="1"/>
  <c r="M229" i="45"/>
  <c r="N229" i="45"/>
  <c r="J230" i="45"/>
  <c r="L230" i="45" s="1"/>
  <c r="M230" i="45"/>
  <c r="N230" i="45"/>
  <c r="J231" i="45"/>
  <c r="L231" i="45" s="1"/>
  <c r="M231" i="45"/>
  <c r="N231" i="45"/>
  <c r="J232" i="45"/>
  <c r="L232" i="45" s="1"/>
  <c r="M232" i="45"/>
  <c r="N232" i="45"/>
  <c r="J233" i="45"/>
  <c r="L233" i="45" s="1"/>
  <c r="M233" i="45"/>
  <c r="N233" i="45"/>
  <c r="J234" i="45"/>
  <c r="L234" i="45" s="1"/>
  <c r="M234" i="45"/>
  <c r="N234" i="45"/>
  <c r="J235" i="45"/>
  <c r="L235" i="45" s="1"/>
  <c r="M235" i="45"/>
  <c r="N235" i="45"/>
  <c r="J236" i="45"/>
  <c r="L236" i="45" s="1"/>
  <c r="M236" i="45"/>
  <c r="N236" i="45"/>
  <c r="J237" i="45"/>
  <c r="L237" i="45" s="1"/>
  <c r="M237" i="45"/>
  <c r="N237" i="45"/>
  <c r="J238" i="45"/>
  <c r="L238" i="45" s="1"/>
  <c r="M238" i="45"/>
  <c r="N238" i="45"/>
  <c r="J239" i="45"/>
  <c r="L239" i="45" s="1"/>
  <c r="M239" i="45"/>
  <c r="N239" i="45"/>
  <c r="J240" i="45"/>
  <c r="L240" i="45" s="1"/>
  <c r="M240" i="45"/>
  <c r="N240" i="45"/>
  <c r="J241" i="45"/>
  <c r="L241" i="45" s="1"/>
  <c r="M241" i="45"/>
  <c r="N241" i="45"/>
  <c r="J242" i="45"/>
  <c r="L242" i="45" s="1"/>
  <c r="M242" i="45"/>
  <c r="N242" i="45"/>
  <c r="J243" i="45"/>
  <c r="L243" i="45" s="1"/>
  <c r="M243" i="45"/>
  <c r="N243" i="45"/>
  <c r="J244" i="45"/>
  <c r="L244" i="45" s="1"/>
  <c r="M244" i="45"/>
  <c r="N244" i="45"/>
  <c r="J245" i="45"/>
  <c r="L245" i="45" s="1"/>
  <c r="M245" i="45"/>
  <c r="N245" i="45"/>
  <c r="J246" i="45"/>
  <c r="L246" i="45" s="1"/>
  <c r="M246" i="45"/>
  <c r="N246" i="45"/>
  <c r="J247" i="45"/>
  <c r="L247" i="45" s="1"/>
  <c r="M247" i="45"/>
  <c r="N247" i="45"/>
  <c r="J248" i="45"/>
  <c r="L248" i="45" s="1"/>
  <c r="M248" i="45"/>
  <c r="N248" i="45"/>
  <c r="J249" i="45"/>
  <c r="L249" i="45" s="1"/>
  <c r="M249" i="45"/>
  <c r="N249" i="45"/>
  <c r="J250" i="45"/>
  <c r="L250" i="45" s="1"/>
  <c r="M250" i="45"/>
  <c r="N250" i="45"/>
  <c r="J251" i="45"/>
  <c r="L251" i="45" s="1"/>
  <c r="M251" i="45"/>
  <c r="N251" i="45"/>
  <c r="J252" i="45"/>
  <c r="L252" i="45" s="1"/>
  <c r="M252" i="45"/>
  <c r="N252" i="45"/>
  <c r="J253" i="45"/>
  <c r="L253" i="45" s="1"/>
  <c r="M253" i="45"/>
  <c r="N253" i="45"/>
  <c r="J254" i="45"/>
  <c r="L254" i="45" s="1"/>
  <c r="M254" i="45"/>
  <c r="N254" i="45"/>
  <c r="J255" i="45"/>
  <c r="L255" i="45" s="1"/>
  <c r="M255" i="45"/>
  <c r="N255" i="45"/>
  <c r="J256" i="45"/>
  <c r="L256" i="45" s="1"/>
  <c r="M256" i="45"/>
  <c r="N256" i="45"/>
  <c r="J257" i="45"/>
  <c r="L257" i="45" s="1"/>
  <c r="M257" i="45"/>
  <c r="N257" i="45"/>
  <c r="J258" i="45"/>
  <c r="L258" i="45" s="1"/>
  <c r="M258" i="45"/>
  <c r="N258" i="45"/>
  <c r="J259" i="45"/>
  <c r="L259" i="45" s="1"/>
  <c r="M259" i="45"/>
  <c r="N259" i="45"/>
  <c r="J260" i="45"/>
  <c r="L260" i="45" s="1"/>
  <c r="M260" i="45"/>
  <c r="N260" i="45"/>
  <c r="J261" i="45"/>
  <c r="L261" i="45" s="1"/>
  <c r="M261" i="45"/>
  <c r="N261" i="45"/>
  <c r="J262" i="45"/>
  <c r="L262" i="45" s="1"/>
  <c r="M262" i="45"/>
  <c r="N262" i="45"/>
  <c r="J263" i="45"/>
  <c r="L263" i="45" s="1"/>
  <c r="M263" i="45"/>
  <c r="N263" i="45"/>
  <c r="J264" i="45"/>
  <c r="L264" i="45" s="1"/>
  <c r="M264" i="45"/>
  <c r="N264" i="45"/>
  <c r="J265" i="45"/>
  <c r="L265" i="45" s="1"/>
  <c r="M265" i="45"/>
  <c r="N265" i="45"/>
  <c r="J266" i="45"/>
  <c r="L266" i="45" s="1"/>
  <c r="M266" i="45"/>
  <c r="N266" i="45"/>
  <c r="J267" i="45"/>
  <c r="L267" i="45" s="1"/>
  <c r="M267" i="45"/>
  <c r="N267" i="45"/>
  <c r="J268" i="45"/>
  <c r="L268" i="45" s="1"/>
  <c r="M268" i="45"/>
  <c r="N268" i="45"/>
  <c r="J269" i="45"/>
  <c r="L269" i="45" s="1"/>
  <c r="M269" i="45"/>
  <c r="N269" i="45"/>
  <c r="J270" i="45"/>
  <c r="L270" i="45" s="1"/>
  <c r="M270" i="45"/>
  <c r="N270" i="45"/>
  <c r="J271" i="45"/>
  <c r="L271" i="45" s="1"/>
  <c r="M271" i="45"/>
  <c r="N271" i="45"/>
  <c r="J272" i="45"/>
  <c r="L272" i="45" s="1"/>
  <c r="M272" i="45"/>
  <c r="N272" i="45"/>
  <c r="J273" i="45"/>
  <c r="L273" i="45" s="1"/>
  <c r="M273" i="45"/>
  <c r="N273" i="45"/>
  <c r="J274" i="45"/>
  <c r="L274" i="45" s="1"/>
  <c r="M274" i="45"/>
  <c r="N274" i="45"/>
  <c r="J275" i="45"/>
  <c r="L275" i="45" s="1"/>
  <c r="M275" i="45"/>
  <c r="N275" i="45"/>
  <c r="J276" i="45"/>
  <c r="L276" i="45" s="1"/>
  <c r="M276" i="45"/>
  <c r="N276" i="45"/>
  <c r="J277" i="45"/>
  <c r="L277" i="45" s="1"/>
  <c r="M277" i="45"/>
  <c r="N277" i="45"/>
  <c r="J278" i="45"/>
  <c r="L278" i="45" s="1"/>
  <c r="M278" i="45"/>
  <c r="N278" i="45"/>
  <c r="J279" i="45"/>
  <c r="L279" i="45" s="1"/>
  <c r="M279" i="45"/>
  <c r="N279" i="45"/>
  <c r="J280" i="45"/>
  <c r="L280" i="45" s="1"/>
  <c r="M280" i="45"/>
  <c r="N280" i="45"/>
  <c r="J281" i="45"/>
  <c r="L281" i="45" s="1"/>
  <c r="M281" i="45"/>
  <c r="N281" i="45"/>
  <c r="J282" i="45"/>
  <c r="L282" i="45" s="1"/>
  <c r="M282" i="45"/>
  <c r="N282" i="45"/>
  <c r="J283" i="45"/>
  <c r="L283" i="45" s="1"/>
  <c r="M283" i="45"/>
  <c r="N283" i="45"/>
  <c r="J284" i="45"/>
  <c r="L284" i="45" s="1"/>
  <c r="M284" i="45"/>
  <c r="N284" i="45"/>
  <c r="J285" i="45"/>
  <c r="L285" i="45" s="1"/>
  <c r="M285" i="45"/>
  <c r="N285" i="45"/>
  <c r="J286" i="45"/>
  <c r="L286" i="45" s="1"/>
  <c r="M286" i="45"/>
  <c r="N286" i="45"/>
  <c r="J287" i="45"/>
  <c r="L287" i="45" s="1"/>
  <c r="M287" i="45"/>
  <c r="N287" i="45"/>
  <c r="J288" i="45"/>
  <c r="L288" i="45" s="1"/>
  <c r="M288" i="45"/>
  <c r="N288" i="45"/>
  <c r="J289" i="45"/>
  <c r="L289" i="45" s="1"/>
  <c r="M289" i="45"/>
  <c r="N289" i="45"/>
  <c r="J290" i="45"/>
  <c r="L290" i="45" s="1"/>
  <c r="M290" i="45"/>
  <c r="N290" i="45"/>
  <c r="J291" i="45"/>
  <c r="L291" i="45" s="1"/>
  <c r="M291" i="45"/>
  <c r="N291" i="45"/>
  <c r="J292" i="45"/>
  <c r="L292" i="45" s="1"/>
  <c r="M292" i="45"/>
  <c r="N292" i="45"/>
  <c r="J293" i="45"/>
  <c r="L293" i="45" s="1"/>
  <c r="M293" i="45"/>
  <c r="N293" i="45"/>
  <c r="J294" i="45"/>
  <c r="L294" i="45" s="1"/>
  <c r="M294" i="45"/>
  <c r="N294" i="45"/>
  <c r="J295" i="45"/>
  <c r="L295" i="45" s="1"/>
  <c r="M295" i="45"/>
  <c r="N295" i="45"/>
  <c r="J296" i="45"/>
  <c r="L296" i="45" s="1"/>
  <c r="M296" i="45"/>
  <c r="N296" i="45"/>
  <c r="J297" i="45"/>
  <c r="L297" i="45" s="1"/>
  <c r="M297" i="45"/>
  <c r="N297" i="45"/>
  <c r="J298" i="45"/>
  <c r="L298" i="45" s="1"/>
  <c r="M298" i="45"/>
  <c r="N298" i="45"/>
  <c r="J299" i="45"/>
  <c r="L299" i="45" s="1"/>
  <c r="M299" i="45"/>
  <c r="N299" i="45"/>
  <c r="J300" i="45"/>
  <c r="L300" i="45" s="1"/>
  <c r="M300" i="45"/>
  <c r="N300" i="45"/>
  <c r="J301" i="45"/>
  <c r="L301" i="45" s="1"/>
  <c r="M301" i="45"/>
  <c r="N301" i="45"/>
  <c r="J302" i="45"/>
  <c r="L302" i="45" s="1"/>
  <c r="M302" i="45"/>
  <c r="N302" i="45"/>
  <c r="J303" i="45"/>
  <c r="L303" i="45" s="1"/>
  <c r="M303" i="45"/>
  <c r="N303" i="45"/>
  <c r="J304" i="45"/>
  <c r="L304" i="45" s="1"/>
  <c r="M304" i="45"/>
  <c r="N304" i="45"/>
  <c r="J305" i="45"/>
  <c r="L305" i="45" s="1"/>
  <c r="M305" i="45"/>
  <c r="N305" i="45"/>
  <c r="J306" i="45"/>
  <c r="L306" i="45" s="1"/>
  <c r="M306" i="45"/>
  <c r="N306" i="45"/>
  <c r="J307" i="45"/>
  <c r="L307" i="45" s="1"/>
  <c r="M307" i="45"/>
  <c r="N307" i="45"/>
  <c r="J308" i="45"/>
  <c r="L308" i="45" s="1"/>
  <c r="M308" i="45"/>
  <c r="N308" i="45"/>
  <c r="J309" i="45"/>
  <c r="L309" i="45" s="1"/>
  <c r="M309" i="45"/>
  <c r="N309" i="45"/>
  <c r="J310" i="45"/>
  <c r="L310" i="45" s="1"/>
  <c r="M310" i="45"/>
  <c r="N310" i="45"/>
  <c r="J311" i="45"/>
  <c r="L311" i="45" s="1"/>
  <c r="M311" i="45"/>
  <c r="N311" i="45"/>
  <c r="J312" i="45"/>
  <c r="L312" i="45" s="1"/>
  <c r="M312" i="45"/>
  <c r="N312" i="45"/>
  <c r="J313" i="45"/>
  <c r="L313" i="45" s="1"/>
  <c r="M313" i="45"/>
  <c r="N313" i="45"/>
  <c r="J314" i="45"/>
  <c r="L314" i="45" s="1"/>
  <c r="M314" i="45"/>
  <c r="N314" i="45"/>
  <c r="J315" i="45"/>
  <c r="L315" i="45" s="1"/>
  <c r="M315" i="45"/>
  <c r="N315" i="45"/>
  <c r="J316" i="45"/>
  <c r="L316" i="45" s="1"/>
  <c r="M316" i="45"/>
  <c r="N316" i="45"/>
  <c r="J317" i="45"/>
  <c r="L317" i="45" s="1"/>
  <c r="M317" i="45"/>
  <c r="N317" i="45"/>
  <c r="J318" i="45"/>
  <c r="L318" i="45" s="1"/>
  <c r="M318" i="45"/>
  <c r="N318" i="45"/>
  <c r="J319" i="45"/>
  <c r="L319" i="45" s="1"/>
  <c r="M319" i="45"/>
  <c r="N319" i="45"/>
  <c r="J320" i="45"/>
  <c r="L320" i="45" s="1"/>
  <c r="M320" i="45"/>
  <c r="N320" i="45"/>
  <c r="J321" i="45"/>
  <c r="L321" i="45" s="1"/>
  <c r="M321" i="45"/>
  <c r="N321" i="45"/>
  <c r="J322" i="45"/>
  <c r="L322" i="45" s="1"/>
  <c r="M322" i="45"/>
  <c r="N322" i="45"/>
  <c r="J323" i="45"/>
  <c r="L323" i="45" s="1"/>
  <c r="M323" i="45"/>
  <c r="N323" i="45"/>
  <c r="J324" i="45"/>
  <c r="L324" i="45" s="1"/>
  <c r="M324" i="45"/>
  <c r="N324" i="45"/>
  <c r="J325" i="45"/>
  <c r="L325" i="45" s="1"/>
  <c r="M325" i="45"/>
  <c r="N325" i="45"/>
  <c r="J326" i="45"/>
  <c r="L326" i="45" s="1"/>
  <c r="M326" i="45"/>
  <c r="N326" i="45"/>
  <c r="J327" i="45"/>
  <c r="L327" i="45" s="1"/>
  <c r="M327" i="45"/>
  <c r="N327" i="45"/>
  <c r="J328" i="45"/>
  <c r="L328" i="45" s="1"/>
  <c r="M328" i="45"/>
  <c r="N328" i="45"/>
  <c r="J329" i="45"/>
  <c r="L329" i="45"/>
  <c r="M329" i="45"/>
  <c r="N329" i="45"/>
  <c r="J330" i="45"/>
  <c r="L330" i="45"/>
  <c r="M330" i="45"/>
  <c r="N330" i="45"/>
  <c r="J331" i="45"/>
  <c r="L331" i="45" s="1"/>
  <c r="M331" i="45"/>
  <c r="N331" i="45"/>
  <c r="J332" i="45"/>
  <c r="L332" i="45" s="1"/>
  <c r="M332" i="45"/>
  <c r="N332" i="45"/>
  <c r="J333" i="45"/>
  <c r="L333" i="45" s="1"/>
  <c r="M333" i="45"/>
  <c r="N333" i="45"/>
  <c r="J334" i="45"/>
  <c r="L334" i="45" s="1"/>
  <c r="M334" i="45"/>
  <c r="N334" i="45"/>
  <c r="J335" i="45"/>
  <c r="L335" i="45" s="1"/>
  <c r="M335" i="45"/>
  <c r="N335" i="45"/>
  <c r="J336" i="45"/>
  <c r="L336" i="45" s="1"/>
  <c r="M336" i="45"/>
  <c r="N336" i="45"/>
  <c r="J337" i="45"/>
  <c r="L337" i="45" s="1"/>
  <c r="M337" i="45"/>
  <c r="N337" i="45"/>
  <c r="J338" i="45"/>
  <c r="L338" i="45" s="1"/>
  <c r="M338" i="45"/>
  <c r="N338" i="45"/>
  <c r="J339" i="45"/>
  <c r="L339" i="45" s="1"/>
  <c r="M339" i="45"/>
  <c r="N339" i="45"/>
  <c r="J340" i="45"/>
  <c r="L340" i="45" s="1"/>
  <c r="M340" i="45"/>
  <c r="N340" i="45"/>
  <c r="J341" i="45"/>
  <c r="L341" i="45" s="1"/>
  <c r="M341" i="45"/>
  <c r="N341" i="45"/>
  <c r="J342" i="45"/>
  <c r="L342" i="45" s="1"/>
  <c r="M342" i="45"/>
  <c r="N342" i="45"/>
  <c r="J343" i="45"/>
  <c r="L343" i="45" s="1"/>
  <c r="M343" i="45"/>
  <c r="N343" i="45"/>
  <c r="J344" i="45"/>
  <c r="L344" i="45" s="1"/>
  <c r="M344" i="45"/>
  <c r="N344" i="45"/>
  <c r="J345" i="45"/>
  <c r="L345" i="45" s="1"/>
  <c r="M345" i="45"/>
  <c r="N345" i="45"/>
  <c r="J346" i="45"/>
  <c r="L346" i="45" s="1"/>
  <c r="M346" i="45"/>
  <c r="N346" i="45"/>
  <c r="J347" i="45"/>
  <c r="L347" i="45" s="1"/>
  <c r="M347" i="45"/>
  <c r="N347" i="45"/>
  <c r="J348" i="45"/>
  <c r="L348" i="45" s="1"/>
  <c r="M348" i="45"/>
  <c r="N348" i="45"/>
  <c r="J349" i="45"/>
  <c r="L349" i="45" s="1"/>
  <c r="M349" i="45"/>
  <c r="N349" i="45"/>
  <c r="J350" i="45"/>
  <c r="L350" i="45" s="1"/>
  <c r="M350" i="45"/>
  <c r="N350" i="45"/>
  <c r="J351" i="45"/>
  <c r="L351" i="45" s="1"/>
  <c r="M351" i="45"/>
  <c r="N351" i="45"/>
  <c r="J352" i="45"/>
  <c r="L352" i="45" s="1"/>
  <c r="M352" i="45"/>
  <c r="N352" i="45"/>
  <c r="J353" i="45"/>
  <c r="L353" i="45" s="1"/>
  <c r="M353" i="45"/>
  <c r="N353" i="45"/>
  <c r="J354" i="45"/>
  <c r="L354" i="45" s="1"/>
  <c r="M354" i="45"/>
  <c r="N354" i="45"/>
  <c r="J355" i="45"/>
  <c r="L355" i="45" s="1"/>
  <c r="M355" i="45"/>
  <c r="N355" i="45"/>
  <c r="J356" i="45"/>
  <c r="L356" i="45"/>
  <c r="M356" i="45"/>
  <c r="N356" i="45"/>
  <c r="J357" i="45"/>
  <c r="L357" i="45" s="1"/>
  <c r="M357" i="45"/>
  <c r="N357" i="45"/>
  <c r="J358" i="45"/>
  <c r="L358" i="45" s="1"/>
  <c r="M358" i="45"/>
  <c r="N358" i="45"/>
  <c r="J359" i="45"/>
  <c r="L359" i="45" s="1"/>
  <c r="M359" i="45"/>
  <c r="N359" i="45"/>
  <c r="J360" i="45"/>
  <c r="L360" i="45" s="1"/>
  <c r="M360" i="45"/>
  <c r="N360" i="45"/>
  <c r="J361" i="45"/>
  <c r="L361" i="45" s="1"/>
  <c r="M361" i="45"/>
  <c r="N361" i="45"/>
  <c r="J362" i="45"/>
  <c r="L362" i="45" s="1"/>
  <c r="M362" i="45"/>
  <c r="N362" i="45"/>
  <c r="J363" i="45"/>
  <c r="L363" i="45" s="1"/>
  <c r="M363" i="45"/>
  <c r="N363" i="45"/>
  <c r="J364" i="45"/>
  <c r="L364" i="45"/>
  <c r="M364" i="45"/>
  <c r="N364" i="45"/>
  <c r="J365" i="45"/>
  <c r="L365" i="45" s="1"/>
  <c r="M365" i="45"/>
  <c r="N365" i="45"/>
  <c r="J366" i="45"/>
  <c r="L366" i="45" s="1"/>
  <c r="M366" i="45"/>
  <c r="N366" i="45"/>
  <c r="J367" i="45"/>
  <c r="L367" i="45" s="1"/>
  <c r="M367" i="45"/>
  <c r="N367" i="45"/>
  <c r="J368" i="45"/>
  <c r="L368" i="45" s="1"/>
  <c r="M368" i="45"/>
  <c r="N368" i="45"/>
  <c r="J369" i="45"/>
  <c r="L369" i="45" s="1"/>
  <c r="M369" i="45"/>
  <c r="N369" i="45"/>
  <c r="J370" i="45"/>
  <c r="L370" i="45" s="1"/>
  <c r="M370" i="45"/>
  <c r="N370" i="45"/>
  <c r="J371" i="45"/>
  <c r="L371" i="45" s="1"/>
  <c r="M371" i="45"/>
  <c r="N371" i="45"/>
  <c r="J372" i="45"/>
  <c r="L372" i="45" s="1"/>
  <c r="M372" i="45"/>
  <c r="N372" i="45"/>
  <c r="J373" i="45"/>
  <c r="L373" i="45" s="1"/>
  <c r="M373" i="45"/>
  <c r="N373" i="45"/>
  <c r="J374" i="45"/>
  <c r="L374" i="45" s="1"/>
  <c r="M374" i="45"/>
  <c r="N374" i="45"/>
  <c r="J375" i="45"/>
  <c r="L375" i="45" s="1"/>
  <c r="M375" i="45"/>
  <c r="N375" i="45"/>
  <c r="J376" i="45"/>
  <c r="L376" i="45"/>
  <c r="M376" i="45"/>
  <c r="N376" i="45"/>
  <c r="J377" i="45"/>
  <c r="L377" i="45"/>
  <c r="M377" i="45"/>
  <c r="N377" i="45"/>
  <c r="J378" i="45"/>
  <c r="L378" i="45" s="1"/>
  <c r="M378" i="45"/>
  <c r="N378" i="45"/>
  <c r="J379" i="45"/>
  <c r="L379" i="45" s="1"/>
  <c r="M379" i="45"/>
  <c r="N379" i="45"/>
  <c r="J380" i="45"/>
  <c r="L380" i="45" s="1"/>
  <c r="M380" i="45"/>
  <c r="N380" i="45"/>
  <c r="J381" i="45"/>
  <c r="L381" i="45" s="1"/>
  <c r="M381" i="45"/>
  <c r="N381" i="45"/>
  <c r="J382" i="45"/>
  <c r="L382" i="45" s="1"/>
  <c r="M382" i="45"/>
  <c r="N382" i="45"/>
  <c r="J383" i="45"/>
  <c r="L383" i="45" s="1"/>
  <c r="M383" i="45"/>
  <c r="N383" i="45"/>
  <c r="J384" i="45"/>
  <c r="L384" i="45" s="1"/>
  <c r="M384" i="45"/>
  <c r="N384" i="45"/>
  <c r="J385" i="45"/>
  <c r="L385" i="45" s="1"/>
  <c r="M385" i="45"/>
  <c r="N385" i="45"/>
  <c r="J386" i="45"/>
  <c r="L386" i="45" s="1"/>
  <c r="M386" i="45"/>
  <c r="N386" i="45"/>
  <c r="J387" i="45"/>
  <c r="L387" i="45" s="1"/>
  <c r="M387" i="45"/>
  <c r="N387" i="45"/>
  <c r="J388" i="45"/>
  <c r="L388" i="45" s="1"/>
  <c r="M388" i="45"/>
  <c r="N388" i="45"/>
  <c r="J389" i="45"/>
  <c r="L389" i="45" s="1"/>
  <c r="M389" i="45"/>
  <c r="N389" i="45"/>
  <c r="J390" i="45"/>
  <c r="L390" i="45" s="1"/>
  <c r="M390" i="45"/>
  <c r="N390" i="45"/>
  <c r="J391" i="45"/>
  <c r="L391" i="45" s="1"/>
  <c r="M391" i="45"/>
  <c r="N391" i="45"/>
  <c r="J392" i="45"/>
  <c r="L392" i="45" s="1"/>
  <c r="M392" i="45"/>
  <c r="N392" i="45"/>
  <c r="J393" i="45"/>
  <c r="L393" i="45" s="1"/>
  <c r="M393" i="45"/>
  <c r="N393" i="45"/>
  <c r="J394" i="45"/>
  <c r="L394" i="45" s="1"/>
  <c r="M394" i="45"/>
  <c r="N394" i="45"/>
  <c r="J395" i="45"/>
  <c r="L395" i="45" s="1"/>
  <c r="M395" i="45"/>
  <c r="N395" i="45"/>
  <c r="J396" i="45"/>
  <c r="L396" i="45" s="1"/>
  <c r="M396" i="45"/>
  <c r="N396" i="45"/>
  <c r="J397" i="45"/>
  <c r="L397" i="45" s="1"/>
  <c r="M397" i="45"/>
  <c r="N397" i="45"/>
  <c r="J398" i="45"/>
  <c r="L398" i="45" s="1"/>
  <c r="M398" i="45"/>
  <c r="N398" i="45"/>
  <c r="J399" i="45"/>
  <c r="L399" i="45" s="1"/>
  <c r="M399" i="45"/>
  <c r="N399" i="45"/>
  <c r="J400" i="45"/>
  <c r="L400" i="45" s="1"/>
  <c r="M400" i="45"/>
  <c r="N400" i="45"/>
  <c r="J401" i="45"/>
  <c r="L401" i="45" s="1"/>
  <c r="M401" i="45"/>
  <c r="N401" i="45"/>
  <c r="J402" i="45"/>
  <c r="L402" i="45" s="1"/>
  <c r="M402" i="45"/>
  <c r="N402" i="45"/>
  <c r="J403" i="45"/>
  <c r="L403" i="45" s="1"/>
  <c r="M403" i="45"/>
  <c r="N403" i="45"/>
  <c r="J404" i="45"/>
  <c r="L404" i="45" s="1"/>
  <c r="M404" i="45"/>
  <c r="N404" i="45"/>
  <c r="J405" i="45"/>
  <c r="L405" i="45" s="1"/>
  <c r="M405" i="45"/>
  <c r="N405" i="45"/>
  <c r="J406" i="45"/>
  <c r="L406" i="45" s="1"/>
  <c r="M406" i="45"/>
  <c r="N406" i="45"/>
  <c r="J407" i="45"/>
  <c r="L407" i="45" s="1"/>
  <c r="M407" i="45"/>
  <c r="N407" i="45"/>
  <c r="J408" i="45"/>
  <c r="L408" i="45" s="1"/>
  <c r="M408" i="45"/>
  <c r="N408" i="45"/>
  <c r="J409" i="45"/>
  <c r="L409" i="45" s="1"/>
  <c r="M409" i="45"/>
  <c r="N409" i="45"/>
  <c r="J410" i="45"/>
  <c r="L410" i="45" s="1"/>
  <c r="M410" i="45"/>
  <c r="N410" i="45"/>
  <c r="J411" i="45"/>
  <c r="L411" i="45" s="1"/>
  <c r="M411" i="45"/>
  <c r="N411" i="45"/>
  <c r="J412" i="45"/>
  <c r="L412" i="45" s="1"/>
  <c r="M412" i="45"/>
  <c r="N412" i="45"/>
  <c r="J413" i="45"/>
  <c r="L413" i="45" s="1"/>
  <c r="M413" i="45"/>
  <c r="N413" i="45"/>
  <c r="J414" i="45"/>
  <c r="L414" i="45" s="1"/>
  <c r="M414" i="45"/>
  <c r="N414" i="45"/>
  <c r="J415" i="45"/>
  <c r="L415" i="45" s="1"/>
  <c r="M415" i="45"/>
  <c r="N415" i="45"/>
  <c r="J416" i="45"/>
  <c r="L416" i="45" s="1"/>
  <c r="M416" i="45"/>
  <c r="N416" i="45"/>
  <c r="J417" i="45"/>
  <c r="L417" i="45" s="1"/>
  <c r="M417" i="45"/>
  <c r="N417" i="45"/>
  <c r="J418" i="45"/>
  <c r="L418" i="45" s="1"/>
  <c r="M418" i="45"/>
  <c r="N418" i="45"/>
  <c r="J419" i="45"/>
  <c r="L419" i="45" s="1"/>
  <c r="M419" i="45"/>
  <c r="N419" i="45"/>
  <c r="J420" i="45"/>
  <c r="L420" i="45" s="1"/>
  <c r="M420" i="45"/>
  <c r="N420" i="45"/>
  <c r="J421" i="45"/>
  <c r="L421" i="45" s="1"/>
  <c r="M421" i="45"/>
  <c r="N421" i="45"/>
  <c r="J422" i="45"/>
  <c r="L422" i="45" s="1"/>
  <c r="M422" i="45"/>
  <c r="N422" i="45"/>
  <c r="J423" i="45"/>
  <c r="L423" i="45" s="1"/>
  <c r="M423" i="45"/>
  <c r="N423" i="45"/>
  <c r="J424" i="45"/>
  <c r="L424" i="45" s="1"/>
  <c r="M424" i="45"/>
  <c r="N424" i="45"/>
  <c r="J425" i="45"/>
  <c r="L425" i="45" s="1"/>
  <c r="M425" i="45"/>
  <c r="N425" i="45"/>
  <c r="J426" i="45"/>
  <c r="L426" i="45" s="1"/>
  <c r="M426" i="45"/>
  <c r="N426" i="45"/>
  <c r="J427" i="45"/>
  <c r="L427" i="45" s="1"/>
  <c r="M427" i="45"/>
  <c r="N427" i="45"/>
  <c r="J428" i="45"/>
  <c r="L428" i="45" s="1"/>
  <c r="M428" i="45"/>
  <c r="N428" i="45"/>
  <c r="J429" i="45"/>
  <c r="L429" i="45" s="1"/>
  <c r="M429" i="45"/>
  <c r="N429" i="45"/>
  <c r="J430" i="45"/>
  <c r="L430" i="45" s="1"/>
  <c r="M430" i="45"/>
  <c r="N430" i="45"/>
  <c r="J431" i="45"/>
  <c r="L431" i="45" s="1"/>
  <c r="M431" i="45"/>
  <c r="N431" i="45"/>
  <c r="J432" i="45"/>
  <c r="L432" i="45" s="1"/>
  <c r="M432" i="45"/>
  <c r="N432" i="45"/>
  <c r="J433" i="45"/>
  <c r="L433" i="45" s="1"/>
  <c r="M433" i="45"/>
  <c r="N433" i="45"/>
  <c r="J434" i="45"/>
  <c r="L434" i="45" s="1"/>
  <c r="M434" i="45"/>
  <c r="N434" i="45"/>
  <c r="J435" i="45"/>
  <c r="L435" i="45" s="1"/>
  <c r="M435" i="45"/>
  <c r="N435" i="45"/>
  <c r="J436" i="45"/>
  <c r="L436" i="45" s="1"/>
  <c r="M436" i="45"/>
  <c r="N436" i="45"/>
  <c r="J437" i="45"/>
  <c r="L437" i="45" s="1"/>
  <c r="M437" i="45"/>
  <c r="N437" i="45"/>
  <c r="J438" i="45"/>
  <c r="L438" i="45" s="1"/>
  <c r="M438" i="45"/>
  <c r="N438" i="45"/>
  <c r="J439" i="45"/>
  <c r="L439" i="45" s="1"/>
  <c r="M439" i="45"/>
  <c r="N439" i="45"/>
  <c r="J440" i="45"/>
  <c r="L440" i="45" s="1"/>
  <c r="M440" i="45"/>
  <c r="N440" i="45"/>
  <c r="J441" i="45"/>
  <c r="L441" i="45" s="1"/>
  <c r="M441" i="45"/>
  <c r="N441" i="45"/>
  <c r="J442" i="45"/>
  <c r="L442" i="45"/>
  <c r="M442" i="45"/>
  <c r="N442" i="45"/>
  <c r="J443" i="45"/>
  <c r="L443" i="45" s="1"/>
  <c r="M443" i="45"/>
  <c r="N443" i="45"/>
  <c r="J444" i="45"/>
  <c r="L444" i="45" s="1"/>
  <c r="M444" i="45"/>
  <c r="N444" i="45"/>
  <c r="J445" i="45"/>
  <c r="L445" i="45"/>
  <c r="M445" i="45"/>
  <c r="N445" i="45"/>
  <c r="J446" i="45"/>
  <c r="L446" i="45" s="1"/>
  <c r="M446" i="45"/>
  <c r="N446" i="45"/>
  <c r="J447" i="45"/>
  <c r="L447" i="45" s="1"/>
  <c r="M447" i="45"/>
  <c r="N447" i="45"/>
  <c r="J448" i="45"/>
  <c r="L448" i="45" s="1"/>
  <c r="M448" i="45"/>
  <c r="N448" i="45"/>
  <c r="J449" i="45"/>
  <c r="L449" i="45" s="1"/>
  <c r="M449" i="45"/>
  <c r="N449" i="45"/>
  <c r="J450" i="45"/>
  <c r="L450" i="45"/>
  <c r="M450" i="45"/>
  <c r="N450" i="45"/>
  <c r="J451" i="45"/>
  <c r="L451" i="45" s="1"/>
  <c r="M451" i="45"/>
  <c r="N451" i="45"/>
  <c r="J452" i="45"/>
  <c r="L452" i="45" s="1"/>
  <c r="M452" i="45"/>
  <c r="N452" i="45"/>
  <c r="J453" i="45"/>
  <c r="L453" i="45"/>
  <c r="M453" i="45"/>
  <c r="N453" i="45"/>
  <c r="J454" i="45"/>
  <c r="L454" i="45" s="1"/>
  <c r="M454" i="45"/>
  <c r="N454" i="45"/>
  <c r="J455" i="45"/>
  <c r="L455" i="45" s="1"/>
  <c r="M455" i="45"/>
  <c r="N455" i="45"/>
  <c r="J456" i="45"/>
  <c r="L456" i="45" s="1"/>
  <c r="M456" i="45"/>
  <c r="N456" i="45"/>
  <c r="J457" i="45"/>
  <c r="L457" i="45" s="1"/>
  <c r="M457" i="45"/>
  <c r="N457" i="45"/>
  <c r="J458" i="45"/>
  <c r="L458" i="45"/>
  <c r="M458" i="45"/>
  <c r="N458" i="45"/>
  <c r="J459" i="45"/>
  <c r="L459" i="45" s="1"/>
  <c r="M459" i="45"/>
  <c r="N459" i="45"/>
  <c r="J460" i="45"/>
  <c r="L460" i="45" s="1"/>
  <c r="M460" i="45"/>
  <c r="N460" i="45"/>
  <c r="J461" i="45"/>
  <c r="L461" i="45"/>
  <c r="M461" i="45"/>
  <c r="N461" i="45"/>
  <c r="J462" i="45"/>
  <c r="L462" i="45" s="1"/>
  <c r="M462" i="45"/>
  <c r="N462" i="45"/>
  <c r="J463" i="45"/>
  <c r="L463" i="45" s="1"/>
  <c r="M463" i="45"/>
  <c r="N463" i="45"/>
  <c r="J464" i="45"/>
  <c r="L464" i="45" s="1"/>
  <c r="M464" i="45"/>
  <c r="N464" i="45"/>
  <c r="J465" i="45"/>
  <c r="L465" i="45" s="1"/>
  <c r="M465" i="45"/>
  <c r="N465" i="45"/>
  <c r="J466" i="45"/>
  <c r="L466" i="45"/>
  <c r="M466" i="45"/>
  <c r="N466" i="45"/>
  <c r="J467" i="45"/>
  <c r="L467" i="45" s="1"/>
  <c r="M467" i="45"/>
  <c r="N467" i="45"/>
  <c r="J468" i="45"/>
  <c r="L468" i="45" s="1"/>
  <c r="M468" i="45"/>
  <c r="N468" i="45"/>
  <c r="J469" i="45"/>
  <c r="L469" i="45"/>
  <c r="M469" i="45"/>
  <c r="N469" i="45"/>
  <c r="J470" i="45"/>
  <c r="L470" i="45" s="1"/>
  <c r="M470" i="45"/>
  <c r="N470" i="45"/>
  <c r="J471" i="45"/>
  <c r="L471" i="45" s="1"/>
  <c r="M471" i="45"/>
  <c r="N471" i="45"/>
  <c r="J472" i="45"/>
  <c r="L472" i="45" s="1"/>
  <c r="M472" i="45"/>
  <c r="N472" i="45"/>
  <c r="J473" i="45"/>
  <c r="L473" i="45" s="1"/>
  <c r="M473" i="45"/>
  <c r="N473" i="45"/>
  <c r="J474" i="45"/>
  <c r="L474" i="45"/>
  <c r="M474" i="45"/>
  <c r="N474" i="45"/>
  <c r="J475" i="45"/>
  <c r="L475" i="45" s="1"/>
  <c r="M475" i="45"/>
  <c r="N475" i="45"/>
  <c r="J476" i="45"/>
  <c r="L476" i="45" s="1"/>
  <c r="M476" i="45"/>
  <c r="N476" i="45"/>
  <c r="J477" i="45"/>
  <c r="L477" i="45"/>
  <c r="M477" i="45"/>
  <c r="N477" i="45"/>
  <c r="J478" i="45"/>
  <c r="L478" i="45" s="1"/>
  <c r="M478" i="45"/>
  <c r="N478" i="45"/>
  <c r="J479" i="45"/>
  <c r="L479" i="45" s="1"/>
  <c r="M479" i="45"/>
  <c r="N479" i="45"/>
  <c r="J480" i="45"/>
  <c r="L480" i="45" s="1"/>
  <c r="M480" i="45"/>
  <c r="N480" i="45"/>
  <c r="J481" i="45"/>
  <c r="L481" i="45" s="1"/>
  <c r="M481" i="45"/>
  <c r="N481" i="45"/>
  <c r="J482" i="45"/>
  <c r="L482" i="45"/>
  <c r="M482" i="45"/>
  <c r="N482" i="45"/>
  <c r="J483" i="45"/>
  <c r="L483" i="45" s="1"/>
  <c r="M483" i="45"/>
  <c r="N483" i="45"/>
  <c r="J484" i="45"/>
  <c r="L484" i="45" s="1"/>
  <c r="M484" i="45"/>
  <c r="N484" i="45"/>
  <c r="J485" i="45"/>
  <c r="L485" i="45"/>
  <c r="M485" i="45"/>
  <c r="N485" i="45"/>
  <c r="J486" i="45"/>
  <c r="L486" i="45" s="1"/>
  <c r="M486" i="45"/>
  <c r="N486" i="45"/>
  <c r="J487" i="45"/>
  <c r="L487" i="45" s="1"/>
  <c r="M487" i="45"/>
  <c r="N487" i="45"/>
  <c r="J488" i="45"/>
  <c r="L488" i="45" s="1"/>
  <c r="M488" i="45"/>
  <c r="N488" i="45"/>
  <c r="J489" i="45"/>
  <c r="L489" i="45" s="1"/>
  <c r="M489" i="45"/>
  <c r="N489" i="45"/>
  <c r="J490" i="45"/>
  <c r="L490" i="45"/>
  <c r="M490" i="45"/>
  <c r="N490" i="45"/>
  <c r="J491" i="45"/>
  <c r="L491" i="45" s="1"/>
  <c r="M491" i="45"/>
  <c r="N491" i="45"/>
  <c r="J492" i="45"/>
  <c r="L492" i="45" s="1"/>
  <c r="M492" i="45"/>
  <c r="N492" i="45"/>
  <c r="J493" i="45"/>
  <c r="L493" i="45"/>
  <c r="M493" i="45"/>
  <c r="N493" i="45"/>
  <c r="J494" i="45"/>
  <c r="L494" i="45" s="1"/>
  <c r="M494" i="45"/>
  <c r="N494" i="45"/>
  <c r="J495" i="45"/>
  <c r="L495" i="45" s="1"/>
  <c r="M495" i="45"/>
  <c r="N495" i="45"/>
  <c r="J496" i="45"/>
  <c r="L496" i="45" s="1"/>
  <c r="M496" i="45"/>
  <c r="N496" i="45"/>
  <c r="J497" i="45"/>
  <c r="L497" i="45" s="1"/>
  <c r="M497" i="45"/>
  <c r="N497" i="45"/>
  <c r="J498" i="45"/>
  <c r="L498" i="45"/>
  <c r="M498" i="45"/>
  <c r="N498" i="45"/>
  <c r="J499" i="45"/>
  <c r="L499" i="45" s="1"/>
  <c r="M499" i="45"/>
  <c r="N499" i="45"/>
  <c r="J500" i="45"/>
  <c r="L500" i="45" s="1"/>
  <c r="M500" i="45"/>
  <c r="N500" i="45"/>
  <c r="J501" i="45"/>
  <c r="L501" i="45" s="1"/>
  <c r="M501" i="45"/>
  <c r="N501" i="45"/>
  <c r="J502" i="45"/>
  <c r="L502" i="45" s="1"/>
  <c r="M502" i="45"/>
  <c r="N502" i="45"/>
  <c r="J503" i="45"/>
  <c r="L503" i="45" s="1"/>
  <c r="M503" i="45"/>
  <c r="N503" i="45"/>
  <c r="J504" i="45"/>
  <c r="L504" i="45" s="1"/>
  <c r="M504" i="45"/>
  <c r="N504" i="45"/>
  <c r="J505" i="45"/>
  <c r="L505" i="45" s="1"/>
  <c r="M505" i="45"/>
  <c r="N505" i="45"/>
  <c r="J506" i="45"/>
  <c r="L506" i="45"/>
  <c r="M506" i="45"/>
  <c r="N506" i="45"/>
  <c r="J507" i="45"/>
  <c r="L507" i="45" s="1"/>
  <c r="M507" i="45"/>
  <c r="N507" i="45"/>
  <c r="J508" i="45"/>
  <c r="L508" i="45" s="1"/>
  <c r="M508" i="45"/>
  <c r="N508" i="45"/>
  <c r="J509" i="45"/>
  <c r="L509" i="45"/>
  <c r="M509" i="45"/>
  <c r="N509" i="45"/>
  <c r="J510" i="45"/>
  <c r="L510" i="45" s="1"/>
  <c r="M510" i="45"/>
  <c r="N510" i="45"/>
  <c r="J511" i="45"/>
  <c r="L511" i="45" s="1"/>
  <c r="M511" i="45"/>
  <c r="N511" i="45"/>
  <c r="J512" i="45"/>
  <c r="L512" i="45" s="1"/>
  <c r="M512" i="45"/>
  <c r="N512" i="45"/>
  <c r="J513" i="45"/>
  <c r="L513" i="45" s="1"/>
  <c r="M513" i="45"/>
  <c r="N513" i="45"/>
  <c r="J514" i="45"/>
  <c r="L514" i="45" s="1"/>
  <c r="M514" i="45"/>
  <c r="N514" i="45"/>
  <c r="J515" i="45"/>
  <c r="L515" i="45" s="1"/>
  <c r="M515" i="45"/>
  <c r="N515" i="45"/>
  <c r="J516" i="45"/>
  <c r="L516" i="45"/>
  <c r="M516" i="45"/>
  <c r="N516" i="45"/>
  <c r="J517" i="45"/>
  <c r="L517" i="45"/>
  <c r="M517" i="45"/>
  <c r="N517" i="45"/>
  <c r="J518" i="45"/>
  <c r="L518" i="45" s="1"/>
  <c r="M518" i="45"/>
  <c r="N518" i="45"/>
  <c r="J519" i="45"/>
  <c r="L519" i="45" s="1"/>
  <c r="M519" i="45"/>
  <c r="N519" i="45"/>
  <c r="J520" i="45"/>
  <c r="L520" i="45" s="1"/>
  <c r="M520" i="45"/>
  <c r="N520" i="45"/>
  <c r="J521" i="45"/>
  <c r="L521" i="45" s="1"/>
  <c r="M521" i="45"/>
  <c r="N521" i="45"/>
  <c r="J522" i="45"/>
  <c r="L522" i="45" s="1"/>
  <c r="M522" i="45"/>
  <c r="N522" i="45"/>
  <c r="J523" i="45"/>
  <c r="L523" i="45" s="1"/>
  <c r="M523" i="45"/>
  <c r="N523" i="45"/>
  <c r="J524" i="45"/>
  <c r="L524" i="45" s="1"/>
  <c r="M524" i="45"/>
  <c r="N524" i="45"/>
  <c r="J525" i="45"/>
  <c r="L525" i="45" s="1"/>
  <c r="M525" i="45"/>
  <c r="N525" i="45"/>
  <c r="J526" i="45"/>
  <c r="L526" i="45" s="1"/>
  <c r="M526" i="45"/>
  <c r="N526" i="45"/>
  <c r="J527" i="45"/>
  <c r="L527" i="45" s="1"/>
  <c r="M527" i="45"/>
  <c r="N527" i="45"/>
  <c r="J528" i="45"/>
  <c r="L528" i="45" s="1"/>
  <c r="M528" i="45"/>
  <c r="N528" i="45"/>
  <c r="J529" i="45"/>
  <c r="L529" i="45"/>
  <c r="M529" i="45"/>
  <c r="N529" i="45"/>
  <c r="J530" i="45"/>
  <c r="L530" i="45" s="1"/>
  <c r="M530" i="45"/>
  <c r="N530" i="45"/>
  <c r="J531" i="45"/>
  <c r="L531" i="45" s="1"/>
  <c r="M531" i="45"/>
  <c r="N531" i="45"/>
  <c r="J532" i="45"/>
  <c r="L532" i="45"/>
  <c r="M532" i="45"/>
  <c r="N532" i="45"/>
  <c r="J533" i="45"/>
  <c r="L533" i="45" s="1"/>
  <c r="M533" i="45"/>
  <c r="N533" i="45"/>
  <c r="J534" i="45"/>
  <c r="L534" i="45" s="1"/>
  <c r="M534" i="45"/>
  <c r="N534" i="45"/>
  <c r="J535" i="45"/>
  <c r="L535" i="45" s="1"/>
  <c r="M535" i="45"/>
  <c r="N535" i="45"/>
  <c r="J536" i="45"/>
  <c r="L536" i="45" s="1"/>
  <c r="M536" i="45"/>
  <c r="N536" i="45"/>
  <c r="J537" i="45"/>
  <c r="L537" i="45"/>
  <c r="M537" i="45"/>
  <c r="N537" i="45"/>
  <c r="J538" i="45"/>
  <c r="L538" i="45" s="1"/>
  <c r="M538" i="45"/>
  <c r="N538" i="45"/>
  <c r="J539" i="45"/>
  <c r="L539" i="45" s="1"/>
  <c r="M539" i="45"/>
  <c r="N539" i="45"/>
  <c r="J540" i="45"/>
  <c r="L540" i="45"/>
  <c r="M540" i="45"/>
  <c r="N540" i="45"/>
  <c r="J541" i="45"/>
  <c r="L541" i="45" s="1"/>
  <c r="M541" i="45"/>
  <c r="N541" i="45"/>
  <c r="J542" i="45"/>
  <c r="L542" i="45" s="1"/>
  <c r="M542" i="45"/>
  <c r="N542" i="45"/>
  <c r="J543" i="45"/>
  <c r="L543" i="45" s="1"/>
  <c r="M543" i="45"/>
  <c r="N543" i="45"/>
  <c r="J544" i="45"/>
  <c r="L544" i="45" s="1"/>
  <c r="M544" i="45"/>
  <c r="N544" i="45"/>
  <c r="J545" i="45"/>
  <c r="L545" i="45"/>
  <c r="M545" i="45"/>
  <c r="N545" i="45"/>
  <c r="J546" i="45"/>
  <c r="L546" i="45" s="1"/>
  <c r="M546" i="45"/>
  <c r="N546" i="45"/>
  <c r="J547" i="45"/>
  <c r="L547" i="45" s="1"/>
  <c r="M547" i="45"/>
  <c r="N547" i="45"/>
  <c r="J548" i="45"/>
  <c r="L548" i="45"/>
  <c r="M548" i="45"/>
  <c r="N548" i="45"/>
  <c r="J549" i="45"/>
  <c r="L549" i="45" s="1"/>
  <c r="M549" i="45"/>
  <c r="N549" i="45"/>
  <c r="J550" i="45"/>
  <c r="L550" i="45" s="1"/>
  <c r="M550" i="45"/>
  <c r="N550" i="45"/>
  <c r="J551" i="45"/>
  <c r="L551" i="45" s="1"/>
  <c r="M551" i="45"/>
  <c r="N551" i="45"/>
  <c r="J552" i="45"/>
  <c r="L552" i="45" s="1"/>
  <c r="M552" i="45"/>
  <c r="N552" i="45"/>
  <c r="J553" i="45"/>
  <c r="L553" i="45"/>
  <c r="M553" i="45"/>
  <c r="N553" i="45"/>
  <c r="J554" i="45"/>
  <c r="L554" i="45" s="1"/>
  <c r="M554" i="45"/>
  <c r="N554" i="45"/>
  <c r="J555" i="45"/>
  <c r="L555" i="45" s="1"/>
  <c r="M555" i="45"/>
  <c r="N555" i="45"/>
  <c r="J556" i="45"/>
  <c r="L556" i="45"/>
  <c r="M556" i="45"/>
  <c r="N556" i="45"/>
  <c r="J557" i="45"/>
  <c r="L557" i="45" s="1"/>
  <c r="M557" i="45"/>
  <c r="N557" i="45"/>
  <c r="J558" i="45"/>
  <c r="L558" i="45" s="1"/>
  <c r="M558" i="45"/>
  <c r="N558" i="45"/>
  <c r="J559" i="45"/>
  <c r="L559" i="45" s="1"/>
  <c r="M559" i="45"/>
  <c r="N559" i="45"/>
  <c r="J560" i="45"/>
  <c r="L560" i="45" s="1"/>
  <c r="M560" i="45"/>
  <c r="N560" i="45"/>
  <c r="J561" i="45"/>
  <c r="L561" i="45"/>
  <c r="M561" i="45"/>
  <c r="N561" i="45"/>
  <c r="J562" i="45"/>
  <c r="L562" i="45" s="1"/>
  <c r="M562" i="45"/>
  <c r="N562" i="45"/>
  <c r="J563" i="45"/>
  <c r="L563" i="45" s="1"/>
  <c r="M563" i="45"/>
  <c r="N563" i="45"/>
  <c r="J564" i="45"/>
  <c r="L564" i="45"/>
  <c r="M564" i="45"/>
  <c r="N564" i="45"/>
  <c r="J565" i="45"/>
  <c r="L565" i="45" s="1"/>
  <c r="M565" i="45"/>
  <c r="N565" i="45"/>
  <c r="J566" i="45"/>
  <c r="L566" i="45" s="1"/>
  <c r="M566" i="45"/>
  <c r="N566" i="45"/>
  <c r="J567" i="45"/>
  <c r="L567" i="45" s="1"/>
  <c r="M567" i="45"/>
  <c r="N567" i="45"/>
  <c r="J568" i="45"/>
  <c r="L568" i="45" s="1"/>
  <c r="M568" i="45"/>
  <c r="N568" i="45"/>
  <c r="J569" i="45"/>
  <c r="L569" i="45"/>
  <c r="M569" i="45"/>
  <c r="N569" i="45"/>
  <c r="J570" i="45"/>
  <c r="L570" i="45" s="1"/>
  <c r="M570" i="45"/>
  <c r="N570" i="45"/>
  <c r="J571" i="45"/>
  <c r="L571" i="45" s="1"/>
  <c r="M571" i="45"/>
  <c r="N571" i="45"/>
  <c r="J572" i="45"/>
  <c r="L572" i="45"/>
  <c r="M572" i="45"/>
  <c r="N572" i="45"/>
  <c r="J573" i="45"/>
  <c r="L573" i="45" s="1"/>
  <c r="M573" i="45"/>
  <c r="N573" i="45"/>
  <c r="J574" i="45"/>
  <c r="L574" i="45" s="1"/>
  <c r="M574" i="45"/>
  <c r="N574" i="45"/>
  <c r="J575" i="45"/>
  <c r="L575" i="45" s="1"/>
  <c r="M575" i="45"/>
  <c r="N575" i="45"/>
  <c r="J576" i="45"/>
  <c r="L576" i="45" s="1"/>
  <c r="M576" i="45"/>
  <c r="N576" i="45"/>
  <c r="J577" i="45"/>
  <c r="L577" i="45"/>
  <c r="M577" i="45"/>
  <c r="N577" i="45"/>
  <c r="J578" i="45"/>
  <c r="L578" i="45" s="1"/>
  <c r="M578" i="45"/>
  <c r="N578" i="45"/>
  <c r="J579" i="45"/>
  <c r="L579" i="45" s="1"/>
  <c r="M579" i="45"/>
  <c r="N579" i="45"/>
  <c r="J580" i="45"/>
  <c r="L580" i="45"/>
  <c r="M580" i="45"/>
  <c r="N580" i="45"/>
  <c r="J581" i="45"/>
  <c r="L581" i="45" s="1"/>
  <c r="M581" i="45"/>
  <c r="N581" i="45"/>
  <c r="J582" i="45"/>
  <c r="L582" i="45" s="1"/>
  <c r="M582" i="45"/>
  <c r="N582" i="45"/>
  <c r="J583" i="45"/>
  <c r="L583" i="45" s="1"/>
  <c r="M583" i="45"/>
  <c r="N583" i="45"/>
  <c r="J584" i="45"/>
  <c r="L584" i="45" s="1"/>
  <c r="M584" i="45"/>
  <c r="N584" i="45"/>
  <c r="J585" i="45"/>
  <c r="L585" i="45"/>
  <c r="M585" i="45"/>
  <c r="N585" i="45"/>
  <c r="J586" i="45"/>
  <c r="L586" i="45" s="1"/>
  <c r="M586" i="45"/>
  <c r="N586" i="45"/>
  <c r="J587" i="45"/>
  <c r="L587" i="45" s="1"/>
  <c r="M587" i="45"/>
  <c r="N587" i="45"/>
  <c r="J588" i="45"/>
  <c r="L588" i="45" s="1"/>
  <c r="M588" i="45"/>
  <c r="N588" i="45"/>
  <c r="J589" i="45"/>
  <c r="L589" i="45" s="1"/>
  <c r="M589" i="45"/>
  <c r="N589" i="45"/>
  <c r="J590" i="45"/>
  <c r="L590" i="45" s="1"/>
  <c r="M590" i="45"/>
  <c r="N590" i="45"/>
  <c r="J591" i="45"/>
  <c r="L591" i="45" s="1"/>
  <c r="M591" i="45"/>
  <c r="N591" i="45"/>
  <c r="J592" i="45"/>
  <c r="L592" i="45" s="1"/>
  <c r="M592" i="45"/>
  <c r="N592" i="45"/>
  <c r="J593" i="45"/>
  <c r="L593" i="45" s="1"/>
  <c r="M593" i="45"/>
  <c r="N593" i="45"/>
  <c r="J594" i="45"/>
  <c r="L594" i="45"/>
  <c r="M594" i="45"/>
  <c r="N594" i="45"/>
  <c r="J595" i="45"/>
  <c r="L595" i="45" s="1"/>
  <c r="M595" i="45"/>
  <c r="N595" i="45"/>
  <c r="J596" i="45"/>
  <c r="L596" i="45" s="1"/>
  <c r="M596" i="45"/>
  <c r="N596" i="45"/>
  <c r="J597" i="45"/>
  <c r="L597" i="45"/>
  <c r="M597" i="45"/>
  <c r="N597" i="45"/>
  <c r="J598" i="45"/>
  <c r="L598" i="45" s="1"/>
  <c r="M598" i="45"/>
  <c r="N598" i="45"/>
  <c r="J599" i="45"/>
  <c r="L599" i="45" s="1"/>
  <c r="M599" i="45"/>
  <c r="N599" i="45"/>
  <c r="J600" i="45"/>
  <c r="L600" i="45" s="1"/>
  <c r="M600" i="45"/>
  <c r="N600" i="45"/>
  <c r="J601" i="45"/>
  <c r="L601" i="45" s="1"/>
  <c r="M601" i="45"/>
  <c r="N601" i="45"/>
  <c r="J602" i="45"/>
  <c r="L602" i="45"/>
  <c r="M602" i="45"/>
  <c r="N602" i="45"/>
  <c r="J603" i="45"/>
  <c r="L603" i="45" s="1"/>
  <c r="M603" i="45"/>
  <c r="N603" i="45"/>
  <c r="J604" i="45"/>
  <c r="L604" i="45" s="1"/>
  <c r="M604" i="45"/>
  <c r="N604" i="45"/>
  <c r="J605" i="45"/>
  <c r="L605" i="45"/>
  <c r="M605" i="45"/>
  <c r="N605" i="45"/>
  <c r="J606" i="45"/>
  <c r="L606" i="45" s="1"/>
  <c r="M606" i="45"/>
  <c r="N606" i="45"/>
  <c r="J607" i="45"/>
  <c r="L607" i="45" s="1"/>
  <c r="M607" i="45"/>
  <c r="N607" i="45"/>
  <c r="J608" i="45"/>
  <c r="L608" i="45" s="1"/>
  <c r="M608" i="45"/>
  <c r="N608" i="45"/>
  <c r="J609" i="45"/>
  <c r="L609" i="45" s="1"/>
  <c r="M609" i="45"/>
  <c r="N609" i="45"/>
  <c r="J610" i="45"/>
  <c r="L610" i="45"/>
  <c r="M610" i="45"/>
  <c r="N610" i="45"/>
  <c r="J611" i="45"/>
  <c r="L611" i="45" s="1"/>
  <c r="M611" i="45"/>
  <c r="N611" i="45"/>
  <c r="J612" i="45"/>
  <c r="L612" i="45" s="1"/>
  <c r="M612" i="45"/>
  <c r="N612" i="45"/>
  <c r="J613" i="45"/>
  <c r="L613" i="45"/>
  <c r="M613" i="45"/>
  <c r="N613" i="45"/>
  <c r="J614" i="45"/>
  <c r="L614" i="45" s="1"/>
  <c r="M614" i="45"/>
  <c r="N614" i="45"/>
  <c r="J615" i="45"/>
  <c r="L615" i="45" s="1"/>
  <c r="M615" i="45"/>
  <c r="N615" i="45"/>
  <c r="J616" i="45"/>
  <c r="L616" i="45" s="1"/>
  <c r="M616" i="45"/>
  <c r="N616" i="45"/>
  <c r="J617" i="45"/>
  <c r="L617" i="45" s="1"/>
  <c r="M617" i="45"/>
  <c r="N617" i="45"/>
  <c r="J618" i="45"/>
  <c r="L618" i="45"/>
  <c r="M618" i="45"/>
  <c r="N618" i="45"/>
  <c r="J619" i="45"/>
  <c r="L619" i="45" s="1"/>
  <c r="M619" i="45"/>
  <c r="N619" i="45"/>
  <c r="J620" i="45"/>
  <c r="L620" i="45" s="1"/>
  <c r="M620" i="45"/>
  <c r="N620" i="45"/>
  <c r="J621" i="45"/>
  <c r="L621" i="45" s="1"/>
  <c r="M621" i="45"/>
  <c r="N621" i="45"/>
  <c r="J622" i="45"/>
  <c r="L622" i="45" s="1"/>
  <c r="M622" i="45"/>
  <c r="N622" i="45"/>
  <c r="J623" i="45"/>
  <c r="L623" i="45" s="1"/>
  <c r="M623" i="45"/>
  <c r="N623" i="45"/>
  <c r="J624" i="45"/>
  <c r="L624" i="45" s="1"/>
  <c r="M624" i="45"/>
  <c r="N624" i="45"/>
  <c r="J625" i="45"/>
  <c r="L625" i="45" s="1"/>
  <c r="M625" i="45"/>
  <c r="N625" i="45"/>
  <c r="J626" i="45"/>
  <c r="L626" i="45" s="1"/>
  <c r="M626" i="45"/>
  <c r="N626" i="45"/>
  <c r="J627" i="45"/>
  <c r="L627" i="45" s="1"/>
  <c r="M627" i="45"/>
  <c r="N627" i="45"/>
  <c r="J628" i="45"/>
  <c r="L628" i="45" s="1"/>
  <c r="M628" i="45"/>
  <c r="N628" i="45"/>
  <c r="J629" i="45"/>
  <c r="L629" i="45" s="1"/>
  <c r="M629" i="45"/>
  <c r="N629" i="45"/>
  <c r="J630" i="45"/>
  <c r="L630" i="45" s="1"/>
  <c r="M630" i="45"/>
  <c r="N630" i="45"/>
  <c r="J631" i="45"/>
  <c r="L631" i="45" s="1"/>
  <c r="M631" i="45"/>
  <c r="N631" i="45"/>
  <c r="J632" i="45"/>
  <c r="L632" i="45" s="1"/>
  <c r="M632" i="45"/>
  <c r="N632" i="45"/>
  <c r="J633" i="45"/>
  <c r="L633" i="45" s="1"/>
  <c r="M633" i="45"/>
  <c r="N633" i="45"/>
  <c r="J634" i="45"/>
  <c r="L634" i="45"/>
  <c r="M634" i="45"/>
  <c r="N634" i="45"/>
  <c r="J635" i="45"/>
  <c r="L635" i="45" s="1"/>
  <c r="M635" i="45"/>
  <c r="N635" i="45"/>
  <c r="J636" i="45"/>
  <c r="L636" i="45" s="1"/>
  <c r="M636" i="45"/>
  <c r="N636" i="45"/>
  <c r="J637" i="45"/>
  <c r="L637" i="45" s="1"/>
  <c r="M637" i="45"/>
  <c r="N637" i="45"/>
  <c r="J638" i="45"/>
  <c r="L638" i="45" s="1"/>
  <c r="M638" i="45"/>
  <c r="N638" i="45"/>
  <c r="J639" i="45"/>
  <c r="L639" i="45" s="1"/>
  <c r="M639" i="45"/>
  <c r="N639" i="45"/>
  <c r="J640" i="45"/>
  <c r="L640" i="45" s="1"/>
  <c r="M640" i="45"/>
  <c r="N640" i="45"/>
  <c r="J641" i="45"/>
  <c r="L641" i="45" s="1"/>
  <c r="M641" i="45"/>
  <c r="N641" i="45"/>
  <c r="J642" i="45"/>
  <c r="L642" i="45" s="1"/>
  <c r="M642" i="45"/>
  <c r="N642" i="45"/>
  <c r="J643" i="45"/>
  <c r="L643" i="45" s="1"/>
  <c r="M643" i="45"/>
  <c r="N643" i="45"/>
  <c r="J644" i="45"/>
  <c r="L644" i="45" s="1"/>
  <c r="M644" i="45"/>
  <c r="N644" i="45"/>
  <c r="J645" i="45"/>
  <c r="L645" i="45" s="1"/>
  <c r="M645" i="45"/>
  <c r="N645" i="45"/>
  <c r="J646" i="45"/>
  <c r="L646" i="45" s="1"/>
  <c r="M646" i="45"/>
  <c r="N646" i="45"/>
  <c r="J647" i="45"/>
  <c r="L647" i="45" s="1"/>
  <c r="M647" i="45"/>
  <c r="N647" i="45"/>
  <c r="J648" i="45"/>
  <c r="L648" i="45" s="1"/>
  <c r="M648" i="45"/>
  <c r="N648" i="45"/>
  <c r="J649" i="45"/>
  <c r="L649" i="45" s="1"/>
  <c r="M649" i="45"/>
  <c r="N649" i="45"/>
  <c r="J650" i="45"/>
  <c r="L650" i="45"/>
  <c r="M650" i="45"/>
  <c r="N650" i="45"/>
  <c r="J651" i="45"/>
  <c r="L651" i="45" s="1"/>
  <c r="M651" i="45"/>
  <c r="N651" i="45"/>
  <c r="J652" i="45"/>
  <c r="L652" i="45" s="1"/>
  <c r="M652" i="45"/>
  <c r="N652" i="45"/>
  <c r="J653" i="45"/>
  <c r="L653" i="45" s="1"/>
  <c r="M653" i="45"/>
  <c r="N653" i="45"/>
  <c r="J654" i="45"/>
  <c r="L654" i="45" s="1"/>
  <c r="M654" i="45"/>
  <c r="N654" i="45"/>
  <c r="J655" i="45"/>
  <c r="L655" i="45" s="1"/>
  <c r="M655" i="45"/>
  <c r="N655" i="45"/>
  <c r="J656" i="45"/>
  <c r="L656" i="45" s="1"/>
  <c r="M656" i="45"/>
  <c r="N656" i="45"/>
  <c r="J657" i="45"/>
  <c r="L657" i="45" s="1"/>
  <c r="M657" i="45"/>
  <c r="N657" i="45"/>
  <c r="J658" i="45"/>
  <c r="L658" i="45" s="1"/>
  <c r="M658" i="45"/>
  <c r="N658" i="45"/>
  <c r="J659" i="45"/>
  <c r="L659" i="45" s="1"/>
  <c r="M659" i="45"/>
  <c r="N659" i="45"/>
  <c r="J660" i="45"/>
  <c r="L660" i="45" s="1"/>
  <c r="M660" i="45"/>
  <c r="N660" i="45"/>
  <c r="J661" i="45"/>
  <c r="L661" i="45" s="1"/>
  <c r="M661" i="45"/>
  <c r="N661" i="45"/>
  <c r="J662" i="45"/>
  <c r="L662" i="45" s="1"/>
  <c r="M662" i="45"/>
  <c r="N662" i="45"/>
  <c r="J663" i="45"/>
  <c r="L663" i="45" s="1"/>
  <c r="M663" i="45"/>
  <c r="N663" i="45"/>
  <c r="J664" i="45"/>
  <c r="L664" i="45" s="1"/>
  <c r="M664" i="45"/>
  <c r="N664" i="45"/>
  <c r="J665" i="45"/>
  <c r="L665" i="45" s="1"/>
  <c r="M665" i="45"/>
  <c r="N665" i="45"/>
  <c r="J666" i="45"/>
  <c r="L666" i="45"/>
  <c r="M666" i="45"/>
  <c r="N666" i="45"/>
  <c r="J667" i="45"/>
  <c r="L667" i="45" s="1"/>
  <c r="M667" i="45"/>
  <c r="N667" i="45"/>
  <c r="J668" i="45"/>
  <c r="L668" i="45" s="1"/>
  <c r="M668" i="45"/>
  <c r="N668" i="45"/>
  <c r="J669" i="45"/>
  <c r="L669" i="45" s="1"/>
  <c r="M669" i="45"/>
  <c r="N669" i="45"/>
  <c r="J670" i="45"/>
  <c r="L670" i="45" s="1"/>
  <c r="M670" i="45"/>
  <c r="N670" i="45"/>
  <c r="J671" i="45"/>
  <c r="L671" i="45" s="1"/>
  <c r="M671" i="45"/>
  <c r="N671" i="45"/>
  <c r="J672" i="45"/>
  <c r="L672" i="45" s="1"/>
  <c r="M672" i="45"/>
  <c r="N672" i="45"/>
  <c r="J673" i="45"/>
  <c r="L673" i="45"/>
  <c r="M673" i="45"/>
  <c r="N673" i="45"/>
  <c r="J674" i="45"/>
  <c r="L674" i="45"/>
  <c r="M674" i="45"/>
  <c r="N674" i="45"/>
  <c r="J675" i="45"/>
  <c r="L675" i="45" s="1"/>
  <c r="M675" i="45"/>
  <c r="N675" i="45"/>
  <c r="J676" i="45"/>
  <c r="L676" i="45" s="1"/>
  <c r="M676" i="45"/>
  <c r="N676" i="45"/>
  <c r="J677" i="45"/>
  <c r="L677" i="45" s="1"/>
  <c r="M677" i="45"/>
  <c r="N677" i="45"/>
  <c r="J678" i="45"/>
  <c r="L678" i="45" s="1"/>
  <c r="M678" i="45"/>
  <c r="N678" i="45"/>
  <c r="J679" i="45"/>
  <c r="L679" i="45" s="1"/>
  <c r="M679" i="45"/>
  <c r="N679" i="45"/>
  <c r="J680" i="45"/>
  <c r="L680" i="45" s="1"/>
  <c r="M680" i="45"/>
  <c r="N680" i="45"/>
  <c r="J681" i="45"/>
  <c r="L681" i="45" s="1"/>
  <c r="M681" i="45"/>
  <c r="N681" i="45"/>
  <c r="J682" i="45"/>
  <c r="L682" i="45" s="1"/>
  <c r="M682" i="45"/>
  <c r="N682" i="45"/>
  <c r="J683" i="45"/>
  <c r="L683" i="45" s="1"/>
  <c r="M683" i="45"/>
  <c r="N683" i="45"/>
  <c r="J684" i="45"/>
  <c r="L684" i="45" s="1"/>
  <c r="M684" i="45"/>
  <c r="N684" i="45"/>
  <c r="J685" i="45"/>
  <c r="L685" i="45" s="1"/>
  <c r="M685" i="45"/>
  <c r="N685" i="45"/>
  <c r="J686" i="45"/>
  <c r="L686" i="45" s="1"/>
  <c r="M686" i="45"/>
  <c r="N686" i="45"/>
  <c r="J687" i="45"/>
  <c r="L687" i="45" s="1"/>
  <c r="M687" i="45"/>
  <c r="N687" i="45"/>
  <c r="J688" i="45"/>
  <c r="L688" i="45" s="1"/>
  <c r="M688" i="45"/>
  <c r="N688" i="45"/>
  <c r="J689" i="45"/>
  <c r="L689" i="45"/>
  <c r="M689" i="45"/>
  <c r="N689" i="45"/>
  <c r="J690" i="45"/>
  <c r="L690" i="45"/>
  <c r="M690" i="45"/>
  <c r="N690" i="45"/>
  <c r="J691" i="45"/>
  <c r="L691" i="45" s="1"/>
  <c r="M691" i="45"/>
  <c r="N691" i="45"/>
  <c r="J692" i="45"/>
  <c r="L692" i="45" s="1"/>
  <c r="M692" i="45"/>
  <c r="N692" i="45"/>
  <c r="J693" i="45"/>
  <c r="L693" i="45" s="1"/>
  <c r="M693" i="45"/>
  <c r="N693" i="45"/>
  <c r="J694" i="45"/>
  <c r="L694" i="45" s="1"/>
  <c r="M694" i="45"/>
  <c r="N694" i="45"/>
  <c r="J695" i="45"/>
  <c r="L695" i="45" s="1"/>
  <c r="M695" i="45"/>
  <c r="N695" i="45"/>
  <c r="J2" i="45"/>
  <c r="L2" i="45" s="1"/>
  <c r="K2" i="45"/>
  <c r="M2" i="45"/>
  <c r="N2" i="45"/>
  <c r="J3" i="45"/>
  <c r="L3" i="45" s="1"/>
  <c r="M3" i="45"/>
  <c r="N3" i="45"/>
  <c r="J4" i="45"/>
  <c r="L4" i="45" s="1"/>
  <c r="M4" i="45"/>
  <c r="N4" i="45"/>
  <c r="J5" i="45"/>
  <c r="L5" i="45" s="1"/>
  <c r="M5" i="45"/>
  <c r="N5" i="45"/>
  <c r="J6" i="45"/>
  <c r="L6" i="45" s="1"/>
  <c r="K6" i="45"/>
  <c r="M6" i="45"/>
  <c r="N6" i="45"/>
  <c r="J7" i="45"/>
  <c r="L7" i="45" s="1"/>
  <c r="M7" i="45"/>
  <c r="N7" i="45"/>
  <c r="J8" i="45"/>
  <c r="L8" i="45" s="1"/>
  <c r="M8" i="45"/>
  <c r="N8" i="45"/>
  <c r="J9" i="45"/>
  <c r="L9" i="45" s="1"/>
  <c r="M9" i="45"/>
  <c r="N9" i="45"/>
  <c r="J10" i="45"/>
  <c r="L10" i="45" s="1"/>
  <c r="M10" i="45"/>
  <c r="N10" i="45"/>
  <c r="N1" i="45"/>
  <c r="M1" i="45"/>
  <c r="J1" i="45"/>
  <c r="L1" i="45" s="1"/>
  <c r="G2" i="45"/>
  <c r="G3" i="45"/>
  <c r="K3" i="45" s="1"/>
  <c r="G4" i="45"/>
  <c r="K4" i="45" s="1"/>
  <c r="G5" i="45"/>
  <c r="K5" i="45" s="1"/>
  <c r="G6" i="45"/>
  <c r="G7" i="45"/>
  <c r="K7" i="45" s="1"/>
  <c r="G8" i="45"/>
  <c r="K8" i="45" s="1"/>
  <c r="G9" i="45"/>
  <c r="K9" i="45" s="1"/>
  <c r="G10" i="45"/>
  <c r="K10" i="45" s="1"/>
  <c r="G11" i="45"/>
  <c r="K11" i="45" s="1"/>
  <c r="G12" i="45"/>
  <c r="K12" i="45" s="1"/>
  <c r="G13" i="45"/>
  <c r="K13" i="45" s="1"/>
  <c r="G14" i="45"/>
  <c r="K14" i="45" s="1"/>
  <c r="G15" i="45"/>
  <c r="K15" i="45" s="1"/>
  <c r="G16" i="45"/>
  <c r="K16" i="45" s="1"/>
  <c r="G17" i="45"/>
  <c r="K17" i="45" s="1"/>
  <c r="G18" i="45"/>
  <c r="K18" i="45" s="1"/>
  <c r="G19" i="45"/>
  <c r="K19" i="45" s="1"/>
  <c r="G20" i="45"/>
  <c r="K20" i="45" s="1"/>
  <c r="G21" i="45"/>
  <c r="K21" i="45" s="1"/>
  <c r="G22" i="45"/>
  <c r="K22" i="45" s="1"/>
  <c r="G23" i="45"/>
  <c r="K23" i="45" s="1"/>
  <c r="G24" i="45"/>
  <c r="K24" i="45" s="1"/>
  <c r="G25" i="45"/>
  <c r="K25" i="45" s="1"/>
  <c r="G26" i="45"/>
  <c r="K26" i="45" s="1"/>
  <c r="G27" i="45"/>
  <c r="K27" i="45" s="1"/>
  <c r="G28" i="45"/>
  <c r="K28" i="45" s="1"/>
  <c r="G29" i="45"/>
  <c r="K29" i="45" s="1"/>
  <c r="G30" i="45"/>
  <c r="K30" i="45" s="1"/>
  <c r="G31" i="45"/>
  <c r="K31" i="45" s="1"/>
  <c r="G32" i="45"/>
  <c r="K32" i="45" s="1"/>
  <c r="G33" i="45"/>
  <c r="K33" i="45" s="1"/>
  <c r="G34" i="45"/>
  <c r="K34" i="45" s="1"/>
  <c r="G35" i="45"/>
  <c r="K35" i="45" s="1"/>
  <c r="G36" i="45"/>
  <c r="K36" i="45" s="1"/>
  <c r="G37" i="45"/>
  <c r="K37" i="45" s="1"/>
  <c r="G38" i="45"/>
  <c r="K38" i="45" s="1"/>
  <c r="G39" i="45"/>
  <c r="K39" i="45" s="1"/>
  <c r="G40" i="45"/>
  <c r="K40" i="45" s="1"/>
  <c r="G41" i="45"/>
  <c r="K41" i="45" s="1"/>
  <c r="G42" i="45"/>
  <c r="K42" i="45" s="1"/>
  <c r="G43" i="45"/>
  <c r="K43" i="45" s="1"/>
  <c r="G44" i="45"/>
  <c r="K44" i="45" s="1"/>
  <c r="G45" i="45"/>
  <c r="K45" i="45" s="1"/>
  <c r="G46" i="45"/>
  <c r="K46" i="45" s="1"/>
  <c r="G47" i="45"/>
  <c r="K47" i="45" s="1"/>
  <c r="G48" i="45"/>
  <c r="K48" i="45" s="1"/>
  <c r="G49" i="45"/>
  <c r="K49" i="45" s="1"/>
  <c r="G50" i="45"/>
  <c r="K50" i="45" s="1"/>
  <c r="G51" i="45"/>
  <c r="K51" i="45" s="1"/>
  <c r="G52" i="45"/>
  <c r="K52" i="45" s="1"/>
  <c r="G53" i="45"/>
  <c r="K53" i="45" s="1"/>
  <c r="G54" i="45"/>
  <c r="K54" i="45" s="1"/>
  <c r="G55" i="45"/>
  <c r="K55" i="45" s="1"/>
  <c r="G56" i="45"/>
  <c r="K56" i="45" s="1"/>
  <c r="G57" i="45"/>
  <c r="K57" i="45" s="1"/>
  <c r="G58" i="45"/>
  <c r="K58" i="45" s="1"/>
  <c r="G59" i="45"/>
  <c r="K59" i="45" s="1"/>
  <c r="G60" i="45"/>
  <c r="K60" i="45" s="1"/>
  <c r="G61" i="45"/>
  <c r="K61" i="45" s="1"/>
  <c r="G62" i="45"/>
  <c r="K62" i="45" s="1"/>
  <c r="G63" i="45"/>
  <c r="K63" i="45" s="1"/>
  <c r="G64" i="45"/>
  <c r="K64" i="45" s="1"/>
  <c r="G65" i="45"/>
  <c r="K65" i="45" s="1"/>
  <c r="G66" i="45"/>
  <c r="K66" i="45" s="1"/>
  <c r="G67" i="45"/>
  <c r="K67" i="45" s="1"/>
  <c r="G68" i="45"/>
  <c r="K68" i="45" s="1"/>
  <c r="G69" i="45"/>
  <c r="K69" i="45" s="1"/>
  <c r="G70" i="45"/>
  <c r="K70" i="45" s="1"/>
  <c r="G71" i="45"/>
  <c r="K71" i="45" s="1"/>
  <c r="G72" i="45"/>
  <c r="K72" i="45" s="1"/>
  <c r="G73" i="45"/>
  <c r="K73" i="45" s="1"/>
  <c r="G74" i="45"/>
  <c r="K74" i="45" s="1"/>
  <c r="G75" i="45"/>
  <c r="K75" i="45" s="1"/>
  <c r="G76" i="45"/>
  <c r="K76" i="45" s="1"/>
  <c r="G77" i="45"/>
  <c r="K77" i="45" s="1"/>
  <c r="G78" i="45"/>
  <c r="K78" i="45" s="1"/>
  <c r="G79" i="45"/>
  <c r="K79" i="45" s="1"/>
  <c r="G80" i="45"/>
  <c r="K80" i="45" s="1"/>
  <c r="G81" i="45"/>
  <c r="K81" i="45" s="1"/>
  <c r="G82" i="45"/>
  <c r="K82" i="45" s="1"/>
  <c r="G83" i="45"/>
  <c r="K83" i="45" s="1"/>
  <c r="G84" i="45"/>
  <c r="K84" i="45" s="1"/>
  <c r="G85" i="45"/>
  <c r="K85" i="45" s="1"/>
  <c r="G86" i="45"/>
  <c r="K86" i="45" s="1"/>
  <c r="G87" i="45"/>
  <c r="K87" i="45" s="1"/>
  <c r="G88" i="45"/>
  <c r="K88" i="45" s="1"/>
  <c r="G89" i="45"/>
  <c r="K89" i="45" s="1"/>
  <c r="G90" i="45"/>
  <c r="K90" i="45" s="1"/>
  <c r="G91" i="45"/>
  <c r="K91" i="45" s="1"/>
  <c r="G92" i="45"/>
  <c r="K92" i="45" s="1"/>
  <c r="G93" i="45"/>
  <c r="K93" i="45" s="1"/>
  <c r="G94" i="45"/>
  <c r="K94" i="45" s="1"/>
  <c r="G95" i="45"/>
  <c r="K95" i="45" s="1"/>
  <c r="G96" i="45"/>
  <c r="K96" i="45" s="1"/>
  <c r="G97" i="45"/>
  <c r="K97" i="45" s="1"/>
  <c r="G98" i="45"/>
  <c r="K98" i="45" s="1"/>
  <c r="G99" i="45"/>
  <c r="K99" i="45" s="1"/>
  <c r="G100" i="45"/>
  <c r="K100" i="45" s="1"/>
  <c r="G101" i="45"/>
  <c r="K101" i="45" s="1"/>
  <c r="G102" i="45"/>
  <c r="K102" i="45" s="1"/>
  <c r="G103" i="45"/>
  <c r="K103" i="45" s="1"/>
  <c r="G104" i="45"/>
  <c r="K104" i="45" s="1"/>
  <c r="G105" i="45"/>
  <c r="K105" i="45" s="1"/>
  <c r="G106" i="45"/>
  <c r="K106" i="45" s="1"/>
  <c r="G107" i="45"/>
  <c r="K107" i="45" s="1"/>
  <c r="G108" i="45"/>
  <c r="K108" i="45" s="1"/>
  <c r="G109" i="45"/>
  <c r="K109" i="45" s="1"/>
  <c r="G110" i="45"/>
  <c r="K110" i="45" s="1"/>
  <c r="G111" i="45"/>
  <c r="K111" i="45" s="1"/>
  <c r="G112" i="45"/>
  <c r="K112" i="45" s="1"/>
  <c r="G113" i="45"/>
  <c r="K113" i="45" s="1"/>
  <c r="G114" i="45"/>
  <c r="K114" i="45" s="1"/>
  <c r="G115" i="45"/>
  <c r="K115" i="45" s="1"/>
  <c r="G116" i="45"/>
  <c r="K116" i="45" s="1"/>
  <c r="G117" i="45"/>
  <c r="K117" i="45" s="1"/>
  <c r="G118" i="45"/>
  <c r="K118" i="45" s="1"/>
  <c r="G119" i="45"/>
  <c r="K119" i="45" s="1"/>
  <c r="G120" i="45"/>
  <c r="K120" i="45" s="1"/>
  <c r="G121" i="45"/>
  <c r="K121" i="45" s="1"/>
  <c r="G122" i="45"/>
  <c r="K122" i="45" s="1"/>
  <c r="G123" i="45"/>
  <c r="K123" i="45" s="1"/>
  <c r="G124" i="45"/>
  <c r="K124" i="45" s="1"/>
  <c r="G125" i="45"/>
  <c r="K125" i="45" s="1"/>
  <c r="G126" i="45"/>
  <c r="K126" i="45" s="1"/>
  <c r="G127" i="45"/>
  <c r="K127" i="45" s="1"/>
  <c r="G128" i="45"/>
  <c r="K128" i="45" s="1"/>
  <c r="G129" i="45"/>
  <c r="K129" i="45" s="1"/>
  <c r="G130" i="45"/>
  <c r="K130" i="45" s="1"/>
  <c r="G131" i="45"/>
  <c r="K131" i="45" s="1"/>
  <c r="G132" i="45"/>
  <c r="K132" i="45" s="1"/>
  <c r="G133" i="45"/>
  <c r="K133" i="45" s="1"/>
  <c r="G134" i="45"/>
  <c r="K134" i="45" s="1"/>
  <c r="G135" i="45"/>
  <c r="K135" i="45" s="1"/>
  <c r="G136" i="45"/>
  <c r="K136" i="45" s="1"/>
  <c r="G137" i="45"/>
  <c r="K137" i="45" s="1"/>
  <c r="G138" i="45"/>
  <c r="K138" i="45" s="1"/>
  <c r="G139" i="45"/>
  <c r="K139" i="45" s="1"/>
  <c r="G140" i="45"/>
  <c r="K140" i="45" s="1"/>
  <c r="G141" i="45"/>
  <c r="K141" i="45" s="1"/>
  <c r="G142" i="45"/>
  <c r="K142" i="45" s="1"/>
  <c r="G143" i="45"/>
  <c r="K143" i="45" s="1"/>
  <c r="G144" i="45"/>
  <c r="K144" i="45" s="1"/>
  <c r="G145" i="45"/>
  <c r="K145" i="45" s="1"/>
  <c r="G146" i="45"/>
  <c r="K146" i="45" s="1"/>
  <c r="G147" i="45"/>
  <c r="K147" i="45" s="1"/>
  <c r="G148" i="45"/>
  <c r="K148" i="45" s="1"/>
  <c r="G149" i="45"/>
  <c r="K149" i="45" s="1"/>
  <c r="G150" i="45"/>
  <c r="K150" i="45" s="1"/>
  <c r="G151" i="45"/>
  <c r="K151" i="45" s="1"/>
  <c r="G152" i="45"/>
  <c r="K152" i="45" s="1"/>
  <c r="G153" i="45"/>
  <c r="K153" i="45" s="1"/>
  <c r="G154" i="45"/>
  <c r="K154" i="45" s="1"/>
  <c r="G155" i="45"/>
  <c r="K155" i="45" s="1"/>
  <c r="G156" i="45"/>
  <c r="K156" i="45" s="1"/>
  <c r="G157" i="45"/>
  <c r="K157" i="45" s="1"/>
  <c r="G158" i="45"/>
  <c r="K158" i="45" s="1"/>
  <c r="G159" i="45"/>
  <c r="K159" i="45" s="1"/>
  <c r="G160" i="45"/>
  <c r="K160" i="45" s="1"/>
  <c r="G161" i="45"/>
  <c r="K161" i="45" s="1"/>
  <c r="G162" i="45"/>
  <c r="K162" i="45" s="1"/>
  <c r="G163" i="45"/>
  <c r="K163" i="45" s="1"/>
  <c r="G164" i="45"/>
  <c r="K164" i="45" s="1"/>
  <c r="G165" i="45"/>
  <c r="K165" i="45" s="1"/>
  <c r="G166" i="45"/>
  <c r="K166" i="45" s="1"/>
  <c r="G167" i="45"/>
  <c r="K167" i="45" s="1"/>
  <c r="G168" i="45"/>
  <c r="K168" i="45" s="1"/>
  <c r="G169" i="45"/>
  <c r="K169" i="45" s="1"/>
  <c r="G170" i="45"/>
  <c r="K170" i="45" s="1"/>
  <c r="G171" i="45"/>
  <c r="K171" i="45" s="1"/>
  <c r="G172" i="45"/>
  <c r="K172" i="45" s="1"/>
  <c r="G173" i="45"/>
  <c r="K173" i="45" s="1"/>
  <c r="G174" i="45"/>
  <c r="K174" i="45" s="1"/>
  <c r="G175" i="45"/>
  <c r="K175" i="45" s="1"/>
  <c r="G176" i="45"/>
  <c r="K176" i="45" s="1"/>
  <c r="G177" i="45"/>
  <c r="K177" i="45" s="1"/>
  <c r="G178" i="45"/>
  <c r="K178" i="45" s="1"/>
  <c r="G179" i="45"/>
  <c r="K179" i="45" s="1"/>
  <c r="G180" i="45"/>
  <c r="K180" i="45" s="1"/>
  <c r="G181" i="45"/>
  <c r="K181" i="45" s="1"/>
  <c r="G182" i="45"/>
  <c r="K182" i="45" s="1"/>
  <c r="G183" i="45"/>
  <c r="K183" i="45" s="1"/>
  <c r="G184" i="45"/>
  <c r="K184" i="45" s="1"/>
  <c r="G185" i="45"/>
  <c r="K185" i="45" s="1"/>
  <c r="G186" i="45"/>
  <c r="K186" i="45" s="1"/>
  <c r="G187" i="45"/>
  <c r="K187" i="45" s="1"/>
  <c r="G188" i="45"/>
  <c r="K188" i="45" s="1"/>
  <c r="G189" i="45"/>
  <c r="K189" i="45" s="1"/>
  <c r="G190" i="45"/>
  <c r="K190" i="45" s="1"/>
  <c r="G191" i="45"/>
  <c r="K191" i="45" s="1"/>
  <c r="G192" i="45"/>
  <c r="K192" i="45" s="1"/>
  <c r="G193" i="45"/>
  <c r="K193" i="45" s="1"/>
  <c r="G194" i="45"/>
  <c r="K194" i="45" s="1"/>
  <c r="G195" i="45"/>
  <c r="K195" i="45" s="1"/>
  <c r="G196" i="45"/>
  <c r="K196" i="45" s="1"/>
  <c r="G197" i="45"/>
  <c r="K197" i="45" s="1"/>
  <c r="G198" i="45"/>
  <c r="K198" i="45" s="1"/>
  <c r="G199" i="45"/>
  <c r="K199" i="45" s="1"/>
  <c r="G200" i="45"/>
  <c r="K200" i="45" s="1"/>
  <c r="G201" i="45"/>
  <c r="K201" i="45" s="1"/>
  <c r="G202" i="45"/>
  <c r="K202" i="45" s="1"/>
  <c r="G203" i="45"/>
  <c r="K203" i="45" s="1"/>
  <c r="G204" i="45"/>
  <c r="K204" i="45" s="1"/>
  <c r="G205" i="45"/>
  <c r="K205" i="45" s="1"/>
  <c r="G206" i="45"/>
  <c r="K206" i="45" s="1"/>
  <c r="G207" i="45"/>
  <c r="K207" i="45" s="1"/>
  <c r="G208" i="45"/>
  <c r="K208" i="45" s="1"/>
  <c r="G209" i="45"/>
  <c r="K209" i="45" s="1"/>
  <c r="G210" i="45"/>
  <c r="K210" i="45" s="1"/>
  <c r="G211" i="45"/>
  <c r="K211" i="45" s="1"/>
  <c r="G212" i="45"/>
  <c r="K212" i="45" s="1"/>
  <c r="G213" i="45"/>
  <c r="K213" i="45" s="1"/>
  <c r="G214" i="45"/>
  <c r="K214" i="45" s="1"/>
  <c r="G215" i="45"/>
  <c r="K215" i="45" s="1"/>
  <c r="G216" i="45"/>
  <c r="K216" i="45" s="1"/>
  <c r="G217" i="45"/>
  <c r="K217" i="45" s="1"/>
  <c r="G218" i="45"/>
  <c r="K218" i="45" s="1"/>
  <c r="G219" i="45"/>
  <c r="K219" i="45" s="1"/>
  <c r="G220" i="45"/>
  <c r="K220" i="45" s="1"/>
  <c r="G221" i="45"/>
  <c r="K221" i="45" s="1"/>
  <c r="G222" i="45"/>
  <c r="K222" i="45" s="1"/>
  <c r="G223" i="45"/>
  <c r="K223" i="45" s="1"/>
  <c r="G224" i="45"/>
  <c r="K224" i="45" s="1"/>
  <c r="G225" i="45"/>
  <c r="K225" i="45" s="1"/>
  <c r="G226" i="45"/>
  <c r="K226" i="45" s="1"/>
  <c r="G227" i="45"/>
  <c r="K227" i="45" s="1"/>
  <c r="G228" i="45"/>
  <c r="K228" i="45" s="1"/>
  <c r="G229" i="45"/>
  <c r="K229" i="45" s="1"/>
  <c r="G230" i="45"/>
  <c r="K230" i="45" s="1"/>
  <c r="G231" i="45"/>
  <c r="K231" i="45" s="1"/>
  <c r="G232" i="45"/>
  <c r="K232" i="45" s="1"/>
  <c r="G233" i="45"/>
  <c r="K233" i="45" s="1"/>
  <c r="G234" i="45"/>
  <c r="K234" i="45" s="1"/>
  <c r="G235" i="45"/>
  <c r="K235" i="45" s="1"/>
  <c r="G236" i="45"/>
  <c r="K236" i="45" s="1"/>
  <c r="G237" i="45"/>
  <c r="K237" i="45" s="1"/>
  <c r="G238" i="45"/>
  <c r="K238" i="45" s="1"/>
  <c r="G239" i="45"/>
  <c r="K239" i="45" s="1"/>
  <c r="G240" i="45"/>
  <c r="K240" i="45" s="1"/>
  <c r="G241" i="45"/>
  <c r="K241" i="45" s="1"/>
  <c r="G242" i="45"/>
  <c r="K242" i="45" s="1"/>
  <c r="G243" i="45"/>
  <c r="K243" i="45" s="1"/>
  <c r="G244" i="45"/>
  <c r="K244" i="45" s="1"/>
  <c r="G245" i="45"/>
  <c r="K245" i="45" s="1"/>
  <c r="G246" i="45"/>
  <c r="K246" i="45" s="1"/>
  <c r="G247" i="45"/>
  <c r="K247" i="45" s="1"/>
  <c r="G248" i="45"/>
  <c r="K248" i="45" s="1"/>
  <c r="G249" i="45"/>
  <c r="K249" i="45" s="1"/>
  <c r="G250" i="45"/>
  <c r="K250" i="45" s="1"/>
  <c r="G251" i="45"/>
  <c r="K251" i="45" s="1"/>
  <c r="G252" i="45"/>
  <c r="K252" i="45" s="1"/>
  <c r="G253" i="45"/>
  <c r="K253" i="45" s="1"/>
  <c r="G254" i="45"/>
  <c r="K254" i="45" s="1"/>
  <c r="G255" i="45"/>
  <c r="K255" i="45" s="1"/>
  <c r="G256" i="45"/>
  <c r="K256" i="45" s="1"/>
  <c r="G257" i="45"/>
  <c r="K257" i="45" s="1"/>
  <c r="G258" i="45"/>
  <c r="K258" i="45" s="1"/>
  <c r="G259" i="45"/>
  <c r="K259" i="45" s="1"/>
  <c r="G260" i="45"/>
  <c r="K260" i="45" s="1"/>
  <c r="G261" i="45"/>
  <c r="K261" i="45" s="1"/>
  <c r="G262" i="45"/>
  <c r="K262" i="45" s="1"/>
  <c r="G263" i="45"/>
  <c r="K263" i="45" s="1"/>
  <c r="G264" i="45"/>
  <c r="K264" i="45" s="1"/>
  <c r="G265" i="45"/>
  <c r="K265" i="45" s="1"/>
  <c r="G266" i="45"/>
  <c r="K266" i="45" s="1"/>
  <c r="G267" i="45"/>
  <c r="K267" i="45" s="1"/>
  <c r="G268" i="45"/>
  <c r="K268" i="45" s="1"/>
  <c r="G269" i="45"/>
  <c r="K269" i="45" s="1"/>
  <c r="G270" i="45"/>
  <c r="K270" i="45" s="1"/>
  <c r="G271" i="45"/>
  <c r="K271" i="45" s="1"/>
  <c r="G272" i="45"/>
  <c r="K272" i="45" s="1"/>
  <c r="G273" i="45"/>
  <c r="K273" i="45" s="1"/>
  <c r="G274" i="45"/>
  <c r="K274" i="45" s="1"/>
  <c r="G275" i="45"/>
  <c r="K275" i="45" s="1"/>
  <c r="G276" i="45"/>
  <c r="K276" i="45" s="1"/>
  <c r="G277" i="45"/>
  <c r="K277" i="45" s="1"/>
  <c r="G278" i="45"/>
  <c r="K278" i="45" s="1"/>
  <c r="G279" i="45"/>
  <c r="K279" i="45" s="1"/>
  <c r="G280" i="45"/>
  <c r="K280" i="45" s="1"/>
  <c r="G281" i="45"/>
  <c r="K281" i="45" s="1"/>
  <c r="G282" i="45"/>
  <c r="K282" i="45" s="1"/>
  <c r="G283" i="45"/>
  <c r="K283" i="45" s="1"/>
  <c r="G284" i="45"/>
  <c r="K284" i="45" s="1"/>
  <c r="G285" i="45"/>
  <c r="K285" i="45" s="1"/>
  <c r="G286" i="45"/>
  <c r="K286" i="45" s="1"/>
  <c r="G287" i="45"/>
  <c r="K287" i="45" s="1"/>
  <c r="G288" i="45"/>
  <c r="K288" i="45" s="1"/>
  <c r="G289" i="45"/>
  <c r="K289" i="45" s="1"/>
  <c r="G290" i="45"/>
  <c r="K290" i="45" s="1"/>
  <c r="G291" i="45"/>
  <c r="K291" i="45" s="1"/>
  <c r="G292" i="45"/>
  <c r="K292" i="45" s="1"/>
  <c r="G293" i="45"/>
  <c r="K293" i="45" s="1"/>
  <c r="G294" i="45"/>
  <c r="K294" i="45" s="1"/>
  <c r="G295" i="45"/>
  <c r="K295" i="45" s="1"/>
  <c r="G296" i="45"/>
  <c r="K296" i="45" s="1"/>
  <c r="G297" i="45"/>
  <c r="K297" i="45" s="1"/>
  <c r="G298" i="45"/>
  <c r="K298" i="45" s="1"/>
  <c r="G299" i="45"/>
  <c r="K299" i="45" s="1"/>
  <c r="G300" i="45"/>
  <c r="K300" i="45" s="1"/>
  <c r="G301" i="45"/>
  <c r="K301" i="45" s="1"/>
  <c r="G302" i="45"/>
  <c r="K302" i="45" s="1"/>
  <c r="G303" i="45"/>
  <c r="K303" i="45" s="1"/>
  <c r="G304" i="45"/>
  <c r="K304" i="45" s="1"/>
  <c r="G305" i="45"/>
  <c r="K305" i="45" s="1"/>
  <c r="G306" i="45"/>
  <c r="K306" i="45" s="1"/>
  <c r="G307" i="45"/>
  <c r="K307" i="45" s="1"/>
  <c r="G308" i="45"/>
  <c r="K308" i="45" s="1"/>
  <c r="G309" i="45"/>
  <c r="K309" i="45" s="1"/>
  <c r="G310" i="45"/>
  <c r="K310" i="45" s="1"/>
  <c r="G311" i="45"/>
  <c r="K311" i="45" s="1"/>
  <c r="G312" i="45"/>
  <c r="K312" i="45" s="1"/>
  <c r="G313" i="45"/>
  <c r="K313" i="45" s="1"/>
  <c r="G314" i="45"/>
  <c r="K314" i="45" s="1"/>
  <c r="G315" i="45"/>
  <c r="K315" i="45" s="1"/>
  <c r="G316" i="45"/>
  <c r="K316" i="45" s="1"/>
  <c r="G317" i="45"/>
  <c r="K317" i="45" s="1"/>
  <c r="G318" i="45"/>
  <c r="K318" i="45" s="1"/>
  <c r="G319" i="45"/>
  <c r="K319" i="45" s="1"/>
  <c r="G320" i="45"/>
  <c r="K320" i="45" s="1"/>
  <c r="G321" i="45"/>
  <c r="K321" i="45" s="1"/>
  <c r="G322" i="45"/>
  <c r="K322" i="45" s="1"/>
  <c r="G323" i="45"/>
  <c r="K323" i="45" s="1"/>
  <c r="G324" i="45"/>
  <c r="K324" i="45" s="1"/>
  <c r="G325" i="45"/>
  <c r="K325" i="45" s="1"/>
  <c r="G326" i="45"/>
  <c r="K326" i="45" s="1"/>
  <c r="G327" i="45"/>
  <c r="K327" i="45" s="1"/>
  <c r="G328" i="45"/>
  <c r="K328" i="45" s="1"/>
  <c r="G329" i="45"/>
  <c r="K329" i="45" s="1"/>
  <c r="G330" i="45"/>
  <c r="K330" i="45" s="1"/>
  <c r="G331" i="45"/>
  <c r="K331" i="45" s="1"/>
  <c r="G332" i="45"/>
  <c r="K332" i="45" s="1"/>
  <c r="G333" i="45"/>
  <c r="K333" i="45" s="1"/>
  <c r="G334" i="45"/>
  <c r="K334" i="45" s="1"/>
  <c r="G335" i="45"/>
  <c r="K335" i="45" s="1"/>
  <c r="G336" i="45"/>
  <c r="K336" i="45" s="1"/>
  <c r="G337" i="45"/>
  <c r="K337" i="45" s="1"/>
  <c r="G338" i="45"/>
  <c r="K338" i="45" s="1"/>
  <c r="G339" i="45"/>
  <c r="K339" i="45" s="1"/>
  <c r="G340" i="45"/>
  <c r="K340" i="45" s="1"/>
  <c r="G341" i="45"/>
  <c r="K341" i="45" s="1"/>
  <c r="G342" i="45"/>
  <c r="K342" i="45" s="1"/>
  <c r="G343" i="45"/>
  <c r="K343" i="45" s="1"/>
  <c r="G344" i="45"/>
  <c r="K344" i="45" s="1"/>
  <c r="G345" i="45"/>
  <c r="K345" i="45" s="1"/>
  <c r="G346" i="45"/>
  <c r="K346" i="45" s="1"/>
  <c r="G347" i="45"/>
  <c r="K347" i="45" s="1"/>
  <c r="G348" i="45"/>
  <c r="K348" i="45" s="1"/>
  <c r="G349" i="45"/>
  <c r="K349" i="45" s="1"/>
  <c r="G350" i="45"/>
  <c r="K350" i="45" s="1"/>
  <c r="G351" i="45"/>
  <c r="K351" i="45" s="1"/>
  <c r="G352" i="45"/>
  <c r="K352" i="45" s="1"/>
  <c r="G353" i="45"/>
  <c r="K353" i="45" s="1"/>
  <c r="G354" i="45"/>
  <c r="K354" i="45" s="1"/>
  <c r="G355" i="45"/>
  <c r="K355" i="45" s="1"/>
  <c r="G356" i="45"/>
  <c r="K356" i="45" s="1"/>
  <c r="G357" i="45"/>
  <c r="K357" i="45" s="1"/>
  <c r="G358" i="45"/>
  <c r="K358" i="45" s="1"/>
  <c r="G359" i="45"/>
  <c r="K359" i="45" s="1"/>
  <c r="G360" i="45"/>
  <c r="K360" i="45" s="1"/>
  <c r="G361" i="45"/>
  <c r="K361" i="45" s="1"/>
  <c r="G362" i="45"/>
  <c r="K362" i="45" s="1"/>
  <c r="G363" i="45"/>
  <c r="K363" i="45" s="1"/>
  <c r="G364" i="45"/>
  <c r="K364" i="45" s="1"/>
  <c r="G365" i="45"/>
  <c r="K365" i="45" s="1"/>
  <c r="G366" i="45"/>
  <c r="K366" i="45" s="1"/>
  <c r="G367" i="45"/>
  <c r="K367" i="45" s="1"/>
  <c r="G368" i="45"/>
  <c r="K368" i="45" s="1"/>
  <c r="G369" i="45"/>
  <c r="K369" i="45" s="1"/>
  <c r="G370" i="45"/>
  <c r="K370" i="45" s="1"/>
  <c r="G371" i="45"/>
  <c r="K371" i="45" s="1"/>
  <c r="G372" i="45"/>
  <c r="K372" i="45" s="1"/>
  <c r="G373" i="45"/>
  <c r="K373" i="45" s="1"/>
  <c r="G374" i="45"/>
  <c r="K374" i="45" s="1"/>
  <c r="G375" i="45"/>
  <c r="K375" i="45" s="1"/>
  <c r="G376" i="45"/>
  <c r="K376" i="45" s="1"/>
  <c r="G377" i="45"/>
  <c r="K377" i="45" s="1"/>
  <c r="G378" i="45"/>
  <c r="K378" i="45" s="1"/>
  <c r="G379" i="45"/>
  <c r="K379" i="45" s="1"/>
  <c r="G380" i="45"/>
  <c r="K380" i="45" s="1"/>
  <c r="G381" i="45"/>
  <c r="K381" i="45" s="1"/>
  <c r="G382" i="45"/>
  <c r="K382" i="45" s="1"/>
  <c r="G383" i="45"/>
  <c r="K383" i="45" s="1"/>
  <c r="G384" i="45"/>
  <c r="K384" i="45" s="1"/>
  <c r="G385" i="45"/>
  <c r="K385" i="45" s="1"/>
  <c r="G386" i="45"/>
  <c r="K386" i="45" s="1"/>
  <c r="G387" i="45"/>
  <c r="K387" i="45" s="1"/>
  <c r="G388" i="45"/>
  <c r="K388" i="45" s="1"/>
  <c r="G389" i="45"/>
  <c r="K389" i="45" s="1"/>
  <c r="G390" i="45"/>
  <c r="K390" i="45" s="1"/>
  <c r="G391" i="45"/>
  <c r="K391" i="45" s="1"/>
  <c r="G392" i="45"/>
  <c r="K392" i="45" s="1"/>
  <c r="G393" i="45"/>
  <c r="K393" i="45" s="1"/>
  <c r="G394" i="45"/>
  <c r="K394" i="45" s="1"/>
  <c r="G395" i="45"/>
  <c r="K395" i="45" s="1"/>
  <c r="G396" i="45"/>
  <c r="K396" i="45" s="1"/>
  <c r="G397" i="45"/>
  <c r="K397" i="45" s="1"/>
  <c r="G398" i="45"/>
  <c r="K398" i="45" s="1"/>
  <c r="G399" i="45"/>
  <c r="K399" i="45" s="1"/>
  <c r="G400" i="45"/>
  <c r="K400" i="45" s="1"/>
  <c r="G401" i="45"/>
  <c r="K401" i="45" s="1"/>
  <c r="G402" i="45"/>
  <c r="K402" i="45" s="1"/>
  <c r="G403" i="45"/>
  <c r="K403" i="45" s="1"/>
  <c r="G404" i="45"/>
  <c r="K404" i="45" s="1"/>
  <c r="G405" i="45"/>
  <c r="K405" i="45" s="1"/>
  <c r="G406" i="45"/>
  <c r="K406" i="45" s="1"/>
  <c r="G407" i="45"/>
  <c r="K407" i="45" s="1"/>
  <c r="G408" i="45"/>
  <c r="K408" i="45" s="1"/>
  <c r="G409" i="45"/>
  <c r="K409" i="45" s="1"/>
  <c r="G410" i="45"/>
  <c r="K410" i="45" s="1"/>
  <c r="G411" i="45"/>
  <c r="K411" i="45" s="1"/>
  <c r="G412" i="45"/>
  <c r="K412" i="45" s="1"/>
  <c r="G413" i="45"/>
  <c r="K413" i="45" s="1"/>
  <c r="G414" i="45"/>
  <c r="K414" i="45" s="1"/>
  <c r="G415" i="45"/>
  <c r="K415" i="45" s="1"/>
  <c r="G416" i="45"/>
  <c r="K416" i="45" s="1"/>
  <c r="G417" i="45"/>
  <c r="K417" i="45" s="1"/>
  <c r="G418" i="45"/>
  <c r="K418" i="45" s="1"/>
  <c r="G419" i="45"/>
  <c r="K419" i="45" s="1"/>
  <c r="G420" i="45"/>
  <c r="K420" i="45" s="1"/>
  <c r="G421" i="45"/>
  <c r="K421" i="45" s="1"/>
  <c r="G422" i="45"/>
  <c r="K422" i="45" s="1"/>
  <c r="G423" i="45"/>
  <c r="K423" i="45" s="1"/>
  <c r="G424" i="45"/>
  <c r="K424" i="45" s="1"/>
  <c r="G425" i="45"/>
  <c r="K425" i="45" s="1"/>
  <c r="G426" i="45"/>
  <c r="K426" i="45" s="1"/>
  <c r="G427" i="45"/>
  <c r="K427" i="45" s="1"/>
  <c r="G428" i="45"/>
  <c r="K428" i="45" s="1"/>
  <c r="G429" i="45"/>
  <c r="K429" i="45" s="1"/>
  <c r="G430" i="45"/>
  <c r="K430" i="45" s="1"/>
  <c r="G431" i="45"/>
  <c r="K431" i="45" s="1"/>
  <c r="G432" i="45"/>
  <c r="K432" i="45" s="1"/>
  <c r="G433" i="45"/>
  <c r="K433" i="45" s="1"/>
  <c r="G434" i="45"/>
  <c r="K434" i="45" s="1"/>
  <c r="G435" i="45"/>
  <c r="K435" i="45" s="1"/>
  <c r="G436" i="45"/>
  <c r="K436" i="45" s="1"/>
  <c r="G437" i="45"/>
  <c r="K437" i="45" s="1"/>
  <c r="G438" i="45"/>
  <c r="K438" i="45" s="1"/>
  <c r="G439" i="45"/>
  <c r="K439" i="45" s="1"/>
  <c r="G440" i="45"/>
  <c r="K440" i="45" s="1"/>
  <c r="G441" i="45"/>
  <c r="K441" i="45" s="1"/>
  <c r="G442" i="45"/>
  <c r="K442" i="45" s="1"/>
  <c r="G443" i="45"/>
  <c r="K443" i="45" s="1"/>
  <c r="G444" i="45"/>
  <c r="K444" i="45" s="1"/>
  <c r="G445" i="45"/>
  <c r="K445" i="45" s="1"/>
  <c r="G446" i="45"/>
  <c r="K446" i="45" s="1"/>
  <c r="G447" i="45"/>
  <c r="K447" i="45" s="1"/>
  <c r="G448" i="45"/>
  <c r="K448" i="45" s="1"/>
  <c r="G449" i="45"/>
  <c r="K449" i="45" s="1"/>
  <c r="G450" i="45"/>
  <c r="K450" i="45" s="1"/>
  <c r="G451" i="45"/>
  <c r="K451" i="45" s="1"/>
  <c r="G452" i="45"/>
  <c r="K452" i="45" s="1"/>
  <c r="G453" i="45"/>
  <c r="K453" i="45" s="1"/>
  <c r="G454" i="45"/>
  <c r="K454" i="45" s="1"/>
  <c r="G455" i="45"/>
  <c r="K455" i="45" s="1"/>
  <c r="G456" i="45"/>
  <c r="K456" i="45" s="1"/>
  <c r="G457" i="45"/>
  <c r="K457" i="45" s="1"/>
  <c r="G458" i="45"/>
  <c r="K458" i="45" s="1"/>
  <c r="G459" i="45"/>
  <c r="K459" i="45" s="1"/>
  <c r="G460" i="45"/>
  <c r="K460" i="45" s="1"/>
  <c r="G461" i="45"/>
  <c r="K461" i="45" s="1"/>
  <c r="G462" i="45"/>
  <c r="K462" i="45" s="1"/>
  <c r="G463" i="45"/>
  <c r="K463" i="45" s="1"/>
  <c r="G464" i="45"/>
  <c r="K464" i="45" s="1"/>
  <c r="G465" i="45"/>
  <c r="K465" i="45" s="1"/>
  <c r="G466" i="45"/>
  <c r="K466" i="45" s="1"/>
  <c r="G467" i="45"/>
  <c r="K467" i="45" s="1"/>
  <c r="G468" i="45"/>
  <c r="K468" i="45" s="1"/>
  <c r="G469" i="45"/>
  <c r="K469" i="45" s="1"/>
  <c r="G470" i="45"/>
  <c r="K470" i="45" s="1"/>
  <c r="G471" i="45"/>
  <c r="K471" i="45" s="1"/>
  <c r="G472" i="45"/>
  <c r="K472" i="45" s="1"/>
  <c r="G473" i="45"/>
  <c r="K473" i="45" s="1"/>
  <c r="G474" i="45"/>
  <c r="K474" i="45" s="1"/>
  <c r="G475" i="45"/>
  <c r="K475" i="45" s="1"/>
  <c r="G476" i="45"/>
  <c r="K476" i="45" s="1"/>
  <c r="G477" i="45"/>
  <c r="K477" i="45" s="1"/>
  <c r="G478" i="45"/>
  <c r="K478" i="45" s="1"/>
  <c r="G479" i="45"/>
  <c r="K479" i="45" s="1"/>
  <c r="G480" i="45"/>
  <c r="K480" i="45" s="1"/>
  <c r="G481" i="45"/>
  <c r="K481" i="45" s="1"/>
  <c r="G482" i="45"/>
  <c r="K482" i="45" s="1"/>
  <c r="G483" i="45"/>
  <c r="K483" i="45" s="1"/>
  <c r="G484" i="45"/>
  <c r="K484" i="45" s="1"/>
  <c r="G485" i="45"/>
  <c r="K485" i="45" s="1"/>
  <c r="G486" i="45"/>
  <c r="K486" i="45" s="1"/>
  <c r="G487" i="45"/>
  <c r="K487" i="45" s="1"/>
  <c r="G488" i="45"/>
  <c r="K488" i="45" s="1"/>
  <c r="G489" i="45"/>
  <c r="K489" i="45" s="1"/>
  <c r="G490" i="45"/>
  <c r="K490" i="45" s="1"/>
  <c r="G491" i="45"/>
  <c r="K491" i="45" s="1"/>
  <c r="G492" i="45"/>
  <c r="K492" i="45" s="1"/>
  <c r="G493" i="45"/>
  <c r="K493" i="45" s="1"/>
  <c r="G494" i="45"/>
  <c r="K494" i="45" s="1"/>
  <c r="G495" i="45"/>
  <c r="K495" i="45" s="1"/>
  <c r="G496" i="45"/>
  <c r="K496" i="45" s="1"/>
  <c r="G497" i="45"/>
  <c r="K497" i="45" s="1"/>
  <c r="G498" i="45"/>
  <c r="K498" i="45" s="1"/>
  <c r="G499" i="45"/>
  <c r="K499" i="45" s="1"/>
  <c r="G500" i="45"/>
  <c r="K500" i="45" s="1"/>
  <c r="G501" i="45"/>
  <c r="K501" i="45" s="1"/>
  <c r="G502" i="45"/>
  <c r="K502" i="45" s="1"/>
  <c r="G503" i="45"/>
  <c r="K503" i="45" s="1"/>
  <c r="G504" i="45"/>
  <c r="K504" i="45" s="1"/>
  <c r="G505" i="45"/>
  <c r="K505" i="45" s="1"/>
  <c r="G506" i="45"/>
  <c r="K506" i="45" s="1"/>
  <c r="G507" i="45"/>
  <c r="K507" i="45" s="1"/>
  <c r="G508" i="45"/>
  <c r="K508" i="45" s="1"/>
  <c r="G509" i="45"/>
  <c r="K509" i="45" s="1"/>
  <c r="G510" i="45"/>
  <c r="K510" i="45" s="1"/>
  <c r="G511" i="45"/>
  <c r="K511" i="45" s="1"/>
  <c r="G512" i="45"/>
  <c r="K512" i="45" s="1"/>
  <c r="G513" i="45"/>
  <c r="K513" i="45" s="1"/>
  <c r="G514" i="45"/>
  <c r="K514" i="45" s="1"/>
  <c r="G515" i="45"/>
  <c r="K515" i="45" s="1"/>
  <c r="G516" i="45"/>
  <c r="K516" i="45" s="1"/>
  <c r="G517" i="45"/>
  <c r="K517" i="45" s="1"/>
  <c r="G518" i="45"/>
  <c r="K518" i="45" s="1"/>
  <c r="G519" i="45"/>
  <c r="K519" i="45" s="1"/>
  <c r="G520" i="45"/>
  <c r="K520" i="45" s="1"/>
  <c r="G521" i="45"/>
  <c r="K521" i="45" s="1"/>
  <c r="G522" i="45"/>
  <c r="K522" i="45" s="1"/>
  <c r="G523" i="45"/>
  <c r="K523" i="45" s="1"/>
  <c r="G524" i="45"/>
  <c r="K524" i="45" s="1"/>
  <c r="G525" i="45"/>
  <c r="K525" i="45" s="1"/>
  <c r="G526" i="45"/>
  <c r="K526" i="45" s="1"/>
  <c r="G527" i="45"/>
  <c r="K527" i="45" s="1"/>
  <c r="G528" i="45"/>
  <c r="K528" i="45" s="1"/>
  <c r="G529" i="45"/>
  <c r="K529" i="45" s="1"/>
  <c r="G530" i="45"/>
  <c r="K530" i="45" s="1"/>
  <c r="G531" i="45"/>
  <c r="K531" i="45" s="1"/>
  <c r="G532" i="45"/>
  <c r="K532" i="45" s="1"/>
  <c r="G533" i="45"/>
  <c r="K533" i="45" s="1"/>
  <c r="G534" i="45"/>
  <c r="K534" i="45" s="1"/>
  <c r="G535" i="45"/>
  <c r="K535" i="45" s="1"/>
  <c r="G536" i="45"/>
  <c r="K536" i="45" s="1"/>
  <c r="G537" i="45"/>
  <c r="K537" i="45" s="1"/>
  <c r="G538" i="45"/>
  <c r="K538" i="45" s="1"/>
  <c r="G539" i="45"/>
  <c r="K539" i="45" s="1"/>
  <c r="G540" i="45"/>
  <c r="K540" i="45" s="1"/>
  <c r="G541" i="45"/>
  <c r="K541" i="45" s="1"/>
  <c r="G542" i="45"/>
  <c r="K542" i="45" s="1"/>
  <c r="G543" i="45"/>
  <c r="K543" i="45" s="1"/>
  <c r="G544" i="45"/>
  <c r="K544" i="45" s="1"/>
  <c r="G545" i="45"/>
  <c r="K545" i="45" s="1"/>
  <c r="G546" i="45"/>
  <c r="K546" i="45" s="1"/>
  <c r="G547" i="45"/>
  <c r="K547" i="45" s="1"/>
  <c r="G548" i="45"/>
  <c r="K548" i="45" s="1"/>
  <c r="G549" i="45"/>
  <c r="K549" i="45" s="1"/>
  <c r="G550" i="45"/>
  <c r="K550" i="45" s="1"/>
  <c r="G551" i="45"/>
  <c r="K551" i="45" s="1"/>
  <c r="G552" i="45"/>
  <c r="K552" i="45" s="1"/>
  <c r="G553" i="45"/>
  <c r="K553" i="45" s="1"/>
  <c r="G554" i="45"/>
  <c r="K554" i="45" s="1"/>
  <c r="G555" i="45"/>
  <c r="K555" i="45" s="1"/>
  <c r="G556" i="45"/>
  <c r="K556" i="45" s="1"/>
  <c r="G557" i="45"/>
  <c r="K557" i="45" s="1"/>
  <c r="G558" i="45"/>
  <c r="K558" i="45" s="1"/>
  <c r="G559" i="45"/>
  <c r="K559" i="45" s="1"/>
  <c r="G560" i="45"/>
  <c r="K560" i="45" s="1"/>
  <c r="G561" i="45"/>
  <c r="K561" i="45" s="1"/>
  <c r="G565" i="45"/>
  <c r="K565" i="45" s="1"/>
  <c r="G657" i="45"/>
  <c r="K657" i="45" s="1"/>
  <c r="G672" i="45"/>
  <c r="K672" i="45" s="1"/>
  <c r="G673" i="45"/>
  <c r="K673" i="45" s="1"/>
  <c r="G575" i="45"/>
  <c r="K575" i="45" s="1"/>
  <c r="G576" i="45"/>
  <c r="K576" i="45" s="1"/>
  <c r="G665" i="45"/>
  <c r="K665" i="45" s="1"/>
  <c r="G666" i="45"/>
  <c r="K666" i="45" s="1"/>
  <c r="G679" i="45"/>
  <c r="K679" i="45" s="1"/>
  <c r="G644" i="45"/>
  <c r="K644" i="45" s="1"/>
  <c r="G597" i="45"/>
  <c r="K597" i="45" s="1"/>
  <c r="G688" i="45"/>
  <c r="K688" i="45" s="1"/>
  <c r="G650" i="45"/>
  <c r="K650" i="45" s="1"/>
  <c r="G651" i="45"/>
  <c r="K651" i="45" s="1"/>
  <c r="G604" i="45"/>
  <c r="K604" i="45" s="1"/>
  <c r="G605" i="45"/>
  <c r="K605" i="45" s="1"/>
  <c r="G694" i="45"/>
  <c r="K694" i="45" s="1"/>
  <c r="G695" i="45"/>
  <c r="K695" i="45" s="1"/>
  <c r="G674" i="45"/>
  <c r="K674" i="45" s="1"/>
  <c r="G649" i="45"/>
  <c r="K649" i="45" s="1"/>
  <c r="G680" i="45"/>
  <c r="K680" i="45" s="1"/>
  <c r="G640" i="45"/>
  <c r="K640" i="45" s="1"/>
  <c r="G641" i="45"/>
  <c r="K641" i="45" s="1"/>
  <c r="G642" i="45"/>
  <c r="K642" i="45" s="1"/>
  <c r="G645" i="45"/>
  <c r="K645" i="45" s="1"/>
  <c r="G689" i="45"/>
  <c r="K689" i="45" s="1"/>
  <c r="G637" i="45"/>
  <c r="K637" i="45" s="1"/>
  <c r="G638" i="45"/>
  <c r="K638" i="45" s="1"/>
  <c r="G639" i="45"/>
  <c r="K639" i="45" s="1"/>
  <c r="G646" i="45"/>
  <c r="K646" i="45" s="1"/>
  <c r="G647" i="45"/>
  <c r="K647" i="45" s="1"/>
  <c r="G648" i="45"/>
  <c r="K648" i="45" s="1"/>
  <c r="G643" i="45"/>
  <c r="K643" i="45" s="1"/>
  <c r="G609" i="45"/>
  <c r="K609" i="45" s="1"/>
  <c r="G581" i="45"/>
  <c r="K581" i="45" s="1"/>
  <c r="G633" i="45"/>
  <c r="K633" i="45" s="1"/>
  <c r="G619" i="45"/>
  <c r="K619" i="45" s="1"/>
  <c r="G620" i="45"/>
  <c r="K620" i="45" s="1"/>
  <c r="G590" i="45"/>
  <c r="K590" i="45" s="1"/>
  <c r="G624" i="45"/>
  <c r="K624" i="45" s="1"/>
  <c r="G625" i="45"/>
  <c r="K625" i="45" s="1"/>
  <c r="G626" i="45"/>
  <c r="K626" i="45" s="1"/>
  <c r="G634" i="45"/>
  <c r="K634" i="45" s="1"/>
  <c r="G635" i="45"/>
  <c r="K635" i="45" s="1"/>
  <c r="G669" i="45"/>
  <c r="K669" i="45" s="1"/>
  <c r="G686" i="45"/>
  <c r="K686" i="45" s="1"/>
  <c r="G607" i="45"/>
  <c r="K607" i="45" s="1"/>
  <c r="G580" i="45"/>
  <c r="K580" i="45" s="1"/>
  <c r="G670" i="45"/>
  <c r="K670" i="45" s="1"/>
  <c r="G608" i="45"/>
  <c r="K608" i="45" s="1"/>
  <c r="G562" i="45"/>
  <c r="K562" i="45" s="1"/>
  <c r="G687" i="45"/>
  <c r="K687" i="45" s="1"/>
  <c r="G594" i="45"/>
  <c r="K594" i="45" s="1"/>
  <c r="G655" i="45"/>
  <c r="K655" i="45" s="1"/>
  <c r="G566" i="45"/>
  <c r="K566" i="45" s="1"/>
  <c r="G567" i="45"/>
  <c r="K567" i="45" s="1"/>
  <c r="G572" i="45"/>
  <c r="K572" i="45" s="1"/>
  <c r="G602" i="45"/>
  <c r="K602" i="45" s="1"/>
  <c r="G573" i="45"/>
  <c r="K573" i="45" s="1"/>
  <c r="G616" i="45"/>
  <c r="K616" i="45" s="1"/>
  <c r="G692" i="45"/>
  <c r="K692" i="45" s="1"/>
  <c r="G617" i="45"/>
  <c r="K617" i="45" s="1"/>
  <c r="G587" i="45"/>
  <c r="K587" i="45" s="1"/>
  <c r="G663" i="45"/>
  <c r="K663" i="45" s="1"/>
  <c r="G622" i="45"/>
  <c r="K622" i="45" s="1"/>
  <c r="G623" i="45"/>
  <c r="K623" i="45" s="1"/>
  <c r="G595" i="45"/>
  <c r="K595" i="45" s="1"/>
  <c r="G656" i="45"/>
  <c r="K656" i="45" s="1"/>
  <c r="G671" i="45"/>
  <c r="K671" i="45" s="1"/>
  <c r="G596" i="45"/>
  <c r="K596" i="45" s="1"/>
  <c r="G563" i="45"/>
  <c r="K563" i="45" s="1"/>
  <c r="G658" i="45"/>
  <c r="K658" i="45" s="1"/>
  <c r="G627" i="45"/>
  <c r="K627" i="45" s="1"/>
  <c r="G629" i="45"/>
  <c r="K629" i="45" s="1"/>
  <c r="G630" i="45"/>
  <c r="K630" i="45" s="1"/>
  <c r="G631" i="45"/>
  <c r="K631" i="45" s="1"/>
  <c r="G632" i="45"/>
  <c r="K632" i="45" s="1"/>
  <c r="G601" i="45"/>
  <c r="K601" i="45" s="1"/>
  <c r="G678" i="45"/>
  <c r="K678" i="45" s="1"/>
  <c r="G588" i="45"/>
  <c r="K588" i="45" s="1"/>
  <c r="G589" i="45"/>
  <c r="K589" i="45" s="1"/>
  <c r="G693" i="45"/>
  <c r="K693" i="45" s="1"/>
  <c r="G603" i="45"/>
  <c r="K603" i="45" s="1"/>
  <c r="G618" i="45"/>
  <c r="K618" i="45" s="1"/>
  <c r="G664" i="45"/>
  <c r="K664" i="45" s="1"/>
  <c r="G636" i="45"/>
  <c r="K636" i="45" s="1"/>
  <c r="G577" i="45"/>
  <c r="K577" i="45" s="1"/>
  <c r="G681" i="45"/>
  <c r="K681" i="45" s="1"/>
  <c r="G652" i="45"/>
  <c r="K652" i="45" s="1"/>
  <c r="G578" i="45"/>
  <c r="K578" i="45" s="1"/>
  <c r="G653" i="45"/>
  <c r="K653" i="45" s="1"/>
  <c r="G682" i="45"/>
  <c r="K682" i="45" s="1"/>
  <c r="G683" i="45"/>
  <c r="K683" i="45" s="1"/>
  <c r="G654" i="45"/>
  <c r="K654" i="45" s="1"/>
  <c r="G579" i="45"/>
  <c r="K579" i="45" s="1"/>
  <c r="G582" i="45"/>
  <c r="K582" i="45" s="1"/>
  <c r="G583" i="45"/>
  <c r="K583" i="45" s="1"/>
  <c r="G659" i="45"/>
  <c r="K659" i="45" s="1"/>
  <c r="G611" i="45"/>
  <c r="K611" i="45" s="1"/>
  <c r="G584" i="45"/>
  <c r="K584" i="45" s="1"/>
  <c r="G612" i="45"/>
  <c r="K612" i="45" s="1"/>
  <c r="G613" i="45"/>
  <c r="K613" i="45" s="1"/>
  <c r="G660" i="45"/>
  <c r="K660" i="45" s="1"/>
  <c r="G585" i="45"/>
  <c r="K585" i="45" s="1"/>
  <c r="G661" i="45"/>
  <c r="K661" i="45" s="1"/>
  <c r="G662" i="45"/>
  <c r="K662" i="45" s="1"/>
  <c r="G614" i="45"/>
  <c r="K614" i="45" s="1"/>
  <c r="G586" i="45"/>
  <c r="K586" i="45" s="1"/>
  <c r="G691" i="45"/>
  <c r="K691" i="45" s="1"/>
  <c r="G615" i="45"/>
  <c r="K615" i="45" s="1"/>
  <c r="G574" i="45"/>
  <c r="K574" i="45" s="1"/>
  <c r="G591" i="45"/>
  <c r="K591" i="45" s="1"/>
  <c r="G684" i="45"/>
  <c r="K684" i="45" s="1"/>
  <c r="G667" i="45"/>
  <c r="K667" i="45" s="1"/>
  <c r="G592" i="45"/>
  <c r="K592" i="45" s="1"/>
  <c r="G685" i="45"/>
  <c r="K685" i="45" s="1"/>
  <c r="G668" i="45"/>
  <c r="K668" i="45" s="1"/>
  <c r="G593" i="45"/>
  <c r="K593" i="45" s="1"/>
  <c r="G564" i="45"/>
  <c r="K564" i="45" s="1"/>
  <c r="G610" i="45"/>
  <c r="K610" i="45" s="1"/>
  <c r="G628" i="45"/>
  <c r="K628" i="45" s="1"/>
  <c r="G568" i="45"/>
  <c r="K568" i="45" s="1"/>
  <c r="G569" i="45"/>
  <c r="K569" i="45" s="1"/>
  <c r="G690" i="45"/>
  <c r="K690" i="45" s="1"/>
  <c r="G598" i="45"/>
  <c r="K598" i="45" s="1"/>
  <c r="G675" i="45"/>
  <c r="K675" i="45" s="1"/>
  <c r="G599" i="45"/>
  <c r="K599" i="45" s="1"/>
  <c r="G570" i="45"/>
  <c r="K570" i="45" s="1"/>
  <c r="G676" i="45"/>
  <c r="K676" i="45" s="1"/>
  <c r="G600" i="45"/>
  <c r="K600" i="45" s="1"/>
  <c r="G571" i="45"/>
  <c r="K571" i="45" s="1"/>
  <c r="G677" i="45"/>
  <c r="K677" i="45" s="1"/>
  <c r="G621" i="45"/>
  <c r="K621" i="45" s="1"/>
  <c r="G606" i="45"/>
  <c r="K606" i="45" s="1"/>
  <c r="G1" i="45"/>
  <c r="K1" i="45" s="1"/>
  <c r="P27" i="21"/>
  <c r="L8" i="21" l="1"/>
  <c r="M8" i="21"/>
  <c r="N8" i="21"/>
  <c r="L9" i="21"/>
  <c r="M9" i="21"/>
  <c r="N9" i="21"/>
  <c r="L10" i="21"/>
  <c r="M10" i="21"/>
  <c r="N10" i="21"/>
  <c r="L11" i="21"/>
  <c r="M11" i="21"/>
  <c r="N11" i="21"/>
  <c r="L12" i="21"/>
  <c r="M12" i="21"/>
  <c r="N12" i="21"/>
  <c r="L13" i="21"/>
  <c r="M13" i="21"/>
  <c r="N13" i="21"/>
  <c r="L14" i="21"/>
  <c r="M14" i="21"/>
  <c r="N14" i="21"/>
  <c r="L15" i="21"/>
  <c r="M15" i="21"/>
  <c r="N15" i="21"/>
  <c r="L16" i="21"/>
  <c r="M16" i="21"/>
  <c r="N16" i="21"/>
  <c r="L17" i="21"/>
  <c r="M17" i="21"/>
  <c r="N17" i="21"/>
  <c r="L18" i="21"/>
  <c r="M18" i="21"/>
  <c r="N18" i="21"/>
  <c r="L19" i="21"/>
  <c r="M19" i="21"/>
  <c r="N19" i="21"/>
  <c r="L20" i="21"/>
  <c r="M20" i="21"/>
  <c r="N20" i="21"/>
  <c r="L21" i="21"/>
  <c r="M21" i="21"/>
  <c r="N21" i="21"/>
  <c r="L22" i="21"/>
  <c r="M22" i="21"/>
  <c r="N22" i="21"/>
  <c r="L23" i="21"/>
  <c r="M23" i="21"/>
  <c r="N23" i="21"/>
  <c r="L24" i="21"/>
  <c r="M24" i="21"/>
  <c r="N24" i="21"/>
  <c r="L25" i="21"/>
  <c r="M25" i="21"/>
  <c r="N25" i="21"/>
  <c r="L26" i="21"/>
  <c r="M26" i="21"/>
  <c r="N26" i="21"/>
  <c r="H4" i="36" l="1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60" i="36"/>
  <c r="H61" i="36"/>
  <c r="H62" i="36"/>
  <c r="H63" i="36"/>
  <c r="H64" i="36"/>
  <c r="H65" i="36"/>
  <c r="H66" i="36"/>
  <c r="H67" i="36"/>
  <c r="H68" i="36"/>
  <c r="H69" i="36"/>
  <c r="H70" i="36"/>
  <c r="H71" i="36"/>
  <c r="H72" i="36"/>
  <c r="H73" i="36"/>
  <c r="H74" i="36"/>
  <c r="H75" i="36"/>
  <c r="H76" i="36"/>
  <c r="H77" i="36"/>
  <c r="H78" i="36"/>
  <c r="H79" i="36"/>
  <c r="H80" i="36"/>
  <c r="H81" i="36"/>
  <c r="H82" i="36"/>
  <c r="H83" i="36"/>
  <c r="H84" i="36"/>
  <c r="H85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H151" i="36"/>
  <c r="H152" i="36"/>
  <c r="H153" i="36"/>
  <c r="H154" i="36"/>
  <c r="H155" i="36"/>
  <c r="H156" i="36"/>
  <c r="H157" i="36"/>
  <c r="H158" i="36"/>
  <c r="H159" i="36"/>
  <c r="H160" i="36"/>
  <c r="H161" i="36"/>
  <c r="H162" i="36"/>
  <c r="H163" i="36"/>
  <c r="H164" i="36"/>
  <c r="H165" i="36"/>
  <c r="H166" i="36"/>
  <c r="H167" i="36"/>
  <c r="H168" i="36"/>
  <c r="H169" i="36"/>
  <c r="H170" i="36"/>
  <c r="H171" i="36"/>
  <c r="H172" i="36"/>
  <c r="H173" i="36"/>
  <c r="H174" i="36"/>
  <c r="H175" i="36"/>
  <c r="H176" i="36"/>
  <c r="H177" i="36"/>
  <c r="H178" i="36"/>
  <c r="H179" i="36"/>
  <c r="H180" i="36"/>
  <c r="H181" i="36"/>
  <c r="H182" i="36"/>
  <c r="H3" i="36"/>
  <c r="C12" i="21" l="1"/>
  <c r="C10" i="21"/>
  <c r="D7" i="21"/>
  <c r="C7" i="21"/>
  <c r="C11" i="21"/>
  <c r="C9" i="21"/>
  <c r="E9" i="21" s="1"/>
  <c r="D12" i="21"/>
  <c r="D9" i="21"/>
  <c r="D8" i="21"/>
  <c r="D11" i="21"/>
  <c r="D10" i="21"/>
  <c r="C8" i="21"/>
  <c r="C29" i="43"/>
  <c r="D29" i="43"/>
  <c r="C30" i="43"/>
  <c r="D30" i="43"/>
  <c r="C31" i="43"/>
  <c r="D31" i="43"/>
  <c r="E8" i="21" l="1"/>
  <c r="E7" i="21"/>
  <c r="C13" i="21"/>
  <c r="D13" i="21"/>
  <c r="E10" i="21"/>
  <c r="E11" i="21"/>
  <c r="E12" i="21"/>
  <c r="C14" i="4"/>
  <c r="D14" i="4"/>
  <c r="E13" i="21" l="1"/>
  <c r="D19" i="21"/>
  <c r="C32" i="16" l="1"/>
  <c r="D32" i="16"/>
  <c r="C31" i="15"/>
  <c r="D31" i="15"/>
  <c r="L27" i="35" l="1"/>
  <c r="L28" i="35"/>
  <c r="L29" i="35"/>
  <c r="L30" i="35"/>
  <c r="L31" i="35"/>
  <c r="L32" i="35"/>
  <c r="L33" i="35"/>
  <c r="L34" i="35"/>
  <c r="L35" i="35"/>
  <c r="L36" i="35"/>
  <c r="L37" i="35"/>
  <c r="L26" i="35"/>
  <c r="C7" i="15" l="1"/>
  <c r="D7" i="15"/>
  <c r="C8" i="15"/>
  <c r="D8" i="15"/>
  <c r="C9" i="15"/>
  <c r="D9" i="15"/>
  <c r="C10" i="15"/>
  <c r="D10" i="15"/>
  <c r="C11" i="15"/>
  <c r="D11" i="15"/>
  <c r="C12" i="15"/>
  <c r="D12" i="15"/>
  <c r="C13" i="15"/>
  <c r="D13" i="15"/>
  <c r="C14" i="15"/>
  <c r="D14" i="15"/>
  <c r="C15" i="15"/>
  <c r="D15" i="15"/>
  <c r="C16" i="15"/>
  <c r="D16" i="15"/>
  <c r="C17" i="15"/>
  <c r="D17" i="15"/>
  <c r="C18" i="15"/>
  <c r="D18" i="15"/>
  <c r="C19" i="15"/>
  <c r="D19" i="15"/>
  <c r="C20" i="15"/>
  <c r="D20" i="15"/>
  <c r="C21" i="15"/>
  <c r="D21" i="15"/>
  <c r="C22" i="15"/>
  <c r="D22" i="15"/>
  <c r="C23" i="15"/>
  <c r="D23" i="15"/>
  <c r="C24" i="15"/>
  <c r="D24" i="15"/>
  <c r="C25" i="15"/>
  <c r="D25" i="15"/>
  <c r="C26" i="15"/>
  <c r="D26" i="15"/>
  <c r="C27" i="15"/>
  <c r="D27" i="15"/>
  <c r="C28" i="15"/>
  <c r="D28" i="15"/>
  <c r="C29" i="15"/>
  <c r="D29" i="15"/>
  <c r="C30" i="15"/>
  <c r="D30" i="15"/>
  <c r="D6" i="15"/>
  <c r="C6" i="15"/>
  <c r="C6" i="16"/>
  <c r="D6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0" i="16"/>
  <c r="D30" i="16"/>
  <c r="C31" i="16"/>
  <c r="D31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7" i="44"/>
  <c r="D7" i="44"/>
  <c r="C8" i="44"/>
  <c r="D8" i="44"/>
  <c r="C9" i="44"/>
  <c r="D9" i="44"/>
  <c r="C10" i="44"/>
  <c r="D10" i="44"/>
  <c r="C11" i="44"/>
  <c r="D11" i="44"/>
  <c r="C12" i="44"/>
  <c r="D12" i="44"/>
  <c r="C13" i="44"/>
  <c r="D13" i="44"/>
  <c r="C14" i="44"/>
  <c r="D14" i="44"/>
  <c r="C15" i="44"/>
  <c r="D15" i="44"/>
  <c r="C16" i="44"/>
  <c r="D16" i="44"/>
  <c r="C17" i="44"/>
  <c r="D17" i="44"/>
  <c r="C18" i="44"/>
  <c r="D18" i="44"/>
  <c r="C19" i="44"/>
  <c r="D19" i="44"/>
  <c r="C20" i="44"/>
  <c r="D20" i="44"/>
  <c r="C21" i="44"/>
  <c r="D21" i="44"/>
  <c r="C22" i="44"/>
  <c r="D22" i="44"/>
  <c r="C23" i="44"/>
  <c r="D23" i="44"/>
  <c r="C24" i="44"/>
  <c r="D24" i="44"/>
  <c r="C25" i="44"/>
  <c r="D25" i="44"/>
  <c r="C26" i="44"/>
  <c r="D26" i="44"/>
  <c r="C27" i="44"/>
  <c r="D27" i="44"/>
  <c r="C28" i="44"/>
  <c r="D28" i="44"/>
  <c r="C29" i="44"/>
  <c r="D29" i="44"/>
  <c r="C30" i="44"/>
  <c r="D30" i="44"/>
  <c r="C31" i="44"/>
  <c r="D31" i="44"/>
  <c r="D6" i="44"/>
  <c r="C6" i="44"/>
  <c r="C7" i="43"/>
  <c r="D7" i="43"/>
  <c r="C8" i="43"/>
  <c r="D8" i="43"/>
  <c r="C9" i="43"/>
  <c r="D9" i="43"/>
  <c r="C10" i="43"/>
  <c r="D10" i="43"/>
  <c r="C11" i="43"/>
  <c r="D11" i="43"/>
  <c r="C12" i="43"/>
  <c r="D12" i="43"/>
  <c r="C13" i="43"/>
  <c r="D13" i="43"/>
  <c r="C14" i="43"/>
  <c r="D14" i="43"/>
  <c r="C15" i="43"/>
  <c r="D15" i="43"/>
  <c r="C16" i="43"/>
  <c r="D16" i="43"/>
  <c r="C17" i="43"/>
  <c r="D17" i="43"/>
  <c r="C18" i="43"/>
  <c r="D18" i="43"/>
  <c r="C19" i="43"/>
  <c r="D19" i="43"/>
  <c r="C20" i="43"/>
  <c r="D20" i="43"/>
  <c r="C21" i="43"/>
  <c r="D21" i="43"/>
  <c r="C22" i="43"/>
  <c r="D22" i="43"/>
  <c r="C23" i="43"/>
  <c r="D23" i="43"/>
  <c r="C24" i="43"/>
  <c r="D24" i="43"/>
  <c r="C25" i="43"/>
  <c r="D25" i="43"/>
  <c r="C26" i="43"/>
  <c r="D26" i="43"/>
  <c r="C27" i="43"/>
  <c r="D27" i="43"/>
  <c r="C28" i="43"/>
  <c r="D28" i="43"/>
  <c r="D6" i="43"/>
  <c r="C6" i="43"/>
  <c r="C6" i="26"/>
  <c r="I16" i="21" l="1"/>
  <c r="I22" i="42"/>
  <c r="H19" i="21"/>
  <c r="I17" i="21"/>
  <c r="H17" i="21"/>
  <c r="I24" i="42"/>
  <c r="I23" i="42"/>
  <c r="I21" i="42"/>
  <c r="I20" i="42"/>
  <c r="H22" i="42"/>
  <c r="I19" i="21"/>
  <c r="I18" i="21"/>
  <c r="H18" i="21"/>
  <c r="H16" i="21"/>
  <c r="P26" i="21"/>
  <c r="A3" i="14" s="1"/>
  <c r="P28" i="21"/>
  <c r="P29" i="21"/>
  <c r="P9" i="21"/>
  <c r="A3" i="26" s="1"/>
  <c r="P11" i="21"/>
  <c r="A3" i="2" s="1"/>
  <c r="P13" i="21"/>
  <c r="A3" i="4" s="1"/>
  <c r="P15" i="21"/>
  <c r="A3" i="6" s="1"/>
  <c r="P17" i="21"/>
  <c r="P19" i="21"/>
  <c r="A3" i="8" s="1"/>
  <c r="P21" i="21"/>
  <c r="A3" i="15" s="1"/>
  <c r="P23" i="21"/>
  <c r="A3" i="12" s="1"/>
  <c r="P25" i="21"/>
  <c r="M7" i="21"/>
  <c r="N7" i="21"/>
  <c r="L7" i="21"/>
  <c r="H20" i="42"/>
  <c r="I19" i="42"/>
  <c r="P24" i="21" l="1"/>
  <c r="A3" i="13" s="1"/>
  <c r="P20" i="21"/>
  <c r="A3" i="16" s="1"/>
  <c r="P16" i="21"/>
  <c r="A3" i="19" s="1"/>
  <c r="P12" i="21"/>
  <c r="A3" i="3" s="1"/>
  <c r="J22" i="42"/>
  <c r="P22" i="21"/>
  <c r="A3" i="11" s="1"/>
  <c r="P18" i="21"/>
  <c r="A3" i="7" s="1"/>
  <c r="P14" i="21"/>
  <c r="A3" i="5" s="1"/>
  <c r="P10" i="21"/>
  <c r="A3" i="27" s="1"/>
  <c r="P8" i="21"/>
  <c r="A3" i="44" s="1"/>
  <c r="P7" i="21"/>
  <c r="A3" i="43" s="1"/>
  <c r="J20" i="42"/>
  <c r="J19" i="21"/>
  <c r="J18" i="21"/>
  <c r="J17" i="21"/>
  <c r="H24" i="42"/>
  <c r="J24" i="42" s="1"/>
  <c r="H23" i="42"/>
  <c r="J23" i="42" s="1"/>
  <c r="H21" i="42"/>
  <c r="J21" i="42" s="1"/>
  <c r="H19" i="42"/>
  <c r="J19" i="42" s="1"/>
  <c r="D18" i="21"/>
  <c r="D21" i="21"/>
  <c r="C21" i="21"/>
  <c r="D16" i="21"/>
  <c r="I7" i="42"/>
  <c r="H7" i="42"/>
  <c r="I12" i="42"/>
  <c r="I11" i="42"/>
  <c r="I10" i="42"/>
  <c r="I9" i="42"/>
  <c r="I8" i="42"/>
  <c r="H12" i="42"/>
  <c r="H11" i="42"/>
  <c r="H10" i="42"/>
  <c r="H9" i="42"/>
  <c r="H8" i="42"/>
  <c r="D24" i="42"/>
  <c r="D23" i="42"/>
  <c r="C24" i="42"/>
  <c r="C23" i="42"/>
  <c r="C22" i="42"/>
  <c r="D22" i="42"/>
  <c r="D21" i="42"/>
  <c r="C21" i="42"/>
  <c r="D20" i="42"/>
  <c r="C20" i="42"/>
  <c r="D19" i="42"/>
  <c r="C19" i="42"/>
  <c r="H25" i="42" l="1"/>
  <c r="E21" i="21"/>
  <c r="D18" i="3"/>
  <c r="C18" i="3"/>
  <c r="D6" i="3"/>
  <c r="C6" i="3"/>
  <c r="I12" i="21"/>
  <c r="I9" i="21"/>
  <c r="H9" i="21"/>
  <c r="D20" i="26"/>
  <c r="C20" i="26"/>
  <c r="C6" i="27"/>
  <c r="D6" i="27"/>
  <c r="I10" i="21" l="1"/>
  <c r="H8" i="21"/>
  <c r="I8" i="21"/>
  <c r="I7" i="21"/>
  <c r="H7" i="21"/>
  <c r="C11" i="27" l="1"/>
  <c r="D11" i="27"/>
  <c r="D6" i="26"/>
  <c r="C6" i="12" l="1"/>
  <c r="D6" i="12"/>
  <c r="L38" i="35" l="1"/>
  <c r="J7" i="21" l="1"/>
  <c r="J8" i="21"/>
  <c r="J16" i="21" l="1"/>
  <c r="D21" i="16"/>
  <c r="C21" i="16"/>
  <c r="D41" i="19" l="1"/>
  <c r="D42" i="19"/>
  <c r="D40" i="19"/>
  <c r="C41" i="19"/>
  <c r="C42" i="19"/>
  <c r="C38" i="7" l="1"/>
  <c r="D38" i="7"/>
  <c r="C39" i="7"/>
  <c r="D39" i="7"/>
  <c r="C40" i="7"/>
  <c r="D40" i="7"/>
  <c r="C41" i="7"/>
  <c r="D41" i="7"/>
  <c r="D42" i="7"/>
  <c r="C42" i="7"/>
  <c r="D19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C17" i="13"/>
  <c r="D17" i="13"/>
  <c r="C18" i="13"/>
  <c r="D18" i="13"/>
  <c r="C19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C28" i="13"/>
  <c r="D28" i="13"/>
  <c r="C29" i="13"/>
  <c r="D29" i="13"/>
  <c r="C30" i="13"/>
  <c r="D30" i="13"/>
  <c r="C31" i="13"/>
  <c r="D31" i="13"/>
  <c r="C32" i="13"/>
  <c r="D32" i="13"/>
  <c r="C33" i="13"/>
  <c r="D33" i="13"/>
  <c r="C34" i="13"/>
  <c r="D34" i="13"/>
  <c r="C35" i="13"/>
  <c r="D35" i="13"/>
  <c r="D6" i="13"/>
  <c r="C6" i="13"/>
  <c r="R6" i="23" l="1"/>
  <c r="C6" i="23" s="1"/>
  <c r="S6" i="23"/>
  <c r="R7" i="23"/>
  <c r="C7" i="23" s="1"/>
  <c r="S7" i="23"/>
  <c r="D7" i="23" s="1"/>
  <c r="R8" i="23"/>
  <c r="C8" i="23" s="1"/>
  <c r="S8" i="23"/>
  <c r="R9" i="23"/>
  <c r="C9" i="23" s="1"/>
  <c r="S9" i="23"/>
  <c r="D9" i="23" s="1"/>
  <c r="R10" i="23"/>
  <c r="C10" i="23" s="1"/>
  <c r="S10" i="23"/>
  <c r="D10" i="23" s="1"/>
  <c r="R11" i="23"/>
  <c r="C11" i="23" s="1"/>
  <c r="S11" i="23"/>
  <c r="D11" i="23" s="1"/>
  <c r="R12" i="23"/>
  <c r="C12" i="23" s="1"/>
  <c r="S12" i="23"/>
  <c r="R13" i="23"/>
  <c r="C13" i="23" s="1"/>
  <c r="S13" i="23"/>
  <c r="R14" i="23"/>
  <c r="C14" i="23" s="1"/>
  <c r="S14" i="23"/>
  <c r="D14" i="23" s="1"/>
  <c r="R15" i="23"/>
  <c r="C15" i="23" s="1"/>
  <c r="S15" i="23"/>
  <c r="D15" i="23" s="1"/>
  <c r="R16" i="23"/>
  <c r="C16" i="23" s="1"/>
  <c r="S16" i="23"/>
  <c r="D16" i="23" s="1"/>
  <c r="R17" i="23"/>
  <c r="C17" i="23" s="1"/>
  <c r="S17" i="23"/>
  <c r="D17" i="23" s="1"/>
  <c r="R18" i="23"/>
  <c r="C18" i="23" s="1"/>
  <c r="S18" i="23"/>
  <c r="D18" i="23" s="1"/>
  <c r="R19" i="23"/>
  <c r="C19" i="23" s="1"/>
  <c r="S19" i="23"/>
  <c r="D19" i="23" s="1"/>
  <c r="R20" i="23"/>
  <c r="C20" i="23" s="1"/>
  <c r="S20" i="23"/>
  <c r="R21" i="23"/>
  <c r="C21" i="23" s="1"/>
  <c r="S21" i="23"/>
  <c r="D21" i="23" s="1"/>
  <c r="R22" i="23"/>
  <c r="C22" i="23" s="1"/>
  <c r="S22" i="23"/>
  <c r="R23" i="23"/>
  <c r="C23" i="23" s="1"/>
  <c r="S23" i="23"/>
  <c r="D23" i="23" s="1"/>
  <c r="R24" i="23"/>
  <c r="C24" i="23" s="1"/>
  <c r="S24" i="23"/>
  <c r="R25" i="23"/>
  <c r="C25" i="23" s="1"/>
  <c r="S25" i="23"/>
  <c r="D25" i="23" s="1"/>
  <c r="R26" i="23"/>
  <c r="C26" i="23" s="1"/>
  <c r="S26" i="23"/>
  <c r="R27" i="23"/>
  <c r="C27" i="23" s="1"/>
  <c r="S27" i="23"/>
  <c r="D27" i="23" s="1"/>
  <c r="R28" i="23"/>
  <c r="C28" i="23" s="1"/>
  <c r="S28" i="23"/>
  <c r="R29" i="23"/>
  <c r="C29" i="23" s="1"/>
  <c r="S29" i="23"/>
  <c r="D29" i="23" s="1"/>
  <c r="R30" i="23"/>
  <c r="C30" i="23" s="1"/>
  <c r="S30" i="23"/>
  <c r="D30" i="23" s="1"/>
  <c r="S31" i="23"/>
  <c r="D31" i="23" s="1"/>
  <c r="R31" i="23"/>
  <c r="C31" i="23" s="1"/>
  <c r="G135" i="36"/>
  <c r="G136" i="36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I20" i="21"/>
  <c r="H20" i="21"/>
  <c r="C20" i="14"/>
  <c r="D20" i="14"/>
  <c r="B30" i="21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6" i="25"/>
  <c r="S7" i="24"/>
  <c r="S8" i="24"/>
  <c r="S9" i="24"/>
  <c r="S10" i="24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6" i="24"/>
  <c r="D6" i="23"/>
  <c r="D8" i="23"/>
  <c r="D12" i="23"/>
  <c r="D13" i="23"/>
  <c r="D20" i="23"/>
  <c r="D22" i="23"/>
  <c r="D24" i="23"/>
  <c r="D26" i="23"/>
  <c r="D28" i="23"/>
  <c r="S7" i="22"/>
  <c r="D7" i="22" s="1"/>
  <c r="S8" i="22"/>
  <c r="D8" i="22" s="1"/>
  <c r="S9" i="22"/>
  <c r="D9" i="22" s="1"/>
  <c r="S10" i="22"/>
  <c r="D10" i="22" s="1"/>
  <c r="S11" i="22"/>
  <c r="D11" i="22" s="1"/>
  <c r="S12" i="22"/>
  <c r="D12" i="22" s="1"/>
  <c r="S13" i="22"/>
  <c r="S14" i="22"/>
  <c r="D14" i="22" s="1"/>
  <c r="S15" i="22"/>
  <c r="D15" i="22" s="1"/>
  <c r="S16" i="22"/>
  <c r="D16" i="22" s="1"/>
  <c r="S17" i="22"/>
  <c r="D17" i="22" s="1"/>
  <c r="S18" i="22"/>
  <c r="D18" i="22" s="1"/>
  <c r="S19" i="22"/>
  <c r="D19" i="22" s="1"/>
  <c r="S20" i="22"/>
  <c r="D20" i="22" s="1"/>
  <c r="S21" i="22"/>
  <c r="D21" i="22" s="1"/>
  <c r="S22" i="22"/>
  <c r="D22" i="22" s="1"/>
  <c r="S23" i="22"/>
  <c r="D23" i="22" s="1"/>
  <c r="S24" i="22"/>
  <c r="D24" i="22" s="1"/>
  <c r="S25" i="22"/>
  <c r="D25" i="22" s="1"/>
  <c r="S26" i="22"/>
  <c r="D26" i="22" s="1"/>
  <c r="S27" i="22"/>
  <c r="D27" i="22" s="1"/>
  <c r="S28" i="22"/>
  <c r="D28" i="22" s="1"/>
  <c r="S29" i="22"/>
  <c r="D29" i="22" s="1"/>
  <c r="S30" i="22"/>
  <c r="D30" i="22" s="1"/>
  <c r="S31" i="22"/>
  <c r="D31" i="22" s="1"/>
  <c r="S32" i="22"/>
  <c r="D32" i="22" s="1"/>
  <c r="S33" i="22"/>
  <c r="D33" i="22" s="1"/>
  <c r="S34" i="22"/>
  <c r="D34" i="22" s="1"/>
  <c r="S35" i="22"/>
  <c r="D35" i="22" s="1"/>
  <c r="D13" i="22"/>
  <c r="S6" i="22"/>
  <c r="D6" i="22" s="1"/>
  <c r="S7" i="33"/>
  <c r="D7" i="33" s="1"/>
  <c r="S8" i="33"/>
  <c r="D8" i="33" s="1"/>
  <c r="S9" i="33"/>
  <c r="D9" i="33" s="1"/>
  <c r="S10" i="33"/>
  <c r="D10" i="33" s="1"/>
  <c r="S11" i="33"/>
  <c r="D11" i="33" s="1"/>
  <c r="S12" i="33"/>
  <c r="D12" i="33" s="1"/>
  <c r="S13" i="33"/>
  <c r="D13" i="33" s="1"/>
  <c r="S14" i="33"/>
  <c r="D14" i="33" s="1"/>
  <c r="S15" i="33"/>
  <c r="D15" i="33" s="1"/>
  <c r="S16" i="33"/>
  <c r="D16" i="33" s="1"/>
  <c r="S17" i="33"/>
  <c r="D17" i="33" s="1"/>
  <c r="S18" i="33"/>
  <c r="D18" i="33" s="1"/>
  <c r="S19" i="33"/>
  <c r="D19" i="33" s="1"/>
  <c r="S20" i="33"/>
  <c r="D20" i="33" s="1"/>
  <c r="S21" i="33"/>
  <c r="D21" i="33" s="1"/>
  <c r="S22" i="33"/>
  <c r="D22" i="33" s="1"/>
  <c r="S23" i="33"/>
  <c r="D23" i="33" s="1"/>
  <c r="S24" i="33"/>
  <c r="D24" i="33" s="1"/>
  <c r="S25" i="33"/>
  <c r="D25" i="33" s="1"/>
  <c r="S26" i="33"/>
  <c r="D26" i="33" s="1"/>
  <c r="S27" i="33"/>
  <c r="D27" i="33" s="1"/>
  <c r="S28" i="33"/>
  <c r="D28" i="33" s="1"/>
  <c r="S6" i="33"/>
  <c r="D6" i="33" s="1"/>
  <c r="S6" i="31"/>
  <c r="D6" i="31" s="1"/>
  <c r="D37" i="5"/>
  <c r="D36" i="5"/>
  <c r="C37" i="5"/>
  <c r="C36" i="5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7" i="12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6" i="1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6" i="8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6" i="7"/>
  <c r="D20" i="19"/>
  <c r="D21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19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6" i="19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6" i="6"/>
  <c r="D7" i="5"/>
  <c r="D8" i="5"/>
  <c r="D9" i="5"/>
  <c r="D10" i="5"/>
  <c r="D11" i="5"/>
  <c r="D12" i="5"/>
  <c r="D13" i="5"/>
  <c r="D14" i="5"/>
  <c r="D15" i="5"/>
  <c r="D16" i="5"/>
  <c r="D17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6" i="5"/>
  <c r="D8" i="3"/>
  <c r="D9" i="3"/>
  <c r="D10" i="3"/>
  <c r="D11" i="3"/>
  <c r="D12" i="3"/>
  <c r="D13" i="3"/>
  <c r="D14" i="3"/>
  <c r="D15" i="3"/>
  <c r="D16" i="3"/>
  <c r="D17" i="3"/>
  <c r="D19" i="3"/>
  <c r="D20" i="3"/>
  <c r="D21" i="3"/>
  <c r="D22" i="3"/>
  <c r="D23" i="3"/>
  <c r="D24" i="3"/>
  <c r="D25" i="3"/>
  <c r="D27" i="3"/>
  <c r="D28" i="3"/>
  <c r="D29" i="3"/>
  <c r="D30" i="3"/>
  <c r="D31" i="3"/>
  <c r="D32" i="3"/>
  <c r="D26" i="3"/>
  <c r="D33" i="3"/>
  <c r="D7" i="3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7" i="2"/>
  <c r="D8" i="2"/>
  <c r="D6" i="2"/>
  <c r="D8" i="27"/>
  <c r="D9" i="27"/>
  <c r="D10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7" i="27"/>
  <c r="G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3" i="36"/>
  <c r="H21" i="21"/>
  <c r="C20" i="21"/>
  <c r="C19" i="21"/>
  <c r="C18" i="21"/>
  <c r="E18" i="21" s="1"/>
  <c r="C17" i="21"/>
  <c r="C16" i="21"/>
  <c r="E16" i="21" s="1"/>
  <c r="H12" i="21"/>
  <c r="H11" i="21"/>
  <c r="H10" i="21"/>
  <c r="I21" i="21"/>
  <c r="D20" i="21"/>
  <c r="D17" i="21"/>
  <c r="I11" i="21"/>
  <c r="I13" i="21" s="1"/>
  <c r="S7" i="31"/>
  <c r="D7" i="31" s="1"/>
  <c r="S8" i="31"/>
  <c r="D8" i="31" s="1"/>
  <c r="S9" i="31"/>
  <c r="D9" i="31" s="1"/>
  <c r="S10" i="31"/>
  <c r="D10" i="31" s="1"/>
  <c r="S11" i="31"/>
  <c r="D11" i="31" s="1"/>
  <c r="S12" i="31"/>
  <c r="D12" i="31" s="1"/>
  <c r="S13" i="31"/>
  <c r="D13" i="31" s="1"/>
  <c r="S14" i="31"/>
  <c r="D14" i="31" s="1"/>
  <c r="S15" i="31"/>
  <c r="D15" i="31" s="1"/>
  <c r="S16" i="31"/>
  <c r="D16" i="31" s="1"/>
  <c r="S17" i="31"/>
  <c r="D17" i="31" s="1"/>
  <c r="S18" i="31"/>
  <c r="D18" i="31" s="1"/>
  <c r="S19" i="31"/>
  <c r="D19" i="31" s="1"/>
  <c r="S20" i="31"/>
  <c r="D20" i="31" s="1"/>
  <c r="S21" i="31"/>
  <c r="D21" i="31" s="1"/>
  <c r="S22" i="31"/>
  <c r="D22" i="31" s="1"/>
  <c r="S23" i="31"/>
  <c r="D23" i="31" s="1"/>
  <c r="S24" i="31"/>
  <c r="D24" i="31" s="1"/>
  <c r="S25" i="31"/>
  <c r="D25" i="31" s="1"/>
  <c r="T28" i="33"/>
  <c r="T27" i="33"/>
  <c r="T26" i="33"/>
  <c r="T25" i="33"/>
  <c r="T24" i="33"/>
  <c r="T23" i="33"/>
  <c r="T22" i="33"/>
  <c r="T21" i="33"/>
  <c r="T20" i="33"/>
  <c r="T19" i="33"/>
  <c r="T18" i="33"/>
  <c r="T17" i="33"/>
  <c r="T16" i="33"/>
  <c r="T15" i="33"/>
  <c r="T14" i="33"/>
  <c r="T13" i="33"/>
  <c r="T12" i="33"/>
  <c r="T11" i="33"/>
  <c r="T10" i="33"/>
  <c r="T9" i="33"/>
  <c r="T8" i="33"/>
  <c r="T7" i="33"/>
  <c r="T6" i="33"/>
  <c r="T32" i="22"/>
  <c r="T33" i="22"/>
  <c r="T34" i="22"/>
  <c r="T35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6" i="25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7" i="12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6" i="1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6" i="8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6" i="7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6" i="19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6" i="6"/>
  <c r="C7" i="5"/>
  <c r="C8" i="5"/>
  <c r="C9" i="5"/>
  <c r="C10" i="5"/>
  <c r="C11" i="5"/>
  <c r="C12" i="5"/>
  <c r="C13" i="5"/>
  <c r="C14" i="5"/>
  <c r="C15" i="5"/>
  <c r="C16" i="5"/>
  <c r="C17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6" i="5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7" i="3"/>
  <c r="C28" i="3"/>
  <c r="C29" i="3"/>
  <c r="C30" i="3"/>
  <c r="C31" i="3"/>
  <c r="C32" i="3"/>
  <c r="C26" i="3"/>
  <c r="C33" i="3"/>
  <c r="C7" i="3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8" i="27"/>
  <c r="C9" i="27"/>
  <c r="C10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7" i="27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6" i="25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6" i="24"/>
  <c r="R7" i="22"/>
  <c r="C7" i="22" s="1"/>
  <c r="R8" i="22"/>
  <c r="C8" i="22" s="1"/>
  <c r="R9" i="22"/>
  <c r="C9" i="22" s="1"/>
  <c r="R10" i="22"/>
  <c r="C10" i="22" s="1"/>
  <c r="R11" i="22"/>
  <c r="C11" i="22" s="1"/>
  <c r="R12" i="22"/>
  <c r="C12" i="22" s="1"/>
  <c r="R13" i="22"/>
  <c r="C13" i="22" s="1"/>
  <c r="R14" i="22"/>
  <c r="C14" i="22" s="1"/>
  <c r="R15" i="22"/>
  <c r="C15" i="22" s="1"/>
  <c r="R16" i="22"/>
  <c r="C16" i="22" s="1"/>
  <c r="R17" i="22"/>
  <c r="C17" i="22" s="1"/>
  <c r="R18" i="22"/>
  <c r="C18" i="22" s="1"/>
  <c r="R19" i="22"/>
  <c r="C19" i="22" s="1"/>
  <c r="R20" i="22"/>
  <c r="C20" i="22" s="1"/>
  <c r="R21" i="22"/>
  <c r="C21" i="22" s="1"/>
  <c r="R22" i="22"/>
  <c r="C22" i="22" s="1"/>
  <c r="R23" i="22"/>
  <c r="C23" i="22" s="1"/>
  <c r="R24" i="22"/>
  <c r="C24" i="22" s="1"/>
  <c r="R25" i="22"/>
  <c r="C25" i="22" s="1"/>
  <c r="R26" i="22"/>
  <c r="C26" i="22" s="1"/>
  <c r="R27" i="22"/>
  <c r="C27" i="22" s="1"/>
  <c r="R28" i="22"/>
  <c r="C28" i="22" s="1"/>
  <c r="R29" i="22"/>
  <c r="C29" i="22" s="1"/>
  <c r="R30" i="22"/>
  <c r="C30" i="22" s="1"/>
  <c r="R31" i="22"/>
  <c r="C31" i="22" s="1"/>
  <c r="R32" i="22"/>
  <c r="C32" i="22" s="1"/>
  <c r="R33" i="22"/>
  <c r="C33" i="22" s="1"/>
  <c r="R34" i="22"/>
  <c r="C34" i="22" s="1"/>
  <c r="R35" i="22"/>
  <c r="C35" i="22" s="1"/>
  <c r="R6" i="22"/>
  <c r="C6" i="22" s="1"/>
  <c r="R7" i="33"/>
  <c r="C7" i="33" s="1"/>
  <c r="R8" i="33"/>
  <c r="C8" i="33" s="1"/>
  <c r="R9" i="33"/>
  <c r="C9" i="33" s="1"/>
  <c r="R10" i="33"/>
  <c r="C10" i="33" s="1"/>
  <c r="R11" i="33"/>
  <c r="C11" i="33" s="1"/>
  <c r="R12" i="33"/>
  <c r="C12" i="33" s="1"/>
  <c r="R13" i="33"/>
  <c r="C13" i="33" s="1"/>
  <c r="R14" i="33"/>
  <c r="C14" i="33" s="1"/>
  <c r="R15" i="33"/>
  <c r="C15" i="33" s="1"/>
  <c r="R16" i="33"/>
  <c r="C16" i="33" s="1"/>
  <c r="R17" i="33"/>
  <c r="C17" i="33" s="1"/>
  <c r="R18" i="33"/>
  <c r="C18" i="33" s="1"/>
  <c r="R19" i="33"/>
  <c r="C19" i="33" s="1"/>
  <c r="R20" i="33"/>
  <c r="C20" i="33" s="1"/>
  <c r="R21" i="33"/>
  <c r="C21" i="33" s="1"/>
  <c r="R22" i="33"/>
  <c r="C22" i="33" s="1"/>
  <c r="R23" i="33"/>
  <c r="C23" i="33" s="1"/>
  <c r="R24" i="33"/>
  <c r="C24" i="33" s="1"/>
  <c r="R25" i="33"/>
  <c r="C25" i="33" s="1"/>
  <c r="R26" i="33"/>
  <c r="C26" i="33" s="1"/>
  <c r="R27" i="33"/>
  <c r="C27" i="33" s="1"/>
  <c r="R28" i="33"/>
  <c r="C28" i="33" s="1"/>
  <c r="R6" i="33"/>
  <c r="C6" i="33" s="1"/>
  <c r="R7" i="31"/>
  <c r="C7" i="31" s="1"/>
  <c r="R8" i="31"/>
  <c r="C8" i="31" s="1"/>
  <c r="R9" i="31"/>
  <c r="C9" i="31" s="1"/>
  <c r="R10" i="31"/>
  <c r="C10" i="31" s="1"/>
  <c r="R11" i="31"/>
  <c r="C11" i="31" s="1"/>
  <c r="R12" i="31"/>
  <c r="C12" i="31" s="1"/>
  <c r="R13" i="31"/>
  <c r="C13" i="31" s="1"/>
  <c r="R14" i="31"/>
  <c r="C14" i="31" s="1"/>
  <c r="R15" i="31"/>
  <c r="C15" i="31" s="1"/>
  <c r="R16" i="31"/>
  <c r="C16" i="31" s="1"/>
  <c r="R17" i="31"/>
  <c r="C17" i="31" s="1"/>
  <c r="R18" i="31"/>
  <c r="C18" i="31" s="1"/>
  <c r="R19" i="31"/>
  <c r="C19" i="31" s="1"/>
  <c r="R20" i="31"/>
  <c r="C20" i="31" s="1"/>
  <c r="R21" i="31"/>
  <c r="C21" i="31" s="1"/>
  <c r="R22" i="31"/>
  <c r="C22" i="31" s="1"/>
  <c r="R23" i="31"/>
  <c r="C23" i="31" s="1"/>
  <c r="R24" i="31"/>
  <c r="C24" i="31" s="1"/>
  <c r="R25" i="31"/>
  <c r="C25" i="31" s="1"/>
  <c r="R6" i="31"/>
  <c r="C6" i="31" s="1"/>
  <c r="J21" i="21" l="1"/>
  <c r="I22" i="21"/>
  <c r="J20" i="21"/>
  <c r="D15" i="42"/>
  <c r="C11" i="42"/>
  <c r="D14" i="42"/>
  <c r="C8" i="42"/>
  <c r="D9" i="42"/>
  <c r="D13" i="42"/>
  <c r="D12" i="42"/>
  <c r="C15" i="42"/>
  <c r="C9" i="42"/>
  <c r="E9" i="42" s="1"/>
  <c r="D11" i="42"/>
  <c r="C13" i="42"/>
  <c r="D10" i="42"/>
  <c r="C7" i="42"/>
  <c r="C12" i="42"/>
  <c r="E12" i="42" s="1"/>
  <c r="C14" i="42"/>
  <c r="E14" i="42" s="1"/>
  <c r="C10" i="42"/>
  <c r="E10" i="42" s="1"/>
  <c r="D8" i="42"/>
  <c r="D7" i="42"/>
  <c r="E20" i="21"/>
  <c r="E19" i="21"/>
  <c r="E17" i="21"/>
  <c r="C22" i="21"/>
  <c r="D22" i="21"/>
  <c r="I25" i="21" s="1"/>
  <c r="H13" i="21"/>
  <c r="H22" i="21"/>
  <c r="J10" i="42"/>
  <c r="E24" i="42"/>
  <c r="E22" i="42"/>
  <c r="J8" i="42"/>
  <c r="J12" i="42"/>
  <c r="J7" i="42"/>
  <c r="E19" i="42"/>
  <c r="E20" i="42"/>
  <c r="I25" i="42"/>
  <c r="J9" i="42"/>
  <c r="E23" i="42"/>
  <c r="I13" i="42"/>
  <c r="D25" i="42"/>
  <c r="J11" i="42"/>
  <c r="E21" i="42"/>
  <c r="C25" i="42"/>
  <c r="H13" i="42"/>
  <c r="V3" i="38"/>
  <c r="U3" i="38"/>
  <c r="G25" i="21" l="1"/>
  <c r="E15" i="42"/>
  <c r="D16" i="42"/>
  <c r="G28" i="42" s="1"/>
  <c r="E8" i="42"/>
  <c r="E13" i="42"/>
  <c r="E11" i="42"/>
  <c r="E7" i="42"/>
  <c r="C16" i="42"/>
  <c r="G27" i="42" s="1"/>
  <c r="J25" i="42"/>
  <c r="J13" i="42"/>
  <c r="E25" i="42"/>
  <c r="B2" i="38"/>
  <c r="I1" i="36"/>
  <c r="I6" i="36" l="1"/>
  <c r="I5" i="36"/>
  <c r="I4" i="36"/>
  <c r="I3" i="36"/>
  <c r="I7" i="36" s="1"/>
  <c r="E16" i="42"/>
  <c r="I27" i="42"/>
  <c r="I137" i="36"/>
  <c r="I175" i="36"/>
  <c r="I167" i="36"/>
  <c r="I159" i="36"/>
  <c r="I151" i="36"/>
  <c r="I143" i="36"/>
  <c r="I176" i="36"/>
  <c r="I181" i="36"/>
  <c r="I177" i="36"/>
  <c r="I173" i="36"/>
  <c r="I169" i="36"/>
  <c r="I165" i="36"/>
  <c r="I161" i="36"/>
  <c r="I157" i="36"/>
  <c r="I153" i="36"/>
  <c r="I149" i="36"/>
  <c r="I145" i="36"/>
  <c r="I141" i="36"/>
  <c r="I179" i="36"/>
  <c r="I171" i="36"/>
  <c r="I163" i="36"/>
  <c r="I155" i="36"/>
  <c r="I147" i="36"/>
  <c r="I139" i="36"/>
  <c r="I180" i="36"/>
  <c r="I172" i="36"/>
  <c r="I168" i="36"/>
  <c r="I164" i="36"/>
  <c r="I160" i="36"/>
  <c r="I156" i="36"/>
  <c r="I152" i="36"/>
  <c r="I148" i="36"/>
  <c r="I144" i="36"/>
  <c r="I140" i="36"/>
  <c r="I182" i="36"/>
  <c r="I178" i="36"/>
  <c r="I174" i="36"/>
  <c r="I170" i="36"/>
  <c r="I166" i="36"/>
  <c r="I162" i="36"/>
  <c r="I158" i="36"/>
  <c r="I154" i="36"/>
  <c r="I150" i="36"/>
  <c r="I146" i="36"/>
  <c r="I142" i="36"/>
  <c r="I138" i="36"/>
  <c r="J10" i="21" l="1"/>
  <c r="J9" i="21"/>
  <c r="I8" i="36" l="1"/>
  <c r="I9" i="36" l="1"/>
  <c r="I10" i="36" l="1"/>
  <c r="I11" i="36" s="1"/>
  <c r="I12" i="36" l="1"/>
  <c r="I13" i="36" l="1"/>
  <c r="I14" i="36" l="1"/>
  <c r="I15" i="36" s="1"/>
  <c r="I16" i="36" l="1"/>
  <c r="I17" i="36" s="1"/>
  <c r="I18" i="36" l="1"/>
  <c r="J22" i="21"/>
  <c r="J11" i="21"/>
  <c r="J12" i="21"/>
  <c r="E22" i="21" l="1"/>
  <c r="J13" i="21"/>
  <c r="I19" i="36"/>
  <c r="I20" i="36" l="1"/>
  <c r="G26" i="21"/>
  <c r="I21" i="36" l="1"/>
  <c r="I22" i="36" l="1"/>
  <c r="I23" i="36" s="1"/>
  <c r="I24" i="36" l="1"/>
  <c r="I25" i="36" s="1"/>
  <c r="I26" i="36" l="1"/>
  <c r="I27" i="36" l="1"/>
  <c r="I28" i="36" l="1"/>
  <c r="I29" i="36" l="1"/>
  <c r="I30" i="36" l="1"/>
  <c r="I31" i="36" s="1"/>
  <c r="I32" i="36" l="1"/>
  <c r="I33" i="36" l="1"/>
  <c r="I34" i="36" l="1"/>
  <c r="I35" i="36" l="1"/>
  <c r="I36" i="36" l="1"/>
  <c r="I37" i="36" l="1"/>
  <c r="I38" i="36"/>
  <c r="I39" i="36" l="1"/>
  <c r="I40" i="36" s="1"/>
  <c r="I41" i="36" s="1"/>
  <c r="I42" i="36" l="1"/>
  <c r="I44" i="36" s="1"/>
  <c r="I43" i="36"/>
  <c r="I45" i="36" l="1"/>
  <c r="I46" i="36" l="1"/>
  <c r="I47" i="36" s="1"/>
  <c r="I48" i="36"/>
  <c r="I49" i="36" l="1"/>
  <c r="I50" i="36" l="1"/>
  <c r="I51" i="36" l="1"/>
  <c r="I53" i="36" l="1"/>
  <c r="I52" i="36"/>
  <c r="I54" i="36" s="1"/>
  <c r="I55" i="36" l="1"/>
  <c r="I56" i="36" l="1"/>
  <c r="I57" i="36"/>
  <c r="I58" i="36" s="1"/>
  <c r="I59" i="36" l="1"/>
  <c r="I60" i="36" l="1"/>
  <c r="I61" i="36" l="1"/>
  <c r="I62" i="36" s="1"/>
  <c r="I63" i="36"/>
  <c r="I64" i="36" l="1"/>
  <c r="I65" i="36"/>
  <c r="I66" i="36"/>
  <c r="I67" i="36" l="1"/>
  <c r="I68" i="36" l="1"/>
  <c r="I69" i="36" l="1"/>
  <c r="I70" i="36" l="1"/>
  <c r="I71" i="36" l="1"/>
  <c r="I72" i="36" s="1"/>
  <c r="I73" i="36" s="1"/>
  <c r="I74" i="36" l="1"/>
  <c r="I75" i="36" l="1"/>
  <c r="I76" i="36" l="1"/>
  <c r="I77" i="36" l="1"/>
  <c r="I78" i="36" l="1"/>
  <c r="I82" i="36"/>
  <c r="I79" i="36" l="1"/>
  <c r="I81" i="36" s="1"/>
  <c r="I83" i="36"/>
  <c r="I84" i="36" s="1"/>
  <c r="I80" i="36" l="1"/>
  <c r="I85" i="36"/>
  <c r="I89" i="36"/>
  <c r="I86" i="36" l="1"/>
  <c r="I87" i="36" l="1"/>
  <c r="I88" i="36" l="1"/>
  <c r="I90" i="36"/>
  <c r="I91" i="36"/>
  <c r="I92" i="36" l="1"/>
  <c r="I93" i="36" s="1"/>
  <c r="I94" i="36"/>
  <c r="I96" i="36"/>
  <c r="I97" i="36" s="1"/>
  <c r="I95" i="36" l="1"/>
  <c r="I98" i="36"/>
  <c r="I99" i="36" l="1"/>
  <c r="I106" i="36"/>
  <c r="I100" i="36" l="1"/>
  <c r="I110" i="36"/>
  <c r="I102" i="36"/>
  <c r="I114" i="36"/>
  <c r="I101" i="36" l="1"/>
  <c r="I103" i="36"/>
  <c r="I104" i="36" l="1"/>
  <c r="I105" i="36" l="1"/>
  <c r="I107" i="36" l="1"/>
  <c r="I108" i="36" l="1"/>
  <c r="I109" i="36" l="1"/>
  <c r="I111" i="36"/>
  <c r="I115" i="36"/>
  <c r="I112" i="36" l="1"/>
  <c r="I113" i="36" s="1"/>
  <c r="I118" i="36"/>
  <c r="I126" i="36" s="1"/>
  <c r="I116" i="36" l="1"/>
  <c r="I119" i="36" s="1"/>
  <c r="I121" i="36" s="1"/>
  <c r="I122" i="36"/>
  <c r="I123" i="36" s="1"/>
  <c r="I117" i="36" l="1"/>
  <c r="I120" i="36" s="1"/>
  <c r="I135" i="36"/>
  <c r="I124" i="36"/>
  <c r="I125" i="36" s="1"/>
  <c r="I128" i="36"/>
  <c r="I130" i="36" l="1"/>
  <c r="I127" i="36"/>
  <c r="I129" i="36" s="1"/>
  <c r="I132" i="36" s="1"/>
  <c r="I131" i="36"/>
  <c r="I134" i="36" s="1"/>
  <c r="I133" i="36" l="1"/>
  <c r="T3" i="38" l="1"/>
  <c r="C4" i="38" s="1"/>
  <c r="B4" i="38" s="1"/>
  <c r="I136" i="36"/>
  <c r="D9" i="38" l="1"/>
  <c r="D13" i="38"/>
  <c r="E12" i="38"/>
  <c r="F18" i="38"/>
  <c r="G21" i="38"/>
  <c r="G16" i="38"/>
  <c r="C25" i="38"/>
  <c r="B25" i="38" s="1"/>
  <c r="D17" i="38"/>
  <c r="D25" i="38"/>
  <c r="G22" i="38"/>
  <c r="F7" i="38"/>
  <c r="D18" i="38"/>
  <c r="E21" i="38"/>
  <c r="E9" i="38"/>
  <c r="G4" i="38"/>
  <c r="C22" i="38"/>
  <c r="B22" i="38" s="1"/>
  <c r="D10" i="38"/>
  <c r="C19" i="38"/>
  <c r="B19" i="38" s="1"/>
  <c r="G12" i="38"/>
  <c r="E8" i="38"/>
  <c r="C18" i="38"/>
  <c r="C20" i="38"/>
  <c r="B20" i="38" s="1"/>
  <c r="D23" i="38"/>
  <c r="E10" i="38"/>
  <c r="D11" i="38"/>
  <c r="G10" i="38"/>
  <c r="G13" i="38"/>
  <c r="E18" i="38"/>
  <c r="C15" i="38"/>
  <c r="E6" i="38"/>
  <c r="D20" i="38"/>
  <c r="F15" i="38"/>
  <c r="C8" i="38"/>
  <c r="F21" i="38"/>
  <c r="D19" i="38"/>
  <c r="G19" i="38"/>
  <c r="D6" i="38"/>
  <c r="F16" i="38"/>
  <c r="E22" i="38"/>
  <c r="D4" i="38"/>
  <c r="C24" i="38"/>
  <c r="B24" i="38" s="1"/>
  <c r="F25" i="38"/>
  <c r="F23" i="38"/>
  <c r="F11" i="38"/>
  <c r="D5" i="38"/>
  <c r="G18" i="38"/>
  <c r="C16" i="38"/>
  <c r="D16" i="38"/>
  <c r="F19" i="38"/>
  <c r="D8" i="38"/>
  <c r="G9" i="38"/>
  <c r="G25" i="38"/>
  <c r="F13" i="38"/>
  <c r="D24" i="38"/>
  <c r="F8" i="38"/>
  <c r="E15" i="38"/>
  <c r="C21" i="38"/>
  <c r="B21" i="38" s="1"/>
  <c r="G17" i="38"/>
  <c r="C23" i="38"/>
  <c r="B23" i="38" s="1"/>
  <c r="F4" i="38"/>
  <c r="C10" i="38"/>
  <c r="B10" i="38" s="1"/>
  <c r="D14" i="38"/>
  <c r="C5" i="38"/>
  <c r="B5" i="38" s="1"/>
  <c r="F14" i="38"/>
  <c r="E20" i="38"/>
  <c r="C6" i="38"/>
  <c r="C14" i="38"/>
  <c r="D7" i="38"/>
  <c r="F17" i="38"/>
  <c r="E17" i="38"/>
  <c r="D12" i="38"/>
  <c r="C13" i="38"/>
  <c r="E16" i="38"/>
  <c r="G20" i="38"/>
  <c r="G15" i="38"/>
  <c r="G24" i="38"/>
  <c r="F22" i="38"/>
  <c r="G23" i="38"/>
  <c r="F10" i="38"/>
  <c r="C11" i="38"/>
  <c r="D22" i="38"/>
  <c r="C17" i="38"/>
  <c r="E14" i="38"/>
  <c r="G6" i="38"/>
  <c r="D15" i="38"/>
  <c r="F12" i="38"/>
  <c r="E23" i="38"/>
  <c r="G8" i="38"/>
  <c r="F6" i="38"/>
  <c r="E13" i="38"/>
  <c r="G14" i="38"/>
  <c r="C12" i="38"/>
  <c r="E19" i="38"/>
  <c r="F9" i="38"/>
  <c r="C7" i="38"/>
  <c r="F20" i="38"/>
  <c r="C9" i="38"/>
  <c r="F24" i="38"/>
  <c r="G11" i="38"/>
  <c r="E24" i="38"/>
  <c r="E25" i="38"/>
  <c r="E7" i="38"/>
  <c r="E11" i="38"/>
  <c r="D21" i="38"/>
  <c r="E4" i="38"/>
  <c r="F5" i="38"/>
  <c r="G5" i="38"/>
  <c r="G7" i="38"/>
  <c r="E5" i="38"/>
  <c r="B18" i="38"/>
  <c r="B14" i="38"/>
  <c r="B12" i="38" l="1"/>
  <c r="B9" i="38"/>
  <c r="B17" i="38"/>
  <c r="B11" i="38"/>
  <c r="B16" i="38"/>
  <c r="B7" i="38"/>
  <c r="B13" i="38"/>
  <c r="B15" i="38"/>
  <c r="B6" i="38"/>
  <c r="B8" i="38"/>
</calcChain>
</file>

<file path=xl/sharedStrings.xml><?xml version="1.0" encoding="utf-8"?>
<sst xmlns="http://schemas.openxmlformats.org/spreadsheetml/2006/main" count="10677" uniqueCount="1844">
  <si>
    <t>วิเศษดอนหวาย</t>
  </si>
  <si>
    <t>ช่วยประสิทธิ์</t>
  </si>
  <si>
    <t>ดวงมณี</t>
  </si>
  <si>
    <t>ตื้อแก้ว</t>
  </si>
  <si>
    <t>เครือคำ</t>
  </si>
  <si>
    <t>มีเดช</t>
  </si>
  <si>
    <t>คำหน้อย</t>
  </si>
  <si>
    <t>สุ่นเดช</t>
  </si>
  <si>
    <t>หวนหวาน</t>
  </si>
  <si>
    <t xml:space="preserve">ภู่วิเศษคชสาร </t>
  </si>
  <si>
    <t xml:space="preserve">เชื้อเมืองพาน </t>
  </si>
  <si>
    <t xml:space="preserve">ราชคม </t>
  </si>
  <si>
    <t xml:space="preserve">อางี่กู่ </t>
  </si>
  <si>
    <t xml:space="preserve">คำโล้น </t>
  </si>
  <si>
    <t xml:space="preserve">แสงจันทร์ </t>
  </si>
  <si>
    <t xml:space="preserve">พิชัยดี </t>
  </si>
  <si>
    <t xml:space="preserve">นันตา </t>
  </si>
  <si>
    <t xml:space="preserve">ตันเตโช </t>
  </si>
  <si>
    <t xml:space="preserve">ยืนยิ่ง </t>
  </si>
  <si>
    <t xml:space="preserve">จู่รัตนสาร </t>
  </si>
  <si>
    <t>ใจยะสาร</t>
  </si>
  <si>
    <t xml:space="preserve">หน่อแก้วแปง </t>
  </si>
  <si>
    <t xml:space="preserve">ปัญญาทะ </t>
  </si>
  <si>
    <t xml:space="preserve">นวนด้วง </t>
  </si>
  <si>
    <t xml:space="preserve">จันตาอุด </t>
  </si>
  <si>
    <t xml:space="preserve">เมทา </t>
  </si>
  <si>
    <t>มณีรัตน์</t>
  </si>
  <si>
    <t xml:space="preserve">ยะหมื่น </t>
  </si>
  <si>
    <t>ป.1/1</t>
  </si>
  <si>
    <t>บุญเรืองพเนา</t>
  </si>
  <si>
    <t>ทาแกง</t>
  </si>
  <si>
    <t>สุวรรณ์</t>
  </si>
  <si>
    <t>สิทธิปัญญา</t>
  </si>
  <si>
    <t>ป้องศรี</t>
  </si>
  <si>
    <t>แก้วนึก</t>
  </si>
  <si>
    <t>อินทะฐา</t>
  </si>
  <si>
    <t>ตาเรือน</t>
  </si>
  <si>
    <t>แสนคำ</t>
  </si>
  <si>
    <t>คำแก้ว</t>
  </si>
  <si>
    <t xml:space="preserve">เต้ </t>
  </si>
  <si>
    <t xml:space="preserve">สีเขียว </t>
  </si>
  <si>
    <t xml:space="preserve">เชื้อเมืองพาน  </t>
  </si>
  <si>
    <t xml:space="preserve">อำพรสุวรรณ์ </t>
  </si>
  <si>
    <t xml:space="preserve">อาหยิ </t>
  </si>
  <si>
    <t xml:space="preserve">บรรทรงกิจ </t>
  </si>
  <si>
    <t xml:space="preserve">ธรรมสอน </t>
  </si>
  <si>
    <t xml:space="preserve">อุ่นฟอง </t>
  </si>
  <si>
    <t xml:space="preserve">พรมข่าย </t>
  </si>
  <si>
    <t xml:space="preserve">สุกรณ์ </t>
  </si>
  <si>
    <t xml:space="preserve">บุญเรือง </t>
  </si>
  <si>
    <t xml:space="preserve">ศิวพิทักษ์สวัสดิ์ </t>
  </si>
  <si>
    <t xml:space="preserve">เจริญผล </t>
  </si>
  <si>
    <t xml:space="preserve">วรรณจักร </t>
  </si>
  <si>
    <t xml:space="preserve">ทาเบ้า </t>
  </si>
  <si>
    <t xml:space="preserve">มุ่งเจริญ </t>
  </si>
  <si>
    <t xml:space="preserve">พรรณโภชน์ </t>
  </si>
  <si>
    <t xml:space="preserve">ใจหล้า </t>
  </si>
  <si>
    <t xml:space="preserve">วงค์ตะวัน </t>
  </si>
  <si>
    <t>ป.1/2</t>
  </si>
  <si>
    <t>ดวงแดง</t>
  </si>
  <si>
    <t>หมั่นเหมาะ</t>
  </si>
  <si>
    <t>นพพิญช์กุลกิจ</t>
  </si>
  <si>
    <t>กาวี</t>
  </si>
  <si>
    <t>แสนขัติ</t>
  </si>
  <si>
    <t>พิธาคุณาธร</t>
  </si>
  <si>
    <t>ทรัพย์อุดม</t>
  </si>
  <si>
    <t>เจนณรงค์</t>
  </si>
  <si>
    <t>สายเมือง</t>
  </si>
  <si>
    <t>ศักดิ์สูง</t>
  </si>
  <si>
    <t>คำมูล</t>
  </si>
  <si>
    <t>เฌอมือ</t>
  </si>
  <si>
    <t>สิงห์แก้ว</t>
  </si>
  <si>
    <t>วงค์ธิดาธร</t>
  </si>
  <si>
    <t>บุญมารัตน์หิรัญ</t>
  </si>
  <si>
    <t>สุวรรณจุณี</t>
  </si>
  <si>
    <t>มั่นกลิ่น</t>
  </si>
  <si>
    <t>อดิศรสุวรรณ</t>
  </si>
  <si>
    <t>เทพคำใต้</t>
  </si>
  <si>
    <t>ชญานินรุ่งโรจน์</t>
  </si>
  <si>
    <t>ใจมาลัย</t>
  </si>
  <si>
    <t>จันทร์กาศ</t>
  </si>
  <si>
    <t>เชี้อเมืองพาน</t>
  </si>
  <si>
    <t>ปริญญา</t>
  </si>
  <si>
    <t>ฉัตร์หลวง</t>
  </si>
  <si>
    <t>ศรีออน</t>
  </si>
  <si>
    <t>เชื้อเมืองพาน</t>
  </si>
  <si>
    <t>สนจุ้ย</t>
  </si>
  <si>
    <t>อยู่ศรี</t>
  </si>
  <si>
    <t>ป.2/1</t>
  </si>
  <si>
    <t>อินถา</t>
  </si>
  <si>
    <t>เยมอ</t>
  </si>
  <si>
    <t>อินตะรัตน์</t>
  </si>
  <si>
    <t>ศรีสม</t>
  </si>
  <si>
    <t>โอตะเเปง</t>
  </si>
  <si>
    <t>ก้อนแก้ว</t>
  </si>
  <si>
    <t>จอมแก้ว</t>
  </si>
  <si>
    <t>บุญตัน</t>
  </si>
  <si>
    <t>พัวศิริประภา</t>
  </si>
  <si>
    <t>อาจผึ่ง</t>
  </si>
  <si>
    <t>ยูลึ</t>
  </si>
  <si>
    <t>แซ่แต้</t>
  </si>
  <si>
    <t>ใจแก้ว</t>
  </si>
  <si>
    <t>สายธิ</t>
  </si>
  <si>
    <t>ตาสาย</t>
  </si>
  <si>
    <t>ท้าวกันทา</t>
  </si>
  <si>
    <t>จันบุญธรรม</t>
  </si>
  <si>
    <t>หมุดป้อ</t>
  </si>
  <si>
    <t>กองยักษี</t>
  </si>
  <si>
    <t>ใจหล้า</t>
  </si>
  <si>
    <t>อวดสุข</t>
  </si>
  <si>
    <t>วงศ์คม</t>
  </si>
  <si>
    <t>ยมภา</t>
  </si>
  <si>
    <t>สิงห์คะนัน</t>
  </si>
  <si>
    <t>ป.2/2</t>
  </si>
  <si>
    <t>ป.3/1</t>
  </si>
  <si>
    <t>เกษมสุข</t>
  </si>
  <si>
    <t>ชัยแสน</t>
  </si>
  <si>
    <t>ยาวิลาศ</t>
  </si>
  <si>
    <t>คำภูมี</t>
  </si>
  <si>
    <t>ก๋าวิตา</t>
  </si>
  <si>
    <t>เกตุมักษ์</t>
  </si>
  <si>
    <t>ภูมิพานทอง</t>
  </si>
  <si>
    <t>อางี่กู่</t>
  </si>
  <si>
    <t>ยะหมื่น</t>
  </si>
  <si>
    <t>สามัคคี</t>
  </si>
  <si>
    <t>เครือพรมมา</t>
  </si>
  <si>
    <t>สิทธิชัยวงศ์</t>
  </si>
  <si>
    <t>อินทร์แปง</t>
  </si>
  <si>
    <t>สุรินทร์ชัย</t>
  </si>
  <si>
    <t>พลเยี่ยม</t>
  </si>
  <si>
    <t>คะอูป</t>
  </si>
  <si>
    <t>ปูแปง</t>
  </si>
  <si>
    <t>แซ่งุ่ย</t>
  </si>
  <si>
    <t>ใจมาลา</t>
  </si>
  <si>
    <t>กิตติสมร</t>
  </si>
  <si>
    <t>มาลาโรจน์</t>
  </si>
  <si>
    <t>แลสันกลาง</t>
  </si>
  <si>
    <t>ยิ้มเยื้อน</t>
  </si>
  <si>
    <t>มาจักร์</t>
  </si>
  <si>
    <t>สีสัน</t>
  </si>
  <si>
    <t>บุตรทอง</t>
  </si>
  <si>
    <t>ป.3/2</t>
  </si>
  <si>
    <t>อ้ายมล</t>
  </si>
  <si>
    <t>คล้ายจิตรมย์</t>
  </si>
  <si>
    <t>หน่อเมือง</t>
  </si>
  <si>
    <t>ชุมภู</t>
  </si>
  <si>
    <t>อ้ายแสง</t>
  </si>
  <si>
    <t>ตาแก้ว</t>
  </si>
  <si>
    <t>อินสวน</t>
  </si>
  <si>
    <t>อินทร์ใจ</t>
  </si>
  <si>
    <t>เทพวงค์</t>
  </si>
  <si>
    <t>จันทร์ต๊ะ</t>
  </si>
  <si>
    <t>สมรัตน์</t>
  </si>
  <si>
    <t>นันใจ</t>
  </si>
  <si>
    <t>โยสุยะ</t>
  </si>
  <si>
    <t>มะโนพงษ์</t>
  </si>
  <si>
    <t>อุดใจ</t>
  </si>
  <si>
    <t>วิไล</t>
  </si>
  <si>
    <t>ตายานะ</t>
  </si>
  <si>
    <t>ดวงสุข</t>
  </si>
  <si>
    <t>มั่นเหมาะ</t>
  </si>
  <si>
    <t>คำปาเชื้อ</t>
  </si>
  <si>
    <t>แสนสนิท</t>
  </si>
  <si>
    <t>เจริญสุข</t>
  </si>
  <si>
    <t>แก้วศรี</t>
  </si>
  <si>
    <t>ศิริคำน้อย</t>
  </si>
  <si>
    <t>อาตะมา</t>
  </si>
  <si>
    <t>ลาดคม</t>
  </si>
  <si>
    <t>ยาวิชัย</t>
  </si>
  <si>
    <t>ป.4/1</t>
  </si>
  <si>
    <t>มัฆวาฬ</t>
  </si>
  <si>
    <t>วงค์ขาว</t>
  </si>
  <si>
    <t>กวาวสิบสาม</t>
  </si>
  <si>
    <t>แก้วนา</t>
  </si>
  <si>
    <t>พูนทะวัด</t>
  </si>
  <si>
    <t>ทาซาว</t>
  </si>
  <si>
    <t>บูรณะกิติ</t>
  </si>
  <si>
    <t>สีเขียว</t>
  </si>
  <si>
    <t>เรือนเขียว</t>
  </si>
  <si>
    <t>เดชกล้า</t>
  </si>
  <si>
    <t>สระทองเคน</t>
  </si>
  <si>
    <t>นภาลัย</t>
  </si>
  <si>
    <t>เรือนคำจันทร์</t>
  </si>
  <si>
    <t>ก๋ายศ</t>
  </si>
  <si>
    <t>วงศ์ธิดาธร</t>
  </si>
  <si>
    <t>ประกาสิทธิ์</t>
  </si>
  <si>
    <t>เพชรสว่าง</t>
  </si>
  <si>
    <t>คำปวน</t>
  </si>
  <si>
    <t>กุณาเลย</t>
  </si>
  <si>
    <t>แสนศิริ</t>
  </si>
  <si>
    <t>ปวนคำ</t>
  </si>
  <si>
    <t>อภิสุทธิพงษากุล</t>
  </si>
  <si>
    <t>ญาติมาก</t>
  </si>
  <si>
    <t>ชัยเหล็ก</t>
  </si>
  <si>
    <t>พุดซื่อ</t>
  </si>
  <si>
    <t>สีสุวิน</t>
  </si>
  <si>
    <t>ศีวิจัยนวน</t>
  </si>
  <si>
    <t>กันทิยะ</t>
  </si>
  <si>
    <t>ป.4/2</t>
  </si>
  <si>
    <t>น้ำใจดี</t>
  </si>
  <si>
    <t>อินทร์วงศ์</t>
  </si>
  <si>
    <t>สิงห์คำ</t>
  </si>
  <si>
    <t>สมบุญนา</t>
  </si>
  <si>
    <t>สุขภิญโญ</t>
  </si>
  <si>
    <t>งามพริ้ง</t>
  </si>
  <si>
    <t>สุภากูล</t>
  </si>
  <si>
    <t>นามฟู</t>
  </si>
  <si>
    <t>อินทำ</t>
  </si>
  <si>
    <t>อินทร์พิทักษ์</t>
  </si>
  <si>
    <t>สุวรรณยาน</t>
  </si>
  <si>
    <t>ลือชัย</t>
  </si>
  <si>
    <t>ตุ่นสีใส</t>
  </si>
  <si>
    <t>จันสีลา</t>
  </si>
  <si>
    <t>ทินภัทร</t>
  </si>
  <si>
    <t>ทิพย์ศรีบุตร</t>
  </si>
  <si>
    <t>เตชะ</t>
  </si>
  <si>
    <t>ใจปาละ</t>
  </si>
  <si>
    <t>ใจการ</t>
  </si>
  <si>
    <t>ตื้อหล้า</t>
  </si>
  <si>
    <t>หมอกมืด</t>
  </si>
  <si>
    <t>ป.5/1</t>
  </si>
  <si>
    <t>รักดิน</t>
  </si>
  <si>
    <t>ศิวพิทักษ์สวัสดิ์</t>
  </si>
  <si>
    <t>วิชัยพรม</t>
  </si>
  <si>
    <t>อังษานาม</t>
  </si>
  <si>
    <t>พรมวัง</t>
  </si>
  <si>
    <t>ฮุย</t>
  </si>
  <si>
    <t>ผาละพรม</t>
  </si>
  <si>
    <t>อุสาห์</t>
  </si>
  <si>
    <t>เดขสำเภา</t>
  </si>
  <si>
    <t>ปินตา</t>
  </si>
  <si>
    <t>เฟรชคูล</t>
  </si>
  <si>
    <t>อ้ายดวง</t>
  </si>
  <si>
    <t>ใจหลัก</t>
  </si>
  <si>
    <t>คำพร</t>
  </si>
  <si>
    <t>อุโมงค์</t>
  </si>
  <si>
    <t>นามธรรม</t>
  </si>
  <si>
    <t>สายเสียง</t>
  </si>
  <si>
    <t>เจริญเมือง</t>
  </si>
  <si>
    <t>แสงสอน</t>
  </si>
  <si>
    <t>ยิ้มพราย</t>
  </si>
  <si>
    <t>ชูศรีวาส์น</t>
  </si>
  <si>
    <t>แก้วอ้าย</t>
  </si>
  <si>
    <t>ป.5/2</t>
  </si>
  <si>
    <t>หอมทั่ว</t>
  </si>
  <si>
    <t>นนทรีย์</t>
  </si>
  <si>
    <t>เสมสี</t>
  </si>
  <si>
    <t>จุมปูป้อ</t>
  </si>
  <si>
    <t>บุตรชา</t>
  </si>
  <si>
    <t>วงค์ลังกา</t>
  </si>
  <si>
    <t>ฉัตรหลวง</t>
  </si>
  <si>
    <t>อุดเอ้ย</t>
  </si>
  <si>
    <t>นันตา</t>
  </si>
  <si>
    <t>พันสถา</t>
  </si>
  <si>
    <t>อานุนามัง</t>
  </si>
  <si>
    <t>เป็งเฟย</t>
  </si>
  <si>
    <t>ติดรักษ์</t>
  </si>
  <si>
    <t>ราชคม</t>
  </si>
  <si>
    <t>วงศ์อนันต์</t>
  </si>
  <si>
    <t>ขุนทอง</t>
  </si>
  <si>
    <t>อรุณมาตย์</t>
  </si>
  <si>
    <t>สมยาราช</t>
  </si>
  <si>
    <t>ป.6/1</t>
  </si>
  <si>
    <t>วิชัย</t>
  </si>
  <si>
    <t>ร่องคำ</t>
  </si>
  <si>
    <t>สุภาวรรณ์</t>
  </si>
  <si>
    <t>วงค์คม</t>
  </si>
  <si>
    <t>ปวนติ๊บ</t>
  </si>
  <si>
    <t>ชื่องาม</t>
  </si>
  <si>
    <t>ตาคำ</t>
  </si>
  <si>
    <t>กันทะวงค์</t>
  </si>
  <si>
    <t>ทรายหมอ</t>
  </si>
  <si>
    <t>แสนหลง</t>
  </si>
  <si>
    <t>ปัญญาทะ</t>
  </si>
  <si>
    <t>เขื่อนคำ</t>
  </si>
  <si>
    <t>เตจา</t>
  </si>
  <si>
    <t>ชาญภูเขียว</t>
  </si>
  <si>
    <t>จุมปู</t>
  </si>
  <si>
    <t>หุ่นดี</t>
  </si>
  <si>
    <t>อ้ายม่าน</t>
  </si>
  <si>
    <t>ป.6/2</t>
  </si>
  <si>
    <t>คำภีระกิจ</t>
  </si>
  <si>
    <t>กาวิละ</t>
  </si>
  <si>
    <t>กันธิยะ</t>
  </si>
  <si>
    <t>ทานวน</t>
  </si>
  <si>
    <t>สาสวัสดิ์</t>
  </si>
  <si>
    <t>กิจสุภา</t>
  </si>
  <si>
    <t>บุญมาเกี๋ยง</t>
  </si>
  <si>
    <t>อินทจักร</t>
  </si>
  <si>
    <t>ปินตาสุข</t>
  </si>
  <si>
    <t>ปิ่นแก้ว</t>
  </si>
  <si>
    <t>ธรรมเสน</t>
  </si>
  <si>
    <t>แสงคำ</t>
  </si>
  <si>
    <t>ตุ้มเเก้ว</t>
  </si>
  <si>
    <t>แตนศรี</t>
  </si>
  <si>
    <t>รุ่งเรือง</t>
  </si>
  <si>
    <t>เมาลี</t>
  </si>
  <si>
    <t>ปัดชาเขียว</t>
  </si>
  <si>
    <t>ขวัญวิเศษ</t>
  </si>
  <si>
    <t>เรือนออน</t>
  </si>
  <si>
    <t>ม.1/1</t>
  </si>
  <si>
    <t>บุญศรารักษพงศ์</t>
  </si>
  <si>
    <t>ใจเตจ๊ะ</t>
  </si>
  <si>
    <t>จันสะนาด</t>
  </si>
  <si>
    <t>หนูแก้ว</t>
  </si>
  <si>
    <t>บุตรตา</t>
  </si>
  <si>
    <t>ใจยปอน</t>
  </si>
  <si>
    <t>ไกรเพชร</t>
  </si>
  <si>
    <t>ปะหนัน</t>
  </si>
  <si>
    <t>ซุ้นกิ้ม</t>
  </si>
  <si>
    <t>ศิริวรรณา</t>
  </si>
  <si>
    <t>ก๋าใจ</t>
  </si>
  <si>
    <t>ใจสม</t>
  </si>
  <si>
    <t>คำลือชัย</t>
  </si>
  <si>
    <t>บุญทอง</t>
  </si>
  <si>
    <t>ผุดผ่อง</t>
  </si>
  <si>
    <t>มาใจ</t>
  </si>
  <si>
    <t>เชียงพรหมมา</t>
  </si>
  <si>
    <t>เตจ๊ะน้อย</t>
  </si>
  <si>
    <t>อุปละ</t>
  </si>
  <si>
    <t>คำจันทร์</t>
  </si>
  <si>
    <t>โพธิเลิศ</t>
  </si>
  <si>
    <t>ตั๋นใจ</t>
  </si>
  <si>
    <t>สีลาออน</t>
  </si>
  <si>
    <t>คงเกิด</t>
  </si>
  <si>
    <t>ทะนะ</t>
  </si>
  <si>
    <t>อกใจ</t>
  </si>
  <si>
    <t>ม.1/2</t>
  </si>
  <si>
    <t>แนบพลกรัง</t>
  </si>
  <si>
    <t>โพธิคำ</t>
  </si>
  <si>
    <t>แปงราช</t>
  </si>
  <si>
    <t>พรหมปาลิต</t>
  </si>
  <si>
    <t>หมื่นตื้อ</t>
  </si>
  <si>
    <t>ศรีตา</t>
  </si>
  <si>
    <t>กาแก้ว</t>
  </si>
  <si>
    <t>ใจยะสุข</t>
  </si>
  <si>
    <t>สอนใจ</t>
  </si>
  <si>
    <t>ญาณะอุโมงค์</t>
  </si>
  <si>
    <t>ไชยสมบัติ</t>
  </si>
  <si>
    <t>มีทรัพย์</t>
  </si>
  <si>
    <t>เทพนิล</t>
  </si>
  <si>
    <t>ใจยา</t>
  </si>
  <si>
    <t>บุญสุข</t>
  </si>
  <si>
    <t>วงค์จันทร์เสือ</t>
  </si>
  <si>
    <t>ปวงคำ</t>
  </si>
  <si>
    <t>กมลชิตร</t>
  </si>
  <si>
    <t>ประเสริฐ</t>
  </si>
  <si>
    <t>ฝั้นตื้อ</t>
  </si>
  <si>
    <t>ม.2/1</t>
  </si>
  <si>
    <t>ลือไชย</t>
  </si>
  <si>
    <t>ตั๋นเปี้ย</t>
  </si>
  <si>
    <t>ตายืน</t>
  </si>
  <si>
    <t>ปารมี</t>
  </si>
  <si>
    <t>คิดตั้น</t>
  </si>
  <si>
    <t>สิงห์จันทร์</t>
  </si>
  <si>
    <t>สุวรรณการ</t>
  </si>
  <si>
    <t>กาไชยวงค์</t>
  </si>
  <si>
    <t>กุเลา</t>
  </si>
  <si>
    <t>สายอรุณ</t>
  </si>
  <si>
    <t>ตันเขียว</t>
  </si>
  <si>
    <t>ฮอมติ</t>
  </si>
  <si>
    <t>ฟูแสง</t>
  </si>
  <si>
    <t>ภัครเมธี</t>
  </si>
  <si>
    <t>มีจันที</t>
  </si>
  <si>
    <t>เลิศอารีกร</t>
  </si>
  <si>
    <t>ม.2/2</t>
  </si>
  <si>
    <t>อุปชา</t>
  </si>
  <si>
    <t>ม.3/1</t>
  </si>
  <si>
    <t>ม.3/2</t>
  </si>
  <si>
    <t>ภานุพันธ์</t>
  </si>
  <si>
    <t>ภควุฒิ</t>
  </si>
  <si>
    <t>ภาณุวิชญ์</t>
  </si>
  <si>
    <t>ภานุเดช</t>
  </si>
  <si>
    <t>กัญญาภัค</t>
  </si>
  <si>
    <t>เกศินี</t>
  </si>
  <si>
    <t>ณัฐนิชา</t>
  </si>
  <si>
    <t>ปุญญาพร</t>
  </si>
  <si>
    <t>พลอยปภัส</t>
  </si>
  <si>
    <t>สิริยา</t>
  </si>
  <si>
    <t>อภิญญา</t>
  </si>
  <si>
    <t>อาทิตย์</t>
  </si>
  <si>
    <t>สิทธินนท์</t>
  </si>
  <si>
    <t>ภัทรพล</t>
  </si>
  <si>
    <t>ภคิน</t>
  </si>
  <si>
    <t>จารุเดช</t>
  </si>
  <si>
    <t>อนันดา</t>
  </si>
  <si>
    <t>ธีรภัทร</t>
  </si>
  <si>
    <t>ธนบูรณ์</t>
  </si>
  <si>
    <t>ประภาสิริ</t>
  </si>
  <si>
    <t>พรรษมล</t>
  </si>
  <si>
    <t>กัลยกร</t>
  </si>
  <si>
    <t>นิภาพร</t>
  </si>
  <si>
    <t>อินทิรา</t>
  </si>
  <si>
    <t>วรสิริ</t>
  </si>
  <si>
    <t>ภัณฑิรา</t>
  </si>
  <si>
    <t>กวินธิดา</t>
  </si>
  <si>
    <t>ชยานันต์</t>
  </si>
  <si>
    <t>ภัทรวดี</t>
  </si>
  <si>
    <t>ธนากฤต</t>
  </si>
  <si>
    <t>กฤตนัย</t>
  </si>
  <si>
    <t>ณัฐกรณ์</t>
  </si>
  <si>
    <t>พิชิตชัย</t>
  </si>
  <si>
    <t>กุลปรียา</t>
  </si>
  <si>
    <t>เขมภัสสร์</t>
  </si>
  <si>
    <t>ณัฐชยา</t>
  </si>
  <si>
    <t>พิชญธิดา</t>
  </si>
  <si>
    <t>สุพรรษา</t>
  </si>
  <si>
    <t>จินเก็ท</t>
  </si>
  <si>
    <t>ณกรณ์</t>
  </si>
  <si>
    <t>สุรเชษฐ์</t>
  </si>
  <si>
    <t>ชญานนท์</t>
  </si>
  <si>
    <t>ณัฐพล</t>
  </si>
  <si>
    <t>พงศธร</t>
  </si>
  <si>
    <t>ศักดิ์รินทร์</t>
  </si>
  <si>
    <t>ก้องภพ</t>
  </si>
  <si>
    <t>ปัญญา</t>
  </si>
  <si>
    <t>ศุภโชติ</t>
  </si>
  <si>
    <t>กัญพิชชา</t>
  </si>
  <si>
    <t>กัญญาณัฐ</t>
  </si>
  <si>
    <t>กัลยรัตน์</t>
  </si>
  <si>
    <t>พิมพัฒน์</t>
  </si>
  <si>
    <t>ปวริศ</t>
  </si>
  <si>
    <t>ณัฏฐณิชา</t>
  </si>
  <si>
    <t>ณิภารัตน์</t>
  </si>
  <si>
    <t>อภิเชษฐ์</t>
  </si>
  <si>
    <t>รวีโรจน์</t>
  </si>
  <si>
    <t>นิชคุณ</t>
  </si>
  <si>
    <t>อดิศร</t>
  </si>
  <si>
    <t>วัชรวัฒน์</t>
  </si>
  <si>
    <t>เดชาวัฒน์</t>
  </si>
  <si>
    <t>สพัชญา</t>
  </si>
  <si>
    <t>เหมือนฝัน</t>
  </si>
  <si>
    <t>อรชัญญา</t>
  </si>
  <si>
    <t>อรนิภา</t>
  </si>
  <si>
    <t>ธิดารัตน์</t>
  </si>
  <si>
    <t>อธิชนัน</t>
  </si>
  <si>
    <t>คุณันยา</t>
  </si>
  <si>
    <t>กาณจ์ชณิฐ</t>
  </si>
  <si>
    <t>พรกนก</t>
  </si>
  <si>
    <t>มณีนุช</t>
  </si>
  <si>
    <t>กฤษณา</t>
  </si>
  <si>
    <t>จักรวุฒิ</t>
  </si>
  <si>
    <t>พัชรพล</t>
  </si>
  <si>
    <t>ธนภัทร์</t>
  </si>
  <si>
    <t>ศุกลวัฒน์</t>
  </si>
  <si>
    <t>ธนภูมิ</t>
  </si>
  <si>
    <t>บัวบูชา</t>
  </si>
  <si>
    <t>วรรณลักษณ์</t>
  </si>
  <si>
    <t>เปมิกา</t>
  </si>
  <si>
    <t>ณัฐณิชา</t>
  </si>
  <si>
    <t>ชัญญานุช</t>
  </si>
  <si>
    <t>กมลพีรญา</t>
  </si>
  <si>
    <t>ปุณยนุช</t>
  </si>
  <si>
    <t>ธีรเดช</t>
  </si>
  <si>
    <t>ภาสวร</t>
  </si>
  <si>
    <t>อลงกรณ์</t>
  </si>
  <si>
    <t>ณัฐปคัลภ์</t>
  </si>
  <si>
    <t>อติคุณ</t>
  </si>
  <si>
    <t>จิรัฎฐ์</t>
  </si>
  <si>
    <t>สุวภัทร</t>
  </si>
  <si>
    <t>ณิชาพร</t>
  </si>
  <si>
    <t>ปุณชญาณัฏฐ์</t>
  </si>
  <si>
    <t>ศุภินันชญา</t>
  </si>
  <si>
    <t>ณัฐรดา</t>
  </si>
  <si>
    <t>สุภาภรณ์</t>
  </si>
  <si>
    <t>พิชญ์สินี</t>
  </si>
  <si>
    <t>อภิรักษ์</t>
  </si>
  <si>
    <t>อมรเทพ</t>
  </si>
  <si>
    <t>วรกานต์</t>
  </si>
  <si>
    <t>จารุพรรธน์</t>
  </si>
  <si>
    <t>ชนพงค์</t>
  </si>
  <si>
    <t>ธนภัทร</t>
  </si>
  <si>
    <t>พัณณิตา</t>
  </si>
  <si>
    <t>สุกานดา</t>
  </si>
  <si>
    <t>บัณฑิตา</t>
  </si>
  <si>
    <t>ณภัทรชนก</t>
  </si>
  <si>
    <t>วรรณกานต์</t>
  </si>
  <si>
    <t>กาณจ์พิชฌา</t>
  </si>
  <si>
    <t>ชนิกานต์</t>
  </si>
  <si>
    <t>ชญานทิพย์</t>
  </si>
  <si>
    <t>ณัฐพงษ์</t>
  </si>
  <si>
    <t>กตัญญู</t>
  </si>
  <si>
    <t>กิตติภพ</t>
  </si>
  <si>
    <t>กวีวัฒน์</t>
  </si>
  <si>
    <t>บารมี</t>
  </si>
  <si>
    <t>พรหมพิริยะ</t>
  </si>
  <si>
    <t>กิตติกวิน</t>
  </si>
  <si>
    <t>สีหชัย</t>
  </si>
  <si>
    <t>ณฐพงษ์</t>
  </si>
  <si>
    <t>พิพัฒน์</t>
  </si>
  <si>
    <t>ณัฐดนัย</t>
  </si>
  <si>
    <t>พฤษชาติ</t>
  </si>
  <si>
    <t>ยมลพร</t>
  </si>
  <si>
    <t>ปวรรัตน์</t>
  </si>
  <si>
    <t>กนกวรรณ</t>
  </si>
  <si>
    <t>อีเยน</t>
  </si>
  <si>
    <t>วรัญญา</t>
  </si>
  <si>
    <t>จิรพัทร์</t>
  </si>
  <si>
    <t>พีรพรรณ</t>
  </si>
  <si>
    <t>สุพัตรา</t>
  </si>
  <si>
    <t>วิศรุตา</t>
  </si>
  <si>
    <t>แก้วพา</t>
  </si>
  <si>
    <t>ขวัญจิรา</t>
  </si>
  <si>
    <t>สุชาดา</t>
  </si>
  <si>
    <t>ปภาวี</t>
  </si>
  <si>
    <t>ชนิสร</t>
  </si>
  <si>
    <t>ธีร์จุฑา</t>
  </si>
  <si>
    <t>วัชรพงศ์</t>
  </si>
  <si>
    <t>พิริยะ</t>
  </si>
  <si>
    <t>พลภัทร</t>
  </si>
  <si>
    <t>ธนพนธ์</t>
  </si>
  <si>
    <t>ญาณกิตติ์</t>
  </si>
  <si>
    <t>ปฏิกร</t>
  </si>
  <si>
    <t>ภูวิศ</t>
  </si>
  <si>
    <t>ปกรณ์เกียรติ</t>
  </si>
  <si>
    <t>ภานุวัฒน์</t>
  </si>
  <si>
    <t>จิรายุ</t>
  </si>
  <si>
    <t>จักริน</t>
  </si>
  <si>
    <t>พีรพล</t>
  </si>
  <si>
    <t>เพ็ญนภา</t>
  </si>
  <si>
    <t>อรวรรณยา</t>
  </si>
  <si>
    <t>ณัฐธิดา</t>
  </si>
  <si>
    <t>สุภัคศิริ</t>
  </si>
  <si>
    <t>ปรียาภา</t>
  </si>
  <si>
    <t>ธราทิพย์</t>
  </si>
  <si>
    <t>กรธิการ์</t>
  </si>
  <si>
    <t>รวิสรา</t>
  </si>
  <si>
    <t>วรรณกร</t>
  </si>
  <si>
    <t>กาญจนาภรณ์</t>
  </si>
  <si>
    <t>มนัญญา</t>
  </si>
  <si>
    <t>กุลธิดา</t>
  </si>
  <si>
    <t>พฤกธิพร</t>
  </si>
  <si>
    <t>เสาวลักษณ์</t>
  </si>
  <si>
    <t>วุฒิภัทร</t>
  </si>
  <si>
    <t>ภัทร์พงษ์</t>
  </si>
  <si>
    <t>ณัฐพงศ์</t>
  </si>
  <si>
    <t>ภูริทัต</t>
  </si>
  <si>
    <t>พีรยช</t>
  </si>
  <si>
    <t>ชานนท์</t>
  </si>
  <si>
    <t>เมธัส</t>
  </si>
  <si>
    <t>กิตติมา</t>
  </si>
  <si>
    <t>วิชยา</t>
  </si>
  <si>
    <t>ปฐมพงศ์</t>
  </si>
  <si>
    <t>ภาสกร</t>
  </si>
  <si>
    <t>ณัฐกฤษณ์</t>
  </si>
  <si>
    <t>วรวิทย์</t>
  </si>
  <si>
    <t>ฐิติกา</t>
  </si>
  <si>
    <t>ญาณิศา</t>
  </si>
  <si>
    <t>ณัฐนรี</t>
  </si>
  <si>
    <t>นิตยา</t>
  </si>
  <si>
    <t>นัทธิดา</t>
  </si>
  <si>
    <t>วิชาดา</t>
  </si>
  <si>
    <t>เปี่ยมสุข</t>
  </si>
  <si>
    <t>วริศรา</t>
  </si>
  <si>
    <t>ณัฐณิชาช์</t>
  </si>
  <si>
    <t>ศุภลักษณ์</t>
  </si>
  <si>
    <t>ทักขิญา</t>
  </si>
  <si>
    <t>ภัทรศยา</t>
  </si>
  <si>
    <t>พัชรีรัชต์</t>
  </si>
  <si>
    <t>บุณยานุช</t>
  </si>
  <si>
    <t>ทักษ์ดนัย</t>
  </si>
  <si>
    <t>พีรวิชญ์</t>
  </si>
  <si>
    <t>อาชาธร</t>
  </si>
  <si>
    <t>เทวินทร์</t>
  </si>
  <si>
    <t>อภิวัฒน์</t>
  </si>
  <si>
    <t>สพล</t>
  </si>
  <si>
    <t>จตุรงค์</t>
  </si>
  <si>
    <t>ไชยกร</t>
  </si>
  <si>
    <t>ธีรวัฒน์</t>
  </si>
  <si>
    <t>ธีรโชติ</t>
  </si>
  <si>
    <t>สุชาครีย์</t>
  </si>
  <si>
    <t>เวทานต์</t>
  </si>
  <si>
    <t>สุรทิน</t>
  </si>
  <si>
    <t>กวิรัช</t>
  </si>
  <si>
    <t>ณัฐวัศ</t>
  </si>
  <si>
    <t>คุณัชญ์</t>
  </si>
  <si>
    <t>ทวีศักดิ์</t>
  </si>
  <si>
    <t>ฝากขวัญ</t>
  </si>
  <si>
    <t>ประสิตา</t>
  </si>
  <si>
    <t>ภูริชญา</t>
  </si>
  <si>
    <t>จารุกัญญา</t>
  </si>
  <si>
    <t>ภัทรธิดา</t>
  </si>
  <si>
    <t>รัชณีกรณ์</t>
  </si>
  <si>
    <t>วิลาวัณย์</t>
  </si>
  <si>
    <t>หทัยรัตน์</t>
  </si>
  <si>
    <t>นิชาภัทร</t>
  </si>
  <si>
    <t>ทิพปภา</t>
  </si>
  <si>
    <t>กมลชนก</t>
  </si>
  <si>
    <t>จีรนันท์</t>
  </si>
  <si>
    <t>อิสรีย์</t>
  </si>
  <si>
    <t>ปภาภัตร</t>
  </si>
  <si>
    <t>ภูบดี</t>
  </si>
  <si>
    <t>วรโชติ</t>
  </si>
  <si>
    <t>ทวีทรัพย์</t>
  </si>
  <si>
    <t>กิตติพิชญ์</t>
  </si>
  <si>
    <t>คณิศร</t>
  </si>
  <si>
    <t>ภาณุวัฒน์</t>
  </si>
  <si>
    <t>รัฐภูมิ</t>
  </si>
  <si>
    <t>ธัชพล</t>
  </si>
  <si>
    <t>เจษฎากรณ์</t>
  </si>
  <si>
    <t>กิตติธัช</t>
  </si>
  <si>
    <t>ภาคิน</t>
  </si>
  <si>
    <t>หัสดินทร์</t>
  </si>
  <si>
    <t>อนพัช</t>
  </si>
  <si>
    <t>อัสชิชนม์</t>
  </si>
  <si>
    <t>ณัฐวุฒิ</t>
  </si>
  <si>
    <t>ภูพาน</t>
  </si>
  <si>
    <t>ธนิษฐา</t>
  </si>
  <si>
    <t>นิรัชพร</t>
  </si>
  <si>
    <t>จิตรลดา</t>
  </si>
  <si>
    <t>พิมพ์อร</t>
  </si>
  <si>
    <t>พิมพิกา</t>
  </si>
  <si>
    <t>อาภัสรา</t>
  </si>
  <si>
    <t>จักรกริน</t>
  </si>
  <si>
    <t>อดุลวิทย์</t>
  </si>
  <si>
    <t>นฤเบศวร์</t>
  </si>
  <si>
    <t>เจียจุ้น</t>
  </si>
  <si>
    <t>ชานน</t>
  </si>
  <si>
    <t>จักรภัทร</t>
  </si>
  <si>
    <t>ธนวัฒน์</t>
  </si>
  <si>
    <t>อภิชาติ</t>
  </si>
  <si>
    <t>ธนพัฒน์</t>
  </si>
  <si>
    <t>แดนิช</t>
  </si>
  <si>
    <t>ภูมิพัฒน์</t>
  </si>
  <si>
    <t>ณัฐภัทร</t>
  </si>
  <si>
    <t>วีระพัทธ์</t>
  </si>
  <si>
    <t>ยศสรัล</t>
  </si>
  <si>
    <t>วิศรุต</t>
  </si>
  <si>
    <t>กนกพล</t>
  </si>
  <si>
    <t>ธนชัย</t>
  </si>
  <si>
    <t>สุทธิภัทร</t>
  </si>
  <si>
    <t>วิรัลพัชร</t>
  </si>
  <si>
    <t>สุพิชฌาย์</t>
  </si>
  <si>
    <t>รุ่งนภา</t>
  </si>
  <si>
    <t>วรัทยา</t>
  </si>
  <si>
    <t>จิราภา</t>
  </si>
  <si>
    <t>อาภิสรา</t>
  </si>
  <si>
    <t>วีรภัทร</t>
  </si>
  <si>
    <t>ทิพย์วรรณ</t>
  </si>
  <si>
    <t>พงศกร</t>
  </si>
  <si>
    <t>ณัฐนนท์</t>
  </si>
  <si>
    <t>ภูริณัฐ</t>
  </si>
  <si>
    <t>ธัญชนก</t>
  </si>
  <si>
    <t>ภานุ</t>
  </si>
  <si>
    <t>ทินพัฒน์</t>
  </si>
  <si>
    <t>วราศักดิ์</t>
  </si>
  <si>
    <t>ชาคริต</t>
  </si>
  <si>
    <t>ภาคภูมิ</t>
  </si>
  <si>
    <t>กฤษณะ</t>
  </si>
  <si>
    <t>ฐิติพงศ์</t>
  </si>
  <si>
    <t>ธนทรัพย์</t>
  </si>
  <si>
    <t>ณฐยศ</t>
  </si>
  <si>
    <t>ณรงค์ฤทธิ์</t>
  </si>
  <si>
    <t>ภูมิศักดิ์</t>
  </si>
  <si>
    <t>พัชรพร</t>
  </si>
  <si>
    <t>โชติกา</t>
  </si>
  <si>
    <t>กสิมาพร</t>
  </si>
  <si>
    <t>พนิตนันท์</t>
  </si>
  <si>
    <t>ชัชฎาภรณ์</t>
  </si>
  <si>
    <t>ธัญวรัตม์</t>
  </si>
  <si>
    <t>พิมพกานต์</t>
  </si>
  <si>
    <t>กชพรรณ</t>
  </si>
  <si>
    <t>ชลลดา</t>
  </si>
  <si>
    <t>คณิต</t>
  </si>
  <si>
    <t>ศรายุธ</t>
  </si>
  <si>
    <t>ศุภกร</t>
  </si>
  <si>
    <t>อมรินทร์</t>
  </si>
  <si>
    <t>อดิเทพ</t>
  </si>
  <si>
    <t>ก่อบุญ</t>
  </si>
  <si>
    <t>นันทวุฒิ</t>
  </si>
  <si>
    <t>ชิษณุพงศ์</t>
  </si>
  <si>
    <t>วีรพัทร</t>
  </si>
  <si>
    <t>แดนพิชัย</t>
  </si>
  <si>
    <t>ญาณพัฒน์</t>
  </si>
  <si>
    <t>มณเฑียร</t>
  </si>
  <si>
    <t>อดิศา</t>
  </si>
  <si>
    <t>ฟาง</t>
  </si>
  <si>
    <t>ปฎิญญา</t>
  </si>
  <si>
    <t>นริศรา</t>
  </si>
  <si>
    <t>นันทัชพร</t>
  </si>
  <si>
    <t>สุธิดา</t>
  </si>
  <si>
    <t>วิไลวรรณ</t>
  </si>
  <si>
    <t>สุทธิดา</t>
  </si>
  <si>
    <t>รุ้งลาวัลย์</t>
  </si>
  <si>
    <t>จรรยา</t>
  </si>
  <si>
    <t>จุฬาลักษณ์</t>
  </si>
  <si>
    <t>รัตติกาล</t>
  </si>
  <si>
    <t>ชนสรณ์</t>
  </si>
  <si>
    <t>วรเวช</t>
  </si>
  <si>
    <t>ชิติพันธ์</t>
  </si>
  <si>
    <t>ศักรินทร์</t>
  </si>
  <si>
    <t>กิตติกานต์</t>
  </si>
  <si>
    <t>ปรเมษฐ์</t>
  </si>
  <si>
    <t>วิชชากร</t>
  </si>
  <si>
    <t>ศรเทพ</t>
  </si>
  <si>
    <t>นภัสกร</t>
  </si>
  <si>
    <t>พิมพ์วิภา</t>
  </si>
  <si>
    <t>ฐิตารีย์</t>
  </si>
  <si>
    <t>ฐิติมา</t>
  </si>
  <si>
    <t>กรวีร์</t>
  </si>
  <si>
    <t>เกสรา</t>
  </si>
  <si>
    <t>วราภรณ์</t>
  </si>
  <si>
    <t>รัชนีกร</t>
  </si>
  <si>
    <t>ฉัตร์ตยา</t>
  </si>
  <si>
    <t>พิชญานิน</t>
  </si>
  <si>
    <t>เบญญาภา</t>
  </si>
  <si>
    <t>ศรินทิพย์</t>
  </si>
  <si>
    <t>ชนิดา</t>
  </si>
  <si>
    <t>กานต์ธิดา</t>
  </si>
  <si>
    <t>ศุภาพิชญ์</t>
  </si>
  <si>
    <t>เถรเร</t>
  </si>
  <si>
    <t>ภานุพงศ์</t>
  </si>
  <si>
    <t>กิตติชัย</t>
  </si>
  <si>
    <t>ชัยพล</t>
  </si>
  <si>
    <t>ณัฐยศ</t>
  </si>
  <si>
    <t>วัชรพล</t>
  </si>
  <si>
    <t>เกวรินทร์</t>
  </si>
  <si>
    <t>ยุพาพิน</t>
  </si>
  <si>
    <t>วันเพ็ญ</t>
  </si>
  <si>
    <t>กรกนก</t>
  </si>
  <si>
    <t>กาญจนันท์</t>
  </si>
  <si>
    <t>กัลยาณี</t>
  </si>
  <si>
    <t>กุลนิภา</t>
  </si>
  <si>
    <t>ณัฏฐริกา</t>
  </si>
  <si>
    <t>พิชญาวดี</t>
  </si>
  <si>
    <t>ศศิกาญจน์</t>
  </si>
  <si>
    <t>พาขวัญ</t>
  </si>
  <si>
    <t>ชนันธร</t>
  </si>
  <si>
    <t>ณัฐวัฒน์</t>
  </si>
  <si>
    <t>เด็กชาย</t>
  </si>
  <si>
    <t>เด็กหญิง</t>
  </si>
  <si>
    <t>ชั้น</t>
  </si>
  <si>
    <t>เลขประจำตัวนักเรียน</t>
  </si>
  <si>
    <t>ชื่อ</t>
  </si>
  <si>
    <t>สกุล</t>
  </si>
  <si>
    <t>เลขที่</t>
  </si>
  <si>
    <t>ชื่อ - สกุล</t>
  </si>
  <si>
    <t>ตาสม</t>
  </si>
  <si>
    <t>ตาหน่อแก้ว</t>
  </si>
  <si>
    <t>จิตคำ</t>
  </si>
  <si>
    <t>ชมภู</t>
  </si>
  <si>
    <t>เหมยต่อม</t>
  </si>
  <si>
    <t>กันทาเวียง</t>
  </si>
  <si>
    <t>สมชนะ</t>
  </si>
  <si>
    <t>อามอ</t>
  </si>
  <si>
    <t>กุณณาทาทิพย์</t>
  </si>
  <si>
    <t>พรมปั๋น</t>
  </si>
  <si>
    <t>วงค์แสนศรี</t>
  </si>
  <si>
    <t>พรมจันทร์</t>
  </si>
  <si>
    <t>ขันใจ</t>
  </si>
  <si>
    <t>สว่าง</t>
  </si>
  <si>
    <t>ป้านภูมิ</t>
  </si>
  <si>
    <t>มณีวรรณ์</t>
  </si>
  <si>
    <t>ประทิตย์</t>
  </si>
  <si>
    <t>เต้</t>
  </si>
  <si>
    <t>นุชุมภู</t>
  </si>
  <si>
    <t>คารวะสมบัติ</t>
  </si>
  <si>
    <t>ใจมูลมั่ง</t>
  </si>
  <si>
    <t>ติดรัก</t>
  </si>
  <si>
    <t>จัสมิน ซารีนา</t>
  </si>
  <si>
    <t>นันทิชา</t>
  </si>
  <si>
    <t>บานใจ</t>
  </si>
  <si>
    <t>รวม</t>
  </si>
  <si>
    <t>หญิง</t>
  </si>
  <si>
    <t>ชาย</t>
  </si>
  <si>
    <t xml:space="preserve">โรงเรียนเทศบาล ๑ (บ้านเก่า) ตำบลเมืองพาน อำเภอพาน  จังหวัดเชียงราย  </t>
  </si>
  <si>
    <t>อ.1/1</t>
  </si>
  <si>
    <t>อ.1/2</t>
  </si>
  <si>
    <t>อ.2/1</t>
  </si>
  <si>
    <t>อ.2/2</t>
  </si>
  <si>
    <t>อ.3/1</t>
  </si>
  <si>
    <t>อ.3/2</t>
  </si>
  <si>
    <t>ณะกะวงค์</t>
  </si>
  <si>
    <t>ทองโท</t>
  </si>
  <si>
    <t>ทรงเจริญกุล</t>
  </si>
  <si>
    <t>ปัญญาเลิศ</t>
  </si>
  <si>
    <t>เบญจมาศ</t>
  </si>
  <si>
    <t>เยาวภา</t>
  </si>
  <si>
    <t>ณัฐชธิดา</t>
  </si>
  <si>
    <t>บงกชกร</t>
  </si>
  <si>
    <t>ทรงความเจริญ</t>
  </si>
  <si>
    <t>กัลยากร</t>
  </si>
  <si>
    <t>ศศิวิมล</t>
  </si>
  <si>
    <t>รวมทั้งหมด</t>
  </si>
  <si>
    <t>ชินวัฒน์ประภา</t>
  </si>
  <si>
    <t>กมลลักษณ์</t>
  </si>
  <si>
    <t>พัชราพร</t>
  </si>
  <si>
    <t>หนูดำ</t>
  </si>
  <si>
    <t xml:space="preserve">เกษมสุข </t>
  </si>
  <si>
    <t xml:space="preserve">แสนหลง </t>
  </si>
  <si>
    <t xml:space="preserve">พรหมถาวร </t>
  </si>
  <si>
    <t xml:space="preserve">หัตถา </t>
  </si>
  <si>
    <t xml:space="preserve">ชัยชนะ </t>
  </si>
  <si>
    <t xml:space="preserve">หินเขียว </t>
  </si>
  <si>
    <t xml:space="preserve">ลาวพันธ์ </t>
  </si>
  <si>
    <t xml:space="preserve">ภิรมย์นาค </t>
  </si>
  <si>
    <t xml:space="preserve">สมบุญ </t>
  </si>
  <si>
    <t xml:space="preserve">มาเยอะ </t>
  </si>
  <si>
    <t xml:space="preserve">ยะปิ๋ว </t>
  </si>
  <si>
    <t xml:space="preserve">เครือยะ </t>
  </si>
  <si>
    <t xml:space="preserve">กุนศิล </t>
  </si>
  <si>
    <t xml:space="preserve"> - </t>
  </si>
  <si>
    <t xml:space="preserve">จันทร์ตา </t>
  </si>
  <si>
    <t xml:space="preserve">กิติมา </t>
  </si>
  <si>
    <t xml:space="preserve">มะลีลี </t>
  </si>
  <si>
    <t xml:space="preserve">ติ๊บปละ </t>
  </si>
  <si>
    <t xml:space="preserve">อายี </t>
  </si>
  <si>
    <t xml:space="preserve">เตจ๊ะน้อย </t>
  </si>
  <si>
    <t xml:space="preserve">ป๋าวงค์ </t>
  </si>
  <si>
    <t xml:space="preserve">พุทธะวงค์ </t>
  </si>
  <si>
    <t>บัวยั่งยืน</t>
  </si>
  <si>
    <t xml:space="preserve">บุญเที่ยง </t>
  </si>
  <si>
    <t xml:space="preserve">ทรงเจริญกุล </t>
  </si>
  <si>
    <t xml:space="preserve">อุปนันท์ </t>
  </si>
  <si>
    <t xml:space="preserve">มาลานัน </t>
  </si>
  <si>
    <t xml:space="preserve">ไชยวงค์ </t>
  </si>
  <si>
    <t>จันทร์ประสิทธิ์</t>
  </si>
  <si>
    <t>ฟองนิ้ว</t>
  </si>
  <si>
    <t>ใจปินตา</t>
  </si>
  <si>
    <t xml:space="preserve">สุภาวรรณ์ </t>
  </si>
  <si>
    <t xml:space="preserve">อุ่นเสาร์ </t>
  </si>
  <si>
    <t>สีใจสา</t>
  </si>
  <si>
    <t xml:space="preserve">ลาดคม </t>
  </si>
  <si>
    <t xml:space="preserve">เย็นมาก </t>
  </si>
  <si>
    <t xml:space="preserve">คำมูลชัย </t>
  </si>
  <si>
    <t xml:space="preserve">บัวธนะ </t>
  </si>
  <si>
    <t xml:space="preserve">ทุมสิทธิ์ </t>
  </si>
  <si>
    <t xml:space="preserve">มั่นเหมาะ </t>
  </si>
  <si>
    <t xml:space="preserve">สิมมา </t>
  </si>
  <si>
    <t xml:space="preserve">ฟูแก้ว </t>
  </si>
  <si>
    <t xml:space="preserve">ไวกสิกรณ์ </t>
  </si>
  <si>
    <t xml:space="preserve">เอมอาด </t>
  </si>
  <si>
    <t xml:space="preserve">ยูลึ </t>
  </si>
  <si>
    <t>แสนวิเศษ</t>
  </si>
  <si>
    <t>ขัดอ้าย</t>
  </si>
  <si>
    <t>พรมสอน</t>
  </si>
  <si>
    <t xml:space="preserve">พะลัง </t>
  </si>
  <si>
    <t xml:space="preserve">อู๋เมืองคำ </t>
  </si>
  <si>
    <t xml:space="preserve">สนจุ้ย </t>
  </si>
  <si>
    <t xml:space="preserve">อินทวี </t>
  </si>
  <si>
    <t xml:space="preserve">คิวพิทักษ์สวัสดิ์ </t>
  </si>
  <si>
    <t xml:space="preserve">เสนนันตา </t>
  </si>
  <si>
    <t xml:space="preserve">มีจันที </t>
  </si>
  <si>
    <t>พิมน้อม</t>
  </si>
  <si>
    <t xml:space="preserve">พรหมชัยวุฒิ </t>
  </si>
  <si>
    <t xml:space="preserve">คำแดง </t>
  </si>
  <si>
    <t xml:space="preserve">ตาสาย </t>
  </si>
  <si>
    <t xml:space="preserve">เดชผล </t>
  </si>
  <si>
    <t xml:space="preserve">วงศ์อนันต์ </t>
  </si>
  <si>
    <t xml:space="preserve">สมพบ </t>
  </si>
  <si>
    <t>ศิริบรรจง</t>
  </si>
  <si>
    <t>ลือใจ</t>
  </si>
  <si>
    <t>ชุ่มใจ</t>
  </si>
  <si>
    <t>เชียงโส</t>
  </si>
  <si>
    <t>เชื้อรอด</t>
  </si>
  <si>
    <t>ธรรมากาศ</t>
  </si>
  <si>
    <t>ป้องกัน</t>
  </si>
  <si>
    <t>กิตติกรกต</t>
  </si>
  <si>
    <t>ไกลถิ่น</t>
  </si>
  <si>
    <t>จะแฮ</t>
  </si>
  <si>
    <t>ณ ลำปาง</t>
  </si>
  <si>
    <t>ใจวงค์</t>
  </si>
  <si>
    <t>คำดา</t>
  </si>
  <si>
    <t>พรมทนันไชย</t>
  </si>
  <si>
    <t>สนธิภักดี</t>
  </si>
  <si>
    <t>แซ่จ๋าว</t>
  </si>
  <si>
    <t>ตุ้ยแยง</t>
  </si>
  <si>
    <t>ธรรมกุสุมา</t>
  </si>
  <si>
    <t>แสนใจนา</t>
  </si>
  <si>
    <t>มุขอิ่ม</t>
  </si>
  <si>
    <t>คำภีระวงค์</t>
  </si>
  <si>
    <t>พิทักษ์ชาตินนท์</t>
  </si>
  <si>
    <t>ทิพย์แสนคำ</t>
  </si>
  <si>
    <t>ดวงแก้ว</t>
  </si>
  <si>
    <t>บุญรักษา</t>
  </si>
  <si>
    <t>มโนสา</t>
  </si>
  <si>
    <t>ภิรมย์นาค</t>
  </si>
  <si>
    <t>-</t>
  </si>
  <si>
    <t>มุ่งเจริญ</t>
  </si>
  <si>
    <t>อ้นจันทร์</t>
  </si>
  <si>
    <t>ศรีพรม</t>
  </si>
  <si>
    <t>วงค์ตะวัน</t>
  </si>
  <si>
    <t>จำปาอิ่น</t>
  </si>
  <si>
    <t>หลุงอินทร์</t>
  </si>
  <si>
    <t>จันทร์สุขศรี</t>
  </si>
  <si>
    <t>นามศร</t>
  </si>
  <si>
    <t>วรรณเจริญ</t>
  </si>
  <si>
    <t>กฤตภาส</t>
  </si>
  <si>
    <t>ธนพล</t>
  </si>
  <si>
    <t>ธนาธิป</t>
  </si>
  <si>
    <t>อดิศัย</t>
  </si>
  <si>
    <t>เอกวิทย์</t>
  </si>
  <si>
    <t>ณัฐพัฒน์</t>
  </si>
  <si>
    <t>จิรภิญญา</t>
  </si>
  <si>
    <t>ณกัญญา</t>
  </si>
  <si>
    <t>อุษณีย์</t>
  </si>
  <si>
    <t>พิชญา</t>
  </si>
  <si>
    <t>รังษิยา</t>
  </si>
  <si>
    <t>ศิริพร</t>
  </si>
  <si>
    <t>อันนา</t>
  </si>
  <si>
    <t>กฤษฎา</t>
  </si>
  <si>
    <t>ก้องฤทธา</t>
  </si>
  <si>
    <t>ณฐกร</t>
  </si>
  <si>
    <t>ธณัชชนม์</t>
  </si>
  <si>
    <t>วรากร</t>
  </si>
  <si>
    <t>อนุสรณ์</t>
  </si>
  <si>
    <t>บดินทร์</t>
  </si>
  <si>
    <t>กชกร</t>
  </si>
  <si>
    <t>ปารณีย์</t>
  </si>
  <si>
    <t>ธัญพร</t>
  </si>
  <si>
    <t>ปพิชญา</t>
  </si>
  <si>
    <t>สิรินธร</t>
  </si>
  <si>
    <t>อัญชิสา</t>
  </si>
  <si>
    <t>เอมิกา</t>
  </si>
  <si>
    <t>ณัฐวดี</t>
  </si>
  <si>
    <t>ปานวาด</t>
  </si>
  <si>
    <t>จักรพัทร</t>
  </si>
  <si>
    <t>พิชญาภา</t>
  </si>
  <si>
    <t>มณฑิรา</t>
  </si>
  <si>
    <t>สิริขวัญ</t>
  </si>
  <si>
    <t>เกียรติภูมิ</t>
  </si>
  <si>
    <t>พัทชดนย์</t>
  </si>
  <si>
    <t>ฐิติภัทร</t>
  </si>
  <si>
    <t>ธีรดนย์</t>
  </si>
  <si>
    <t>ธัญพิชชา</t>
  </si>
  <si>
    <t>ภาวิณี</t>
  </si>
  <si>
    <t>ชนัญญา</t>
  </si>
  <si>
    <t>อังศุมาลิน</t>
  </si>
  <si>
    <t>จิดาภา</t>
  </si>
  <si>
    <t>พิมชนกวนันท์</t>
  </si>
  <si>
    <t>วัชรภูมิ</t>
  </si>
  <si>
    <t>ภิสุทธิกานต์</t>
  </si>
  <si>
    <t>รัตนาวดี</t>
  </si>
  <si>
    <t>ปฏิภาณ</t>
  </si>
  <si>
    <t>เสฏฐวุฒิ</t>
  </si>
  <si>
    <t>ธิติสรณ์</t>
  </si>
  <si>
    <t>กิตติกุนช์</t>
  </si>
  <si>
    <t>ปริยาภรณ์</t>
  </si>
  <si>
    <t>กาญจนา</t>
  </si>
  <si>
    <t>มณีวรรณ</t>
  </si>
  <si>
    <t>พานกนก</t>
  </si>
  <si>
    <t>กฤติน</t>
  </si>
  <si>
    <t>กันติพัศ</t>
  </si>
  <si>
    <t>เขตต์นที</t>
  </si>
  <si>
    <t>ติณห์ภัทร</t>
  </si>
  <si>
    <t>ธัชธรรม์</t>
  </si>
  <si>
    <t>ปุณณภพ</t>
  </si>
  <si>
    <t>พงษ์ศิริ</t>
  </si>
  <si>
    <t>พนมกร</t>
  </si>
  <si>
    <t>ภูตะวัน</t>
  </si>
  <si>
    <t>ภูมิภากร</t>
  </si>
  <si>
    <t>รัชชานนท์</t>
  </si>
  <si>
    <t>ชนกนันท์</t>
  </si>
  <si>
    <t>ชรินทร์ทิพย์</t>
  </si>
  <si>
    <t>ชัชชญา</t>
  </si>
  <si>
    <t>ณัชชา</t>
  </si>
  <si>
    <t>ณัฐธยาน์</t>
  </si>
  <si>
    <t>ปวีณ์นุช</t>
  </si>
  <si>
    <t>พรทิพย์</t>
  </si>
  <si>
    <t>มณฑกาญจน์</t>
  </si>
  <si>
    <t>ศรัญญา</t>
  </si>
  <si>
    <t>อัจฉราภรณ์</t>
  </si>
  <si>
    <t>อารยา</t>
  </si>
  <si>
    <t>กรปีภัทร</t>
  </si>
  <si>
    <t>ชัชพล</t>
  </si>
  <si>
    <t>ธนวรรธน์</t>
  </si>
  <si>
    <t>นพพริษฐ์</t>
  </si>
  <si>
    <t>รัชพล</t>
  </si>
  <si>
    <t>กชนิภา</t>
  </si>
  <si>
    <t>กวินทิพย์</t>
  </si>
  <si>
    <t>กัญญาภา</t>
  </si>
  <si>
    <t>เคซาวิน</t>
  </si>
  <si>
    <t>เจนจิรา</t>
  </si>
  <si>
    <t>ชลธีญา</t>
  </si>
  <si>
    <t>ชวัลนุช</t>
  </si>
  <si>
    <t>ณภัสภรณ์</t>
  </si>
  <si>
    <t>ณิชากร</t>
  </si>
  <si>
    <t>ธวัลรัตน์</t>
  </si>
  <si>
    <t>ธิติกาญจน์</t>
  </si>
  <si>
    <t>ปรียภัสสรา</t>
  </si>
  <si>
    <t>ปาณิสรา</t>
  </si>
  <si>
    <t>ปารเมศ</t>
  </si>
  <si>
    <t>พรชนุตร์</t>
  </si>
  <si>
    <t>ลลิตา</t>
  </si>
  <si>
    <t>วนัสนันท์</t>
  </si>
  <si>
    <t>ศรีกมลลักษณ์</t>
  </si>
  <si>
    <t>ธัญญรัตน์</t>
  </si>
  <si>
    <t>บุญคำ</t>
  </si>
  <si>
    <t>ภูชิสส์</t>
  </si>
  <si>
    <t>นายศตวรรษ</t>
  </si>
  <si>
    <t>นางพรทิพย์</t>
  </si>
  <si>
    <t>นายสุรชาติ</t>
  </si>
  <si>
    <t>ครูที่ปรึกษา</t>
  </si>
  <si>
    <t>ครูที่ปรึกษา    ____________________________________________</t>
  </si>
  <si>
    <t>โรงเรียนเทศบาล ๑ (บ้านเก่า)  ต.เมืองพาน  อ.พาน  จ.เชียงราย</t>
  </si>
  <si>
    <t>ถิ่นลำปาง</t>
  </si>
  <si>
    <t>นางสาวประกายแก้ว</t>
  </si>
  <si>
    <t>แก้วอินต๊ะ</t>
  </si>
  <si>
    <t>นางสาวชนม์นิภา</t>
  </si>
  <si>
    <t>ชุมภูเมือง</t>
  </si>
  <si>
    <t>นางสาววัชรียา</t>
  </si>
  <si>
    <t>บุญงาม</t>
  </si>
  <si>
    <t>นางดวงสุดา</t>
  </si>
  <si>
    <t>โพธิ์ยอด</t>
  </si>
  <si>
    <t>อนันตชัยพัทธนา</t>
  </si>
  <si>
    <t>นายธนเทพ</t>
  </si>
  <si>
    <t>ก๋าวิบูล</t>
  </si>
  <si>
    <t>นางบังอร</t>
  </si>
  <si>
    <t>ศุภเกียรติบัญชร</t>
  </si>
  <si>
    <t>นางสาวผาณิต</t>
  </si>
  <si>
    <t>นางดวงสมร</t>
  </si>
  <si>
    <t>ก้อนทองสิงห์</t>
  </si>
  <si>
    <t>ยศวิทยากุล</t>
  </si>
  <si>
    <t>นายตรัยธวัช</t>
  </si>
  <si>
    <t>ชัยชมภู</t>
  </si>
  <si>
    <t>วิชญาดา</t>
  </si>
  <si>
    <t>บุษกร</t>
  </si>
  <si>
    <t>สกุณา</t>
  </si>
  <si>
    <t>เลิศลดา</t>
  </si>
  <si>
    <t>รุ่งทิพย์</t>
  </si>
  <si>
    <t>รุ่งพิพัฒน์อรุณ</t>
  </si>
  <si>
    <t>สังขวารี</t>
  </si>
  <si>
    <t>ระวาส</t>
  </si>
  <si>
    <t>เข็มคำ</t>
  </si>
  <si>
    <t>อัญญาศาณิ</t>
  </si>
  <si>
    <t>ณัฏฐกมล</t>
  </si>
  <si>
    <t>ธิติยาพร</t>
  </si>
  <si>
    <t>จุรีรัตน์</t>
  </si>
  <si>
    <t>จันทรากานต์</t>
  </si>
  <si>
    <t>วิมลสิริ</t>
  </si>
  <si>
    <t>เทวราช</t>
  </si>
  <si>
    <t>จุ่มปาแฝก</t>
  </si>
  <si>
    <t xml:space="preserve">วิรัตน์เกษม </t>
  </si>
  <si>
    <t>ประเสริฐจีวะ</t>
  </si>
  <si>
    <t>จิณัฏฐิตา</t>
  </si>
  <si>
    <t>พิชชาภา</t>
  </si>
  <si>
    <t>จารุกิตติ์</t>
  </si>
  <si>
    <t>พาณิภัค</t>
  </si>
  <si>
    <t>ณัฐสินี</t>
  </si>
  <si>
    <t>เพ็ญธิชา</t>
  </si>
  <si>
    <t>พลอยพรรษา</t>
  </si>
  <si>
    <t>สารพัตร</t>
  </si>
  <si>
    <t>วงศ์ต่อม</t>
  </si>
  <si>
    <t>ณิชนันท์</t>
  </si>
  <si>
    <t>ใจสอน</t>
  </si>
  <si>
    <t>มนัสนันท์</t>
  </si>
  <si>
    <t>นาละต๊ะ</t>
  </si>
  <si>
    <t>วิลาสินี</t>
  </si>
  <si>
    <t>ศรัณย์</t>
  </si>
  <si>
    <t>ชมพูแพร</t>
  </si>
  <si>
    <t>สีมอย</t>
  </si>
  <si>
    <t>สายงาม</t>
  </si>
  <si>
    <t>อารีรัตน์</t>
  </si>
  <si>
    <t>ใจมอย</t>
  </si>
  <si>
    <t>ยะปิ๋ว</t>
  </si>
  <si>
    <t>ธนกฤต</t>
  </si>
  <si>
    <t>อลิสา</t>
  </si>
  <si>
    <t>ฐิติชญา</t>
  </si>
  <si>
    <t>สิทธิเดชะ</t>
  </si>
  <si>
    <t>ม1</t>
  </si>
  <si>
    <t>ม2</t>
  </si>
  <si>
    <t>ม3</t>
  </si>
  <si>
    <t>นงนภัส</t>
  </si>
  <si>
    <t>พนมไพร</t>
  </si>
  <si>
    <t>ภณ</t>
  </si>
  <si>
    <t>ธาดาธร</t>
  </si>
  <si>
    <t>ธนภัคบริบูรณ์</t>
  </si>
  <si>
    <t>วีระพัทธ</t>
  </si>
  <si>
    <t>ปริญอักษร</t>
  </si>
  <si>
    <t>อภิวงค์</t>
  </si>
  <si>
    <t>ชัญญาพร</t>
  </si>
  <si>
    <t>ดวงสนั่น</t>
  </si>
  <si>
    <t>วรลักษณ์</t>
  </si>
  <si>
    <t>วรกิตติกรกุล</t>
  </si>
  <si>
    <t>ณภัทรกร</t>
  </si>
  <si>
    <t>วรรณวิสา</t>
  </si>
  <si>
    <t>ละมั่งทอง</t>
  </si>
  <si>
    <t>สายแก้ว</t>
  </si>
  <si>
    <t>เนติวุฒิ</t>
  </si>
  <si>
    <t>สอนธิ</t>
  </si>
  <si>
    <t>ศิริกัลยา</t>
  </si>
  <si>
    <t>คำเหล็กดี</t>
  </si>
  <si>
    <t>ฉัตราภรณ์</t>
  </si>
  <si>
    <t>ฤทธิ์เมฆ</t>
  </si>
  <si>
    <t>ชัชวาล</t>
  </si>
  <si>
    <t>พิชชากร</t>
  </si>
  <si>
    <t>ลิม</t>
  </si>
  <si>
    <t>ศศิธร</t>
  </si>
  <si>
    <t>พรหมมา</t>
  </si>
  <si>
    <t>นุชินธร</t>
  </si>
  <si>
    <t>วงค์คำลือ</t>
  </si>
  <si>
    <t>กมลภพ</t>
  </si>
  <si>
    <t>อารีย์วัฒนะธรรม</t>
  </si>
  <si>
    <t>ธัญกร</t>
  </si>
  <si>
    <t>อยู่ไทย</t>
  </si>
  <si>
    <t>ณัฐนันท์</t>
  </si>
  <si>
    <t>ชินภัทร</t>
  </si>
  <si>
    <t>ภักดี</t>
  </si>
  <si>
    <t>มหายศปัญญา</t>
  </si>
  <si>
    <t>พิมลแข</t>
  </si>
  <si>
    <t>แก้วมาลา</t>
  </si>
  <si>
    <t>ถาน้อย</t>
  </si>
  <si>
    <t>คชราช</t>
  </si>
  <si>
    <t>กันยาวัชร</t>
  </si>
  <si>
    <t>ชวนอยู่</t>
  </si>
  <si>
    <t>บัวทะนะ</t>
  </si>
  <si>
    <t>นางสาวมณีกาญจน์</t>
  </si>
  <si>
    <t>นางอติยาภรณ์</t>
  </si>
  <si>
    <t>ไชยคำ</t>
  </si>
  <si>
    <t>สันวงค์</t>
  </si>
  <si>
    <t>ประทีปเพ็ญจันทร์</t>
  </si>
  <si>
    <t>นายวิสาร</t>
  </si>
  <si>
    <t>โตบันลือภพ</t>
  </si>
  <si>
    <t>นางสาวชลธิชา</t>
  </si>
  <si>
    <t>พงศ์ภักดีสกุล</t>
  </si>
  <si>
    <t>ดาวเรือง</t>
  </si>
  <si>
    <t>แตงน้อย</t>
  </si>
  <si>
    <t>ลาดกัน</t>
  </si>
  <si>
    <t>พลัง</t>
  </si>
  <si>
    <t>แซ่ตั้ง</t>
  </si>
  <si>
    <t>เอี่ยมธีรธิติ</t>
  </si>
  <si>
    <t>ดวงดี</t>
  </si>
  <si>
    <t>หน่อแก้ว</t>
  </si>
  <si>
    <t>พระสนชุ่ม</t>
  </si>
  <si>
    <t>สรวีย์</t>
  </si>
  <si>
    <t>กันทาใจ</t>
  </si>
  <si>
    <t>สุวิชญา</t>
  </si>
  <si>
    <t>หมื่นพาลี</t>
  </si>
  <si>
    <t>ยะแดง</t>
  </si>
  <si>
    <t>นิลุบล</t>
  </si>
  <si>
    <t>กัปตัน</t>
  </si>
  <si>
    <t>ศรีสว่าง</t>
  </si>
  <si>
    <t>ไอยรดา</t>
  </si>
  <si>
    <t>ไชยชนะ</t>
  </si>
  <si>
    <t>สำราญวงษ์</t>
  </si>
  <si>
    <t>ดวงเอ้ย</t>
  </si>
  <si>
    <t>คำวงค์ษา</t>
  </si>
  <si>
    <t>พรสวรรค์</t>
  </si>
  <si>
    <t>ชาตะรูปะ</t>
  </si>
  <si>
    <t>ลาออก 4/5/61</t>
  </si>
  <si>
    <t>ป3/2</t>
  </si>
  <si>
    <t>กิตติภูมิ</t>
  </si>
  <si>
    <t>คำยา</t>
  </si>
  <si>
    <t>ชุติไชย</t>
  </si>
  <si>
    <t>อ้ายเหมย</t>
  </si>
  <si>
    <t xml:space="preserve">ณัฐกรณ์ </t>
  </si>
  <si>
    <t>ปัญญาพรึก</t>
  </si>
  <si>
    <t xml:space="preserve">ณัฐชนนท์ </t>
  </si>
  <si>
    <t xml:space="preserve">ณัฐวรรธน์ </t>
  </si>
  <si>
    <t>ณัฐวัตร</t>
  </si>
  <si>
    <t xml:space="preserve">ต้นกล้า </t>
  </si>
  <si>
    <t>ไม้หอม</t>
  </si>
  <si>
    <t xml:space="preserve">แทนคุณ </t>
  </si>
  <si>
    <t>คำตุ้ย</t>
  </si>
  <si>
    <t xml:space="preserve">กนิษฐา  </t>
  </si>
  <si>
    <t xml:space="preserve">จิรชยา </t>
  </si>
  <si>
    <t>รัศมี</t>
  </si>
  <si>
    <t xml:space="preserve">ชลนิภา </t>
  </si>
  <si>
    <t>กุสาวดี</t>
  </si>
  <si>
    <t>สอนปัญญา</t>
  </si>
  <si>
    <t>ณัฐกาญจ์</t>
  </si>
  <si>
    <t>แก้วบุญปั๋น</t>
  </si>
  <si>
    <t xml:space="preserve">ณัฐณิชา </t>
  </si>
  <si>
    <t>อินต๊ะวงค์</t>
  </si>
  <si>
    <t>ธัญญธิดา</t>
  </si>
  <si>
    <t>ทองดีนอก</t>
  </si>
  <si>
    <t>ธัญทิพย์</t>
  </si>
  <si>
    <t xml:space="preserve">นำพาพร </t>
  </si>
  <si>
    <t>ขันทบัว</t>
  </si>
  <si>
    <t>ธรรมเกียรติ</t>
  </si>
  <si>
    <t>ทองทศ</t>
  </si>
  <si>
    <t xml:space="preserve">พงศ์สิริ </t>
  </si>
  <si>
    <t>พจนากร</t>
  </si>
  <si>
    <t>พิชญุตม์</t>
  </si>
  <si>
    <t>พิชยะ</t>
  </si>
  <si>
    <t>อธิวันดี</t>
  </si>
  <si>
    <t>พีระวัฒน์</t>
  </si>
  <si>
    <t>ภคนน</t>
  </si>
  <si>
    <t>โกวิทย์แสงทอง</t>
  </si>
  <si>
    <t>ศิริเสถียร</t>
  </si>
  <si>
    <t xml:space="preserve">นิพาดา </t>
  </si>
  <si>
    <t>วงค์เรือน</t>
  </si>
  <si>
    <t>ปริษา</t>
  </si>
  <si>
    <t>แสงทอง</t>
  </si>
  <si>
    <t>เปรมิกา</t>
  </si>
  <si>
    <t>ปินตานา</t>
  </si>
  <si>
    <t>พรนำพา</t>
  </si>
  <si>
    <t>พีรชยา</t>
  </si>
  <si>
    <t>พรหมประดิษฐ์</t>
  </si>
  <si>
    <t>ชัยปัน</t>
  </si>
  <si>
    <t>ภารดี</t>
  </si>
  <si>
    <t xml:space="preserve">วราภรณ์ </t>
  </si>
  <si>
    <t>วิศชญาพร</t>
  </si>
  <si>
    <t>รุนเดิม</t>
  </si>
  <si>
    <t>อนันตญา</t>
  </si>
  <si>
    <t>นิจจารีย์</t>
  </si>
  <si>
    <t>แสงอายุ</t>
  </si>
  <si>
    <t>ครูบา</t>
  </si>
  <si>
    <t>มีทอง</t>
  </si>
  <si>
    <t>ศิวกร</t>
  </si>
  <si>
    <t>ใจปัน</t>
  </si>
  <si>
    <t>ไอลดา</t>
  </si>
  <si>
    <t>ป6/2</t>
  </si>
  <si>
    <t>ลาออก 7/5/61</t>
  </si>
  <si>
    <t>ป2/2</t>
  </si>
  <si>
    <t>ป5/2</t>
  </si>
  <si>
    <t>02746</t>
  </si>
  <si>
    <t>ทำแล้ว</t>
  </si>
  <si>
    <t>ป1/2</t>
  </si>
  <si>
    <t>ลาออก 11/5/61</t>
  </si>
  <si>
    <t>เจษฎากร</t>
  </si>
  <si>
    <t>ยามา</t>
  </si>
  <si>
    <t>เข้า 11/5/61</t>
  </si>
  <si>
    <t>ขัดสี</t>
  </si>
  <si>
    <t>สุภัทร</t>
  </si>
  <si>
    <t>หอมอบ</t>
  </si>
  <si>
    <t>ลาออก 15/5/61</t>
  </si>
  <si>
    <t xml:space="preserve">ชลณัฎฐ์ </t>
  </si>
  <si>
    <t xml:space="preserve">ภัทรภร  </t>
  </si>
  <si>
    <t>วิรัญชนา</t>
  </si>
  <si>
    <t>กัญดาพร</t>
  </si>
  <si>
    <t>พัชราภา</t>
  </si>
  <si>
    <t>วริทธิ์นันท์</t>
  </si>
  <si>
    <t>ไม่ต้องทำ</t>
  </si>
  <si>
    <t>โยได</t>
  </si>
  <si>
    <t>ฮอตตะ</t>
  </si>
  <si>
    <t>รายชื่อนักเรียน</t>
  </si>
  <si>
    <t>โรงเรียนเทศบาล ๑ (บ้านเก่า)</t>
  </si>
  <si>
    <t>ต.เมืองพาน    อ.พาน     จ.เชียงราย</t>
  </si>
  <si>
    <t>ลาออก 16/5/61</t>
  </si>
  <si>
    <t>อ.3(มอน3)</t>
  </si>
  <si>
    <t>ณรินธิรา</t>
  </si>
  <si>
    <t>ลาออก 17/5/61</t>
  </si>
  <si>
    <t>บุษยาภรณ์</t>
  </si>
  <si>
    <t>ด่านทอง</t>
  </si>
  <si>
    <t>รอรูป</t>
  </si>
  <si>
    <t>อ2/2(ม1)</t>
  </si>
  <si>
    <t>อ2/2(ศ1)</t>
  </si>
  <si>
    <t>เสรีไพร</t>
  </si>
  <si>
    <t>ลาออก 18/5/61</t>
  </si>
  <si>
    <t>ห้อง</t>
  </si>
  <si>
    <t>รหัส</t>
  </si>
  <si>
    <t>คำนำ</t>
  </si>
  <si>
    <t>ที่</t>
  </si>
  <si>
    <t>เลขประจำตัว</t>
  </si>
  <si>
    <t>เลือก</t>
  </si>
  <si>
    <t>มอนเตสซอรี่1</t>
  </si>
  <si>
    <t>มอนเตสซอรี่2</t>
  </si>
  <si>
    <t>มอนเตสซอรี่3</t>
  </si>
  <si>
    <t>เสริมประสบการณ์1</t>
  </si>
  <si>
    <t>เสริมประสบการณ์2</t>
  </si>
  <si>
    <t>เสริมประสบการณ์3</t>
  </si>
  <si>
    <t>ศิลปและประกอบอาหาร1</t>
  </si>
  <si>
    <t>ศิลปและประกอบอาหาร2</t>
  </si>
  <si>
    <t>ศิลปและประกอบอาหาร3</t>
  </si>
  <si>
    <t>นางสาวฐิติรัตน์   กำบิล</t>
  </si>
  <si>
    <t xml:space="preserve">นางจันทร์เพ็ญ   สันวงค์ </t>
  </si>
  <si>
    <t xml:space="preserve">นางสาวณฐวรรณ สีฟ้า </t>
  </si>
  <si>
    <t>นางวรากุล      เสาร์สุวรรณ์</t>
  </si>
  <si>
    <t>นางสาวสุภาพร  อินต๊ะฟอง</t>
  </si>
  <si>
    <t>นางสาวพรทิวา   มอยนา</t>
  </si>
  <si>
    <t>นางสาวศศิพร    ทำบุญ</t>
  </si>
  <si>
    <t>กันตภณ</t>
  </si>
  <si>
    <t>ศรีสุวรรณ</t>
  </si>
  <si>
    <t>ม2/1</t>
  </si>
  <si>
    <t>ลาออก 23/5/61</t>
  </si>
  <si>
    <t>123/2 หมู่ 8 บ้านหนองหิน ตำบลศิลา อำเภอเมืองขอนแก่น จังหวัดขอนแก่น 40000. โทรศัพท์ : 0-4325-7289</t>
  </si>
  <si>
    <t>อชิรญา</t>
  </si>
  <si>
    <t>คีลาวงศ์</t>
  </si>
  <si>
    <t>นางสาว</t>
  </si>
  <si>
    <t>ประกายแก้ว</t>
  </si>
  <si>
    <t>ครู</t>
  </si>
  <si>
    <t>มณีกาญจน์</t>
  </si>
  <si>
    <t>นาง</t>
  </si>
  <si>
    <t>อติยาภรณ์</t>
  </si>
  <si>
    <t>ผาณิต</t>
  </si>
  <si>
    <t>นาย</t>
  </si>
  <si>
    <t>สยาม</t>
  </si>
  <si>
    <t>ดวงสมร</t>
  </si>
  <si>
    <t>เศรษฐพันธุ์</t>
  </si>
  <si>
    <t>ดวงสุดา</t>
  </si>
  <si>
    <t>ชลธิชา</t>
  </si>
  <si>
    <t>ธนเทพ</t>
  </si>
  <si>
    <t>บังอร</t>
  </si>
  <si>
    <t>ตรัยธวัช</t>
  </si>
  <si>
    <t>ปุณณัตถ์</t>
  </si>
  <si>
    <t>สุรชาติ</t>
  </si>
  <si>
    <t>เอกชัย</t>
  </si>
  <si>
    <t>ลอย</t>
  </si>
  <si>
    <t>เอกสิทธิ์</t>
  </si>
  <si>
    <t>โอตะแปง</t>
  </si>
  <si>
    <t>พิศาล</t>
  </si>
  <si>
    <t>อ</t>
  </si>
  <si>
    <t>ศศิพร</t>
  </si>
  <si>
    <t>ทำบุญ</t>
  </si>
  <si>
    <t>สุพิชญา</t>
  </si>
  <si>
    <t>เขียวเงี้ยว</t>
  </si>
  <si>
    <t>ณฐวรรณ</t>
  </si>
  <si>
    <t>สีฟ้า</t>
  </si>
  <si>
    <t>อุ้มขวัญ</t>
  </si>
  <si>
    <t>หัตถสาร</t>
  </si>
  <si>
    <t>ฐิติรัตน์</t>
  </si>
  <si>
    <t>กำบิล</t>
  </si>
  <si>
    <t>สุภาพร</t>
  </si>
  <si>
    <t>อินต๊ะฟอง</t>
  </si>
  <si>
    <t>ชนม์นิภา</t>
  </si>
  <si>
    <t>วัชรียา</t>
  </si>
  <si>
    <t>มะลิวรรณ</t>
  </si>
  <si>
    <t>ศตวรรษ</t>
  </si>
  <si>
    <t>วิสาร</t>
  </si>
  <si>
    <t>อัญชรินทร์</t>
  </si>
  <si>
    <t>ประภัสสรา</t>
  </si>
  <si>
    <t>ธนะวงศ์</t>
  </si>
  <si>
    <t>พรทิวา</t>
  </si>
  <si>
    <t>มอยนา</t>
  </si>
  <si>
    <t>นราสิริ</t>
  </si>
  <si>
    <t xml:space="preserve">กุณาเลย </t>
  </si>
  <si>
    <t>ชัยวุฒิ</t>
  </si>
  <si>
    <t>รหัสนักเรียน</t>
  </si>
  <si>
    <t>คำนำหน้าชื่อ</t>
  </si>
  <si>
    <t>เพศ</t>
  </si>
  <si>
    <t>เลขประชาชน</t>
  </si>
  <si>
    <t>วันเกิด</t>
  </si>
  <si>
    <t>ชั้นปี</t>
  </si>
  <si>
    <t>ม.3</t>
  </si>
  <si>
    <t>2</t>
  </si>
  <si>
    <t>1</t>
  </si>
  <si>
    <t>ม.2</t>
  </si>
  <si>
    <t>ศิริลักษณ์</t>
  </si>
  <si>
    <t>ม.1</t>
  </si>
  <si>
    <t>พิกุลทอง</t>
  </si>
  <si>
    <t>ทิพย์วรรณ์</t>
  </si>
  <si>
    <t>ภูริทัศน์</t>
  </si>
  <si>
    <t>ป.6</t>
  </si>
  <si>
    <t>ธีรพล</t>
  </si>
  <si>
    <t>ชัยธวัช</t>
  </si>
  <si>
    <t>ศิริวรรณ</t>
  </si>
  <si>
    <t>ชัยซื่อ</t>
  </si>
  <si>
    <t>พัชรธิดา</t>
  </si>
  <si>
    <t>อันติมา</t>
  </si>
  <si>
    <t>ป.5</t>
  </si>
  <si>
    <t>นิธิกร</t>
  </si>
  <si>
    <t>อนุวัตน์</t>
  </si>
  <si>
    <t>นัฐพงษ์</t>
  </si>
  <si>
    <t>ปิยนันท์</t>
  </si>
  <si>
    <t>จริยา</t>
  </si>
  <si>
    <t>กิตติพัทธ์</t>
  </si>
  <si>
    <t>จามร</t>
  </si>
  <si>
    <t>อัมรินทร์</t>
  </si>
  <si>
    <t>จารวี</t>
  </si>
  <si>
    <t>บุษรา</t>
  </si>
  <si>
    <t>ผริตา</t>
  </si>
  <si>
    <t>ธัญสุดา</t>
  </si>
  <si>
    <t>ศรัณยา</t>
  </si>
  <si>
    <t>ธัญจิรา</t>
  </si>
  <si>
    <t>บุรินทร์</t>
  </si>
  <si>
    <t>ป.4</t>
  </si>
  <si>
    <t>วริษฐา</t>
  </si>
  <si>
    <t>ชัญญา</t>
  </si>
  <si>
    <t>ป.3</t>
  </si>
  <si>
    <t>นภัสสร</t>
  </si>
  <si>
    <t>กันต์ปันนี</t>
  </si>
  <si>
    <t xml:space="preserve">จินเก็ท </t>
  </si>
  <si>
    <t>ป.2</t>
  </si>
  <si>
    <t xml:space="preserve">ณกรณ์ </t>
  </si>
  <si>
    <t xml:space="preserve">ภานุเดช </t>
  </si>
  <si>
    <t xml:space="preserve">อาทิตย์ </t>
  </si>
  <si>
    <t xml:space="preserve">สุรเชษฐ์  </t>
  </si>
  <si>
    <t xml:space="preserve">ชญานนท์ </t>
  </si>
  <si>
    <t xml:space="preserve">สิทธินนท์ </t>
  </si>
  <si>
    <t xml:space="preserve">ภัทรพล </t>
  </si>
  <si>
    <t xml:space="preserve">กัลยกร </t>
  </si>
  <si>
    <t xml:space="preserve">กัญญาณัฐ </t>
  </si>
  <si>
    <t xml:space="preserve">อินทิรา </t>
  </si>
  <si>
    <t xml:space="preserve">จุรีรัตน์ </t>
  </si>
  <si>
    <t xml:space="preserve">จันทรากานต์ </t>
  </si>
  <si>
    <t xml:space="preserve">ภัณฑิรา </t>
  </si>
  <si>
    <t xml:space="preserve">กัลยรัตน์ </t>
  </si>
  <si>
    <t xml:space="preserve">ประภาสิริ </t>
  </si>
  <si>
    <t xml:space="preserve">ณัฏฐณิชา </t>
  </si>
  <si>
    <t>กานต์สิริ</t>
  </si>
  <si>
    <t xml:space="preserve">พรรษมล </t>
  </si>
  <si>
    <t xml:space="preserve">นิภาพร </t>
  </si>
  <si>
    <t xml:space="preserve">วรสิริ </t>
  </si>
  <si>
    <t>สันติ</t>
  </si>
  <si>
    <t xml:space="preserve">ณัฐพล </t>
  </si>
  <si>
    <t xml:space="preserve">พงศธร </t>
  </si>
  <si>
    <t>ศุภกิตต์</t>
  </si>
  <si>
    <t xml:space="preserve">กฤตภาส </t>
  </si>
  <si>
    <t>ป.1</t>
  </si>
  <si>
    <t xml:space="preserve">กฤษฎา </t>
  </si>
  <si>
    <t xml:space="preserve">ก้องฤทธา </t>
  </si>
  <si>
    <t xml:space="preserve">ณฐกร </t>
  </si>
  <si>
    <t xml:space="preserve">ธณัชชนม์ </t>
  </si>
  <si>
    <t xml:space="preserve">ธนาธิป </t>
  </si>
  <si>
    <t xml:space="preserve">วรากร </t>
  </si>
  <si>
    <t xml:space="preserve">อดิศัย </t>
  </si>
  <si>
    <t xml:space="preserve">อนุสรณ์ </t>
  </si>
  <si>
    <t xml:space="preserve">เอกวิทย์ </t>
  </si>
  <si>
    <t xml:space="preserve">กวินธิดา </t>
  </si>
  <si>
    <t xml:space="preserve">จิรภิญญา </t>
  </si>
  <si>
    <t xml:space="preserve">ณกัญญา </t>
  </si>
  <si>
    <t xml:space="preserve">ธัญพร </t>
  </si>
  <si>
    <t xml:space="preserve">ปพิชญา </t>
  </si>
  <si>
    <t xml:space="preserve">สิรินธร </t>
  </si>
  <si>
    <t xml:space="preserve">อุษณีย์ </t>
  </si>
  <si>
    <t xml:space="preserve">เอมิกา </t>
  </si>
  <si>
    <t xml:space="preserve">ก้องภพ </t>
  </si>
  <si>
    <t xml:space="preserve">ปัญญา </t>
  </si>
  <si>
    <t xml:space="preserve">ศุภโชติ </t>
  </si>
  <si>
    <t xml:space="preserve">กัญพิชชา </t>
  </si>
  <si>
    <t xml:space="preserve">สุพรรษา </t>
  </si>
  <si>
    <t xml:space="preserve">ภคิน </t>
  </si>
  <si>
    <t xml:space="preserve">จารุเดช </t>
  </si>
  <si>
    <t xml:space="preserve">อนันดา </t>
  </si>
  <si>
    <t xml:space="preserve">ธีรภัทร </t>
  </si>
  <si>
    <t xml:space="preserve">พิมพัฒน์ </t>
  </si>
  <si>
    <t>ภัคพล</t>
  </si>
  <si>
    <t xml:space="preserve">พิชญา </t>
  </si>
  <si>
    <t xml:space="preserve">รังษิยา </t>
  </si>
  <si>
    <t xml:space="preserve">ศิริพร </t>
  </si>
  <si>
    <t xml:space="preserve">ณิภารัตน์ </t>
  </si>
  <si>
    <t xml:space="preserve">ธนบูรณ์ </t>
  </si>
  <si>
    <t>นิธยาภรณ์</t>
  </si>
  <si>
    <t>ปรมัตถ์</t>
  </si>
  <si>
    <t xml:space="preserve">ปวริศ </t>
  </si>
  <si>
    <t xml:space="preserve">ปรีชญา </t>
  </si>
  <si>
    <t>อ.3</t>
  </si>
  <si>
    <t xml:space="preserve">พงศกร </t>
  </si>
  <si>
    <t xml:space="preserve">ทักษอร </t>
  </si>
  <si>
    <t xml:space="preserve">ภาวิณี </t>
  </si>
  <si>
    <t xml:space="preserve">ชนัญญา </t>
  </si>
  <si>
    <t xml:space="preserve">จิดาภา </t>
  </si>
  <si>
    <t xml:space="preserve">เสรีไพร </t>
  </si>
  <si>
    <t xml:space="preserve">พิมชนกวนันท์ </t>
  </si>
  <si>
    <t xml:space="preserve">เกียรติภูมิ </t>
  </si>
  <si>
    <t xml:space="preserve">พีรวิชญ์ </t>
  </si>
  <si>
    <t xml:space="preserve">วิรัญชนา </t>
  </si>
  <si>
    <t xml:space="preserve">พัชรพรรณ </t>
  </si>
  <si>
    <t xml:space="preserve">พัทชดนย์ </t>
  </si>
  <si>
    <t xml:space="preserve">ฐิติภัทร </t>
  </si>
  <si>
    <t xml:space="preserve">ณัฐวดี </t>
  </si>
  <si>
    <t xml:space="preserve">ธีรดนย์ </t>
  </si>
  <si>
    <t xml:space="preserve">ณัฐธิดา </t>
  </si>
  <si>
    <t xml:space="preserve">ณัฐพัฒน์ </t>
  </si>
  <si>
    <t xml:space="preserve">ปริยาภรณ์ </t>
  </si>
  <si>
    <t xml:space="preserve">พันธวัช </t>
  </si>
  <si>
    <t xml:space="preserve">กาญจนา </t>
  </si>
  <si>
    <t xml:space="preserve">ณัฐนนท์ </t>
  </si>
  <si>
    <t xml:space="preserve">มณีวรรณ </t>
  </si>
  <si>
    <t xml:space="preserve">ปฏิภาณ </t>
  </si>
  <si>
    <t xml:space="preserve">อัฐกาญจน์ </t>
  </si>
  <si>
    <t xml:space="preserve">สุทธญาณ์ </t>
  </si>
  <si>
    <t xml:space="preserve">วงค์ประเสริฐ </t>
  </si>
  <si>
    <t xml:space="preserve">เสฏฐวุฒิ </t>
  </si>
  <si>
    <t xml:space="preserve">กรรณกร </t>
  </si>
  <si>
    <t xml:space="preserve">รมิตา </t>
  </si>
  <si>
    <t xml:space="preserve">ศักดิ์สูง </t>
  </si>
  <si>
    <t xml:space="preserve">อรวรินธ์ </t>
  </si>
  <si>
    <t xml:space="preserve">อดิเทพ </t>
  </si>
  <si>
    <t xml:space="preserve">ณัฐวัฒน์ </t>
  </si>
  <si>
    <t xml:space="preserve">วริศรา </t>
  </si>
  <si>
    <t xml:space="preserve">พานกนก </t>
  </si>
  <si>
    <t xml:space="preserve">ธิติสรณ์ </t>
  </si>
  <si>
    <t xml:space="preserve">ธนภูมิ </t>
  </si>
  <si>
    <t xml:space="preserve">พัชราภา </t>
  </si>
  <si>
    <t xml:space="preserve">ภัทรวดี </t>
  </si>
  <si>
    <t xml:space="preserve">ปานวาด </t>
  </si>
  <si>
    <t xml:space="preserve">บดินทร์ </t>
  </si>
  <si>
    <t xml:space="preserve">กชกร </t>
  </si>
  <si>
    <t>ประพันธ์</t>
  </si>
  <si>
    <t>นวพล</t>
  </si>
  <si>
    <t>ฐานทัพ</t>
  </si>
  <si>
    <t>วรดนู</t>
  </si>
  <si>
    <t>เสาร์สุวรรณ์</t>
  </si>
  <si>
    <t>สุจิตตรา</t>
  </si>
  <si>
    <t>ยุทธพงษ์</t>
  </si>
  <si>
    <t>พริกหวาน</t>
  </si>
  <si>
    <t>แพรพิไล</t>
  </si>
  <si>
    <t xml:space="preserve">จักรพัทร </t>
  </si>
  <si>
    <t>มาลา</t>
  </si>
  <si>
    <t>อ.2</t>
  </si>
  <si>
    <t xml:space="preserve">เขตต์นที </t>
  </si>
  <si>
    <t xml:space="preserve">ปุณณภพ </t>
  </si>
  <si>
    <t xml:space="preserve">รัชชานนท์ </t>
  </si>
  <si>
    <t xml:space="preserve">ชรินทร์ทิพย์ </t>
  </si>
  <si>
    <t xml:space="preserve">ณัฐธยาน์ </t>
  </si>
  <si>
    <t xml:space="preserve">ธนวรรธน์ </t>
  </si>
  <si>
    <t xml:space="preserve">ธีรเดช  </t>
  </si>
  <si>
    <t xml:space="preserve">รัชพล </t>
  </si>
  <si>
    <t xml:space="preserve">กชนิภา </t>
  </si>
  <si>
    <t xml:space="preserve">กวินทิพย์ </t>
  </si>
  <si>
    <t xml:space="preserve">เจนจิรา </t>
  </si>
  <si>
    <t xml:space="preserve">ณภัสภรณ์ </t>
  </si>
  <si>
    <t xml:space="preserve">ธิติกาญจน์ </t>
  </si>
  <si>
    <t xml:space="preserve">ปรียภัสสรา </t>
  </si>
  <si>
    <t>พิชชภา</t>
  </si>
  <si>
    <t>วรชิต</t>
  </si>
  <si>
    <t>วิชิต</t>
  </si>
  <si>
    <t>รุ่งทิวา</t>
  </si>
  <si>
    <t>อทิตยา</t>
  </si>
  <si>
    <t>กฤษดา</t>
  </si>
  <si>
    <t>ฐิติโชค</t>
  </si>
  <si>
    <t>ธีรไนย</t>
  </si>
  <si>
    <t>ภูมิธนินท์</t>
  </si>
  <si>
    <t>กีรติกา</t>
  </si>
  <si>
    <t>ชนิสรา</t>
  </si>
  <si>
    <t>พิมพ์อัปสร</t>
  </si>
  <si>
    <t xml:space="preserve">จิราภา </t>
  </si>
  <si>
    <t xml:space="preserve">ดวงแก้ว </t>
  </si>
  <si>
    <t>อ.1</t>
  </si>
  <si>
    <t>ณัฐชนนท์</t>
  </si>
  <si>
    <t>ณัฐวรรธน์</t>
  </si>
  <si>
    <t>ต้นกล้า</t>
  </si>
  <si>
    <t>แทนคุณ</t>
  </si>
  <si>
    <t>กนิษฐา</t>
  </si>
  <si>
    <t>จิรชยา</t>
  </si>
  <si>
    <t>ชลนิภา</t>
  </si>
  <si>
    <t>นำพาพร</t>
  </si>
  <si>
    <t>พงศ์สิริ</t>
  </si>
  <si>
    <t>นิพาดา</t>
  </si>
  <si>
    <t>ภัทรภร</t>
  </si>
  <si>
    <t>ชัยชนะ</t>
  </si>
  <si>
    <t>กิติมา</t>
  </si>
  <si>
    <t>มะลีลี</t>
  </si>
  <si>
    <t>พรหมถาวร</t>
  </si>
  <si>
    <t>หัตถา</t>
  </si>
  <si>
    <t>อุปนันท์</t>
  </si>
  <si>
    <t>เครือยะ</t>
  </si>
  <si>
    <t>ป๋าวงค์</t>
  </si>
  <si>
    <t>พุทธะวงค์</t>
  </si>
  <si>
    <t>มอน1</t>
  </si>
  <si>
    <t>มอน2</t>
  </si>
  <si>
    <t>มอน3</t>
  </si>
  <si>
    <t>ศิลปะ1</t>
  </si>
  <si>
    <t>ศิลปะ2</t>
  </si>
  <si>
    <t>ศิลปะ3</t>
  </si>
  <si>
    <t>เสริม1</t>
  </si>
  <si>
    <t>เสริม2</t>
  </si>
  <si>
    <t>เสริม3</t>
  </si>
  <si>
    <t xml:space="preserve">กฤตพร </t>
  </si>
  <si>
    <t xml:space="preserve">เสนา </t>
  </si>
  <si>
    <t>บุญเที่ยง</t>
  </si>
  <si>
    <t>อนันต์ชัยพัทธนา</t>
  </si>
  <si>
    <t>กฤติยาณี</t>
  </si>
  <si>
    <t>บกน้อย</t>
  </si>
  <si>
    <t>จันทนสกุลวงศ์</t>
  </si>
  <si>
    <t>เป็งยาวงศ์</t>
  </si>
  <si>
    <t>วงค์จันทร์มา</t>
  </si>
  <si>
    <t>พัชรภร</t>
  </si>
  <si>
    <t>กัญชพร</t>
  </si>
  <si>
    <t>ชญาน์ทิพย์</t>
  </si>
  <si>
    <t>ชนพงศ์</t>
  </si>
  <si>
    <t>จิรัฏฐ์</t>
  </si>
  <si>
    <t>รัชนีกรณ์</t>
  </si>
  <si>
    <t>จีรนันทร์</t>
  </si>
  <si>
    <t>ศรีวิจัยนวน</t>
  </si>
  <si>
    <t xml:space="preserve">วิรัตนเกษม </t>
  </si>
  <si>
    <t>ลาออก 14/8/61</t>
  </si>
  <si>
    <t>ธนาภรณ์</t>
  </si>
  <si>
    <t>เงินเย็น</t>
  </si>
  <si>
    <t>ลาออก 28/9/61</t>
  </si>
  <si>
    <t>ป5/1</t>
  </si>
  <si>
    <t>ลาออก 2/10/61</t>
  </si>
  <si>
    <t>ลาออก 17/10/61</t>
  </si>
  <si>
    <t>อ.1/2(ศ3)</t>
  </si>
  <si>
    <t>อ.1/2(ม2)</t>
  </si>
  <si>
    <t>ลาออก 12/10/61</t>
  </si>
  <si>
    <t>ม1/1</t>
  </si>
  <si>
    <t>เฏฌิณฑร์</t>
  </si>
  <si>
    <t>อริสรา</t>
  </si>
  <si>
    <t>สุวรรณวงษ์</t>
  </si>
  <si>
    <t>นางสาวณัฏฐ์ณิชา</t>
  </si>
  <si>
    <t>ชัยนนถี</t>
  </si>
  <si>
    <t>ลบ sis แล้ว</t>
  </si>
  <si>
    <t>เกื้อกูล</t>
  </si>
  <si>
    <t>ติณณฌา</t>
  </si>
  <si>
    <t>ชวรัตน์</t>
  </si>
  <si>
    <t>ฉัตรนรเศรษฐ</t>
  </si>
  <si>
    <t>รชต</t>
  </si>
  <si>
    <t>ต๊ะศรีเรือน</t>
  </si>
  <si>
    <t>เข้า 29/10/61</t>
  </si>
  <si>
    <t>ภาคเรียนที่ 2    ปีการศึกษา 2561</t>
  </si>
  <si>
    <t>เพิ่มsis แล้ว</t>
  </si>
  <si>
    <t>เข้า 23/7/2561</t>
  </si>
  <si>
    <t>ลาออก 5/11/61</t>
  </si>
  <si>
    <t>ลาออก 11/03/62</t>
  </si>
  <si>
    <t>ลาออก 1/03/62</t>
  </si>
  <si>
    <t>ลาออก 4/03/62</t>
  </si>
  <si>
    <t>ม1 อ2/2</t>
  </si>
  <si>
    <t>ลาออก 12/03/62</t>
  </si>
  <si>
    <t>สถิติจำนวนนักเรียน ภาคเรียนที่  1   ปีการศึกษา 2562</t>
  </si>
  <si>
    <t>ครูประจำชั้น/ครูที่ปรึกษา</t>
  </si>
  <si>
    <t>ลาออก 10/04/62</t>
  </si>
  <si>
    <t>ม1/2</t>
  </si>
  <si>
    <t>อ2</t>
  </si>
  <si>
    <t>อ3</t>
  </si>
  <si>
    <t>อ1</t>
  </si>
  <si>
    <t>ลาออก 28/03/62</t>
  </si>
  <si>
    <t>ลาออก 26/03/62</t>
  </si>
  <si>
    <t>ลาออก 20/03/62</t>
  </si>
  <si>
    <t>ลาออก 25/03/62</t>
  </si>
  <si>
    <t>ป1</t>
  </si>
  <si>
    <t>ป2</t>
  </si>
  <si>
    <t>ป3</t>
  </si>
  <si>
    <t>ป4</t>
  </si>
  <si>
    <t>ป5</t>
  </si>
  <si>
    <t>ป6</t>
  </si>
  <si>
    <t>ป</t>
  </si>
  <si>
    <t>ซ้ำชั้น</t>
  </si>
  <si>
    <t>รายชื่อนักเรียนชั้นประถมศึกษาปีที่ 2/1     ภาคเรียนที่ 1  ปีการศึกษา 2562</t>
  </si>
  <si>
    <t>รายชื่อนักเรียนชั้นประถมศึกษาปีที่ 2/2     ภาคเรียนที่ 1  ปีการศึกษา 2562</t>
  </si>
  <si>
    <t>อินทวี</t>
  </si>
  <si>
    <t>เทศบาล 1 (บ้านเก่า)</t>
  </si>
  <si>
    <t>บัวธนะ</t>
  </si>
  <si>
    <t>วศิษฐ์</t>
  </si>
  <si>
    <t>ชัยรัตน์</t>
  </si>
  <si>
    <t>อนุบาลคำนวน</t>
  </si>
  <si>
    <t>อู๋เมืองคำ</t>
  </si>
  <si>
    <t>เย็นมาก</t>
  </si>
  <si>
    <t>เอมอาด</t>
  </si>
  <si>
    <t>พรหมชัยวุฒิ</t>
  </si>
  <si>
    <t>พรสุภัค</t>
  </si>
  <si>
    <t>ดวงวรรณา</t>
  </si>
  <si>
    <t>อนุบาลศิริวัฒนา</t>
  </si>
  <si>
    <t>ไวกสิกรณ์</t>
  </si>
  <si>
    <t>พัชนิดา</t>
  </si>
  <si>
    <t>คำแดง</t>
  </si>
  <si>
    <t>ณัฐธนิสชา</t>
  </si>
  <si>
    <t>มะโนเกตุ</t>
  </si>
  <si>
    <t>อบุบาลพาน</t>
  </si>
  <si>
    <t>รณพีร์</t>
  </si>
  <si>
    <t>บ้านห้วยอาลัย</t>
  </si>
  <si>
    <t>สมพบ</t>
  </si>
  <si>
    <t>คำมูลชัย</t>
  </si>
  <si>
    <t>นพรรณพ</t>
  </si>
  <si>
    <t>สมาร์ทคิดคำนวณ</t>
  </si>
  <si>
    <t>กรกฤต</t>
  </si>
  <si>
    <t>เออแสง</t>
  </si>
  <si>
    <t>อนุบาลพาน</t>
  </si>
  <si>
    <t>อุ่นเสาร์</t>
  </si>
  <si>
    <t>สุธีกานต์</t>
  </si>
  <si>
    <t>ตาระนะ</t>
  </si>
  <si>
    <t>ญภา</t>
  </si>
  <si>
    <t>ปาณะการ</t>
  </si>
  <si>
    <t>ธัญรดา</t>
  </si>
  <si>
    <t>ศรีกุลกิจ</t>
  </si>
  <si>
    <t>ญาธิดา</t>
  </si>
  <si>
    <t>เกตณรงค์</t>
  </si>
  <si>
    <t>สิมมา</t>
  </si>
  <si>
    <t>ณัชชารินทร์</t>
  </si>
  <si>
    <t>อนุบาลองค์การบริหารส่วนตำบลป่าหุ่ง</t>
  </si>
  <si>
    <t>วิภารัต</t>
  </si>
  <si>
    <t>อันธิกา</t>
  </si>
  <si>
    <t>พรหมศรี</t>
  </si>
  <si>
    <t>บ้านม่วงคำ</t>
  </si>
  <si>
    <t>ณัชนันท์</t>
  </si>
  <si>
    <t>ร่วมชาติ</t>
  </si>
  <si>
    <t>อบต.สันติสุข</t>
  </si>
  <si>
    <t>จักรรินทร์</t>
  </si>
  <si>
    <t>อินทะประดิษฐ์</t>
  </si>
  <si>
    <t>พานพสกสวัสดิ์</t>
  </si>
  <si>
    <t>กัญญารัตน์</t>
  </si>
  <si>
    <t>อินต๊ะ</t>
  </si>
  <si>
    <t>ยอมใจอยู่</t>
  </si>
  <si>
    <t>ธิชากร</t>
  </si>
  <si>
    <t>ไชมาลา</t>
  </si>
  <si>
    <t>มัญชุภา</t>
  </si>
  <si>
    <t>จิราภรณ์</t>
  </si>
  <si>
    <t>ซาทรง</t>
  </si>
  <si>
    <t>รุ่งรวี</t>
  </si>
  <si>
    <t>เครืออินตา</t>
  </si>
  <si>
    <t>ภูมิภัทร</t>
  </si>
  <si>
    <t>เมธินี</t>
  </si>
  <si>
    <t>พวงเดช</t>
  </si>
  <si>
    <t>บ้านปางเกาะทราย</t>
  </si>
  <si>
    <t>ตะวัน</t>
  </si>
  <si>
    <t>จันทร์สุข</t>
  </si>
  <si>
    <t>อภินัทธ์</t>
  </si>
  <si>
    <t>แซ่เจียง</t>
  </si>
  <si>
    <t>ณัฐกิตต์</t>
  </si>
  <si>
    <t>ปวนยอด</t>
  </si>
  <si>
    <t>บ้านป่าส้าน</t>
  </si>
  <si>
    <t>กฤษนัย</t>
  </si>
  <si>
    <t>ปาสำลี</t>
  </si>
  <si>
    <t>จิตตพัฒน์</t>
  </si>
  <si>
    <t>ปินตาแก้ว</t>
  </si>
  <si>
    <t>วรวิช</t>
  </si>
  <si>
    <t>ยศมูล</t>
  </si>
  <si>
    <t>สิริราช</t>
  </si>
  <si>
    <t>เจตนิพัทธ์</t>
  </si>
  <si>
    <t>เลางาม</t>
  </si>
  <si>
    <t>พรสุดา</t>
  </si>
  <si>
    <t>วัฒนศึกษา</t>
  </si>
  <si>
    <t>พัชรมัย</t>
  </si>
  <si>
    <t>แสนเกตุ</t>
  </si>
  <si>
    <t>ธานาธร</t>
  </si>
  <si>
    <t>สว่างทิพย์</t>
  </si>
  <si>
    <t>บูรพา</t>
  </si>
  <si>
    <t>ภาณรมย์</t>
  </si>
  <si>
    <t>นางอุ้มขวัญ</t>
  </si>
  <si>
    <t>นางสาวธันยพร</t>
  </si>
  <si>
    <t>ชวนคิด</t>
  </si>
  <si>
    <t>รายชื่อนักเรียนชั้นประถมศึกษาปีที่ 3/1     ภาคเรียนที่ 1  ปีการศึกษา 2562</t>
  </si>
  <si>
    <t>รายชื่อนักเรียนชั้นประถมศึกษาปีที่ 3/2     ภาคเรียนที่ 1  ปีการศึกษา 2562</t>
  </si>
  <si>
    <t>รายชื่อนักเรียนชั้นประถมศึกษาปีที่ 4/1     ภาคเรียนที่ 1  ปีการศึกษา 2562</t>
  </si>
  <si>
    <t>รายชื่อนักเรียนชั้นประถมศึกษาปีที่ 4/2     ภาคเรียนที่ 1  ปีการศึกษา 2562</t>
  </si>
  <si>
    <t>รายชื่อนักเรียนชั้นประถมศึกษาปีที่ 5/1     ภาคเรียนที่ 1  ปีการศึกษา 2562</t>
  </si>
  <si>
    <t>รายชื่อนักเรียนชั้นประถมศึกษาปีที่ 5/2     ภาคเรียนที่ 1  ปีการศึกษา 2562</t>
  </si>
  <si>
    <t>รายชื่อนักเรียนชั้นมัธยมศึกษาปีที่ 1/1     ภาคเรียนที่ 1  ปีการศึกษา 2562</t>
  </si>
  <si>
    <t>รายชื่อนักเรียนชั้นมัธยมศึกษาปีที่ 1/2     ภาคเรียนที่ 1  ปีการศึกษา 2562</t>
  </si>
  <si>
    <t>รายชื่อนักเรียนชั้นมัธยมศึกษาปีที่ 2/1     ภาคเรียนที่ 1  ปีการศึกษา 2562</t>
  </si>
  <si>
    <t>รายชื่อนักเรียนชั้นมัธยมศึกษาปีที่ 2/2     ภาคเรียนที่ 1  ปีการศึกษา 2562</t>
  </si>
  <si>
    <t>รายชื่อนักเรียนชั้นมัธยมศึกษาปีที่ 3/1     ภาคเรียนที่ 1  ปีการศึกษา 2562</t>
  </si>
  <si>
    <t>รายชื่อนักเรียนชั้นมัธยมศึกษาปีที่ 3/2     ภาคเรียนที่ 1  ปีการศึกษา 2562</t>
  </si>
  <si>
    <t>เมืองชัย</t>
  </si>
  <si>
    <t>ศรศรี</t>
  </si>
  <si>
    <t>รายชื่อนักเรียนอนุบาล 1/1     ภาคเรียนที่ 1  ปีการศึกษา 2562</t>
  </si>
  <si>
    <t>รายชื่อนักเรียนอนุบาล 2/1     ภาคเรียนที่ 1  ปีการศึกษา 2562</t>
  </si>
  <si>
    <t>รายชื่อนักเรียนอนุบาล 2/2    ภาคเรียนที่ 1  ปีการศึกษา 2562</t>
  </si>
  <si>
    <t>รายชื่อนักเรียนอนุบาล 3/1     ภาคเรียนที่ 1  ปีการศึกษา 2562</t>
  </si>
  <si>
    <t>ครูที่ปรึกษา    ___________________________________________</t>
  </si>
  <si>
    <t>รายชื่อนักเรียนอนุบาล 3/2     ภาคเรียนที่ 1  ปีการศึกษา 2562</t>
  </si>
  <si>
    <t>รายชื่อนักเรียนอนุบาล 1/2     ภาคเรียนที่ 1  ปีการศึกษา 2562</t>
  </si>
  <si>
    <t>ลาออก 29/04/62</t>
  </si>
  <si>
    <t>ลาออก 25/04/62</t>
  </si>
  <si>
    <t>ลาออก 22/04/62</t>
  </si>
  <si>
    <t>นายเศรษฐพันธุ์</t>
  </si>
  <si>
    <t>ลาออก 13/5/62</t>
  </si>
  <si>
    <t>กริชติชัย</t>
  </si>
  <si>
    <t>ศรีมหรรณ์</t>
  </si>
  <si>
    <t>อำนาจ</t>
  </si>
  <si>
    <t>อภิณห์ภร</t>
  </si>
  <si>
    <t>กุลวุฒิพงษ์ศักดิ์</t>
  </si>
  <si>
    <t>วราพรรณ</t>
  </si>
  <si>
    <t>สันหนองควาย</t>
  </si>
  <si>
    <t>ณัฐภรณ์</t>
  </si>
  <si>
    <t>นวลชัยภูมิ</t>
  </si>
  <si>
    <t>อัฑฒกร</t>
  </si>
  <si>
    <t>ชัยนาม</t>
  </si>
  <si>
    <t>พชร</t>
  </si>
  <si>
    <t>นิธิธนภัทร</t>
  </si>
  <si>
    <t>เอื้ออังกูร</t>
  </si>
  <si>
    <t>มีนันต๊ะ</t>
  </si>
  <si>
    <t>กฤษณพล</t>
  </si>
  <si>
    <t>ใจวรรณ์</t>
  </si>
  <si>
    <t>มินรญา</t>
  </si>
  <si>
    <t>อินต๊ะแสน</t>
  </si>
  <si>
    <t>จันทร์เดช</t>
  </si>
  <si>
    <t>รัญชน์ธร</t>
  </si>
  <si>
    <t>สุธาสินี</t>
  </si>
  <si>
    <t>พรหมเผ่า</t>
  </si>
  <si>
    <t>ณัฏฐณิชชา</t>
  </si>
  <si>
    <t>พรนิธิสมบูรณ์</t>
  </si>
  <si>
    <t>ตุนธร</t>
  </si>
  <si>
    <t>แข็งขันธ์</t>
  </si>
  <si>
    <t>ภคภัทร</t>
  </si>
  <si>
    <t>จิรหิรัญโชค</t>
  </si>
  <si>
    <t>วงศกร</t>
  </si>
  <si>
    <t>รัตนกร</t>
  </si>
  <si>
    <t>สุรินทร์</t>
  </si>
  <si>
    <t>รัชนก</t>
  </si>
  <si>
    <t>บัวงาม</t>
  </si>
  <si>
    <t>วรันญา</t>
  </si>
  <si>
    <t>จันทร์ตา</t>
  </si>
  <si>
    <t>ตุลยา</t>
  </si>
  <si>
    <t>ลาภบุญเรือง</t>
  </si>
  <si>
    <t>ปุณณภา</t>
  </si>
  <si>
    <t>ญาณาธิป</t>
  </si>
  <si>
    <t>อนามิกา</t>
  </si>
  <si>
    <t>กันทะเจตน์</t>
  </si>
  <si>
    <t>คีลาวงค์</t>
  </si>
  <si>
    <t>พชคฤณ</t>
  </si>
  <si>
    <t>ภูธิเบต</t>
  </si>
  <si>
    <t>พวงสมบัติ</t>
  </si>
  <si>
    <t>ต๊ะศรีเรื่อน</t>
  </si>
  <si>
    <t>ณัชพล</t>
  </si>
  <si>
    <t>คำบุญชื่น</t>
  </si>
  <si>
    <t>ณณณวัตม์</t>
  </si>
  <si>
    <t>พุทธัง</t>
  </si>
  <si>
    <t>พิชญ์นาฏ</t>
  </si>
  <si>
    <t>พิมพ์ญาดา</t>
  </si>
  <si>
    <t>อุทัย</t>
  </si>
  <si>
    <t>ปนัสยา</t>
  </si>
  <si>
    <t>ศรีเริญ</t>
  </si>
  <si>
    <t>นวคุณ</t>
  </si>
  <si>
    <t>สุประภาส</t>
  </si>
  <si>
    <t>อักษราภัค</t>
  </si>
  <si>
    <t>หล้าเมา</t>
  </si>
  <si>
    <t>กวินภพ</t>
  </si>
  <si>
    <t>เตวิยะ</t>
  </si>
  <si>
    <t>ศิวกรณ์</t>
  </si>
  <si>
    <t>รักไทย</t>
  </si>
  <si>
    <t>ณัฐภูมิ</t>
  </si>
  <si>
    <t>แสนเพชร</t>
  </si>
  <si>
    <t>สีหนูปุ้ย</t>
  </si>
  <si>
    <t>ภัทรริกา</t>
  </si>
  <si>
    <t>ใจธิ</t>
  </si>
  <si>
    <t>อชิญา</t>
  </si>
  <si>
    <t>อรปรียา</t>
  </si>
  <si>
    <t>นามไว</t>
  </si>
  <si>
    <t>ปภังกร</t>
  </si>
  <si>
    <t>สววิบูลย์</t>
  </si>
  <si>
    <t>จิตรานุช</t>
  </si>
  <si>
    <t>บุญสูง</t>
  </si>
  <si>
    <t>กรชญา</t>
  </si>
  <si>
    <t>สุกรณ์</t>
  </si>
  <si>
    <t>นางสาวเสาวลักษณ์  กาเงิน</t>
  </si>
  <si>
    <t>นางสุพิชญา   เขียวเงี้ยว</t>
  </si>
  <si>
    <t>รายชื่อนักเรียนชั้นอนุบาล ปีการศึกษา 2562</t>
  </si>
  <si>
    <t>รายชื่อนักเรียนชั้นประถมศึกษาปีที่ 1/1     ภาคเรียนที่ 1  ปีการศึกษา 2562</t>
  </si>
  <si>
    <t>รายชื่อนักเรียนชั้นประถมศึกษาปีที่ 1/2     ภาคเรียนที่ 1  ปีการศึกษา 2562</t>
  </si>
  <si>
    <t>รายชื่อนักเรียนชั้นประถมศึกษาปีที่ 6/1     ภาคเรียนที่ 1  ปีการศึกษา 2562</t>
  </si>
  <si>
    <t>รายชื่อนักเรียนชั้นประถมศึกษาปีที่ 6/2     ภาคเรียนที่ 1  ปีการศึกษา 2562</t>
  </si>
  <si>
    <t xml:space="preserve">ฑักษอร </t>
  </si>
  <si>
    <t>ปุญญตา</t>
  </si>
  <si>
    <t>พุทธรัตนประทีป</t>
  </si>
  <si>
    <t>ยุทธการ</t>
  </si>
  <si>
    <t>ศรีไพรเจริญ</t>
  </si>
  <si>
    <t>นัทธ์ชนัน</t>
  </si>
  <si>
    <t>ใจงามกุล</t>
  </si>
  <si>
    <t>นางอติยาภรณ์   ยาวิลาศ</t>
  </si>
  <si>
    <t>นางอุ้มขวัญ   หัตถสาร</t>
  </si>
  <si>
    <t>นางสาวณัฏฐ์ณิชา   ชัยนนถี</t>
  </si>
  <si>
    <t>นางสาวประกายแก้ว   แก้วอินต๊ะ</t>
  </si>
  <si>
    <t>นางสาววัชรียา   บุญงาม</t>
  </si>
  <si>
    <t>นางสาวมณีกาญจน์   ถิ่นลำปาง</t>
  </si>
  <si>
    <t>นายธนเทพ   ก๋าวิบูล</t>
  </si>
  <si>
    <t>นางบังอร   ศุภเกียรติบัญชร</t>
  </si>
  <si>
    <t>นางสาวผาณิต   อานุนามัง</t>
  </si>
  <si>
    <t>นางดวงสมร   ก้อนทองสิงห์</t>
  </si>
  <si>
    <t>นายเศรษฐพันธุ์   สันวงค์</t>
  </si>
  <si>
    <t>นางดวงสุดา   โพธิ์ยอด</t>
  </si>
  <si>
    <t>นางสาวชลธิชา   อนันต์ชัยพัทธนา</t>
  </si>
  <si>
    <t>นางพรทิพย์   วงค์ตะวัน</t>
  </si>
  <si>
    <t>นายวิสาร   โตบันลือภพ</t>
  </si>
  <si>
    <t>นายตรัยธวัช   อุดเอ้ย</t>
  </si>
  <si>
    <t>นางสาวชนม์นิภา   ชุมภูเมือง</t>
  </si>
  <si>
    <t>นายสุรชาติ   โพธิ์ยอด</t>
  </si>
  <si>
    <t>นางสาวธันยพร   ชวนคิด</t>
  </si>
  <si>
    <t>นายศตวรรษ   ยศวิทยากุล</t>
  </si>
  <si>
    <t>ลาออก 4/3/62</t>
  </si>
  <si>
    <t>ณ วันที่ 17 พฤษภาคม 2562</t>
  </si>
  <si>
    <t>จันทรกานต์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</si>
</sst>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00000"/>
    <numFmt numFmtId="188" formatCode="[$-1070000]d/m/yy;@"/>
    <numFmt numFmtId="189" formatCode="0\-0000\-00000\-00\-0"/>
    <numFmt numFmtId="190" formatCode="[$-F800]dddd\,\ mmmm\ dd\,\ yyyy"/>
    <numFmt numFmtId="191" formatCode="[$-107041E]d\ mmmm\ yyyy;@"/>
    <numFmt numFmtId="192" formatCode="[$-101041E]d\ mmmm\ yyyy;@"/>
    <numFmt numFmtId="193" formatCode="[$-1070000]d/mm/yyyy;@"/>
  </numFmts>
  <fonts count="41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0"/>
      <name val="Arial"/>
      <family val="2"/>
    </font>
    <font>
      <sz val="14"/>
      <name val="TH Baijam"/>
    </font>
    <font>
      <sz val="13"/>
      <name val="TH Baijam"/>
    </font>
    <font>
      <sz val="13"/>
      <color theme="1"/>
      <name val="TH Baijam"/>
    </font>
    <font>
      <sz val="10"/>
      <name val="Arial"/>
      <family val="2"/>
    </font>
    <font>
      <b/>
      <sz val="14"/>
      <color theme="1"/>
      <name val="TH Baijam"/>
    </font>
    <font>
      <b/>
      <sz val="14"/>
      <name val="TH Baijam"/>
    </font>
    <font>
      <b/>
      <sz val="16"/>
      <name val="TH Baijam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name val="TH Baijam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b/>
      <sz val="28"/>
      <color theme="1"/>
      <name val="TH Sarabun New"/>
      <family val="2"/>
    </font>
    <font>
      <sz val="16"/>
      <color indexed="8"/>
      <name val="Angsana New"/>
      <family val="2"/>
      <charset val="222"/>
    </font>
    <font>
      <sz val="11"/>
      <color indexed="59"/>
      <name val="Microsoft Sans Serif"/>
      <family val="2"/>
    </font>
    <font>
      <sz val="12"/>
      <color indexed="59"/>
      <name val="Microsoft Sans Serif"/>
      <family val="2"/>
    </font>
    <font>
      <b/>
      <sz val="12"/>
      <name val="Microsoft Sans Serif"/>
      <family val="2"/>
    </font>
    <font>
      <sz val="11"/>
      <name val="Microsoft Sans Serif"/>
      <family val="2"/>
    </font>
    <font>
      <sz val="14"/>
      <color theme="1"/>
      <name val="Tahoma"/>
      <family val="2"/>
      <charset val="222"/>
      <scheme val="minor"/>
    </font>
    <font>
      <sz val="14"/>
      <name val="Microsoft Sans Serif"/>
      <family val="2"/>
    </font>
    <font>
      <b/>
      <sz val="8"/>
      <name val="Microsoft Sans Serif"/>
      <family val="2"/>
    </font>
    <font>
      <b/>
      <sz val="13"/>
      <name val="TH Baijam"/>
    </font>
    <font>
      <sz val="8"/>
      <color rgb="FFFFFFFF"/>
      <name val="Tahoma"/>
      <family val="2"/>
    </font>
    <font>
      <sz val="8"/>
      <color rgb="FF000000"/>
      <name val="Tahoma"/>
      <family val="2"/>
    </font>
    <font>
      <b/>
      <sz val="14"/>
      <color theme="0"/>
      <name val="TH Baijam"/>
    </font>
    <font>
      <b/>
      <sz val="26"/>
      <name val="TH Baijam"/>
    </font>
    <font>
      <b/>
      <sz val="18"/>
      <name val="TH Baijam"/>
    </font>
    <font>
      <b/>
      <sz val="14"/>
      <color rgb="FFFF0000"/>
      <name val="TH Baijam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1"/>
      <color theme="1"/>
      <name val="Angsana New"/>
      <family val="1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727982"/>
        <bgColor indexed="8"/>
      </patternFill>
    </fill>
    <fill>
      <patternFill patternType="solid">
        <fgColor rgb="FFEBF2F5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21" fillId="0" borderId="0"/>
  </cellStyleXfs>
  <cellXfs count="2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shrinkToFit="1"/>
    </xf>
    <xf numFmtId="0" fontId="11" fillId="0" borderId="0" xfId="0" applyFont="1" applyBorder="1" applyAlignment="1">
      <alignment shrinkToFit="1"/>
    </xf>
    <xf numFmtId="188" fontId="12" fillId="0" borderId="0" xfId="0" applyNumberFormat="1" applyFont="1" applyAlignment="1">
      <alignment vertical="center" shrinkToFit="1"/>
    </xf>
    <xf numFmtId="0" fontId="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left"/>
      <protection hidden="1"/>
    </xf>
    <xf numFmtId="0" fontId="4" fillId="0" borderId="0" xfId="1" applyFont="1" applyProtection="1">
      <protection hidden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center"/>
      <protection hidden="1"/>
    </xf>
    <xf numFmtId="0" fontId="5" fillId="2" borderId="1" xfId="1" applyFont="1" applyFill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5" fillId="2" borderId="0" xfId="1" applyFont="1" applyFill="1" applyProtection="1"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87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/>
    <xf numFmtId="188" fontId="12" fillId="0" borderId="0" xfId="0" applyNumberFormat="1" applyFont="1" applyFill="1" applyAlignment="1">
      <alignment vertical="center" shrinkToFi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center"/>
    </xf>
    <xf numFmtId="187" fontId="2" fillId="0" borderId="1" xfId="0" applyNumberFormat="1" applyFont="1" applyBorder="1"/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3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Alignment="1" applyProtection="1">
      <alignment horizontal="center" vertical="center"/>
      <protection hidden="1"/>
    </xf>
    <xf numFmtId="0" fontId="23" fillId="6" borderId="0" xfId="3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4" fillId="0" borderId="1" xfId="3" applyFont="1" applyFill="1" applyBorder="1" applyAlignment="1" applyProtection="1">
      <alignment horizontal="center" vertical="center"/>
      <protection hidden="1"/>
    </xf>
    <xf numFmtId="0" fontId="25" fillId="7" borderId="0" xfId="3" applyFont="1" applyFill="1" applyBorder="1" applyAlignment="1" applyProtection="1">
      <alignment horizontal="center" vertical="center"/>
      <protection hidden="1"/>
    </xf>
    <xf numFmtId="0" fontId="26" fillId="0" borderId="0" xfId="0" applyFont="1"/>
    <xf numFmtId="0" fontId="27" fillId="0" borderId="1" xfId="3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8" fillId="0" borderId="1" xfId="3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87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87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187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/>
      <protection hidden="1"/>
    </xf>
    <xf numFmtId="187" fontId="2" fillId="0" borderId="2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4" xfId="0" applyFont="1" applyFill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9" fillId="0" borderId="1" xfId="1" applyFont="1" applyBorder="1" applyAlignment="1" applyProtection="1">
      <alignment shrinkToFit="1"/>
      <protection hidden="1"/>
    </xf>
    <xf numFmtId="0" fontId="9" fillId="0" borderId="2" xfId="1" applyFont="1" applyBorder="1" applyAlignment="1" applyProtection="1">
      <alignment shrinkToFit="1"/>
      <protection hidden="1"/>
    </xf>
    <xf numFmtId="0" fontId="29" fillId="2" borderId="3" xfId="1" applyFont="1" applyFill="1" applyBorder="1" applyAlignment="1" applyProtection="1">
      <alignment shrinkToFit="1"/>
      <protection hidden="1"/>
    </xf>
    <xf numFmtId="0" fontId="9" fillId="0" borderId="3" xfId="1" applyFont="1" applyBorder="1" applyAlignment="1" applyProtection="1">
      <alignment shrinkToFit="1"/>
      <protection hidden="1"/>
    </xf>
    <xf numFmtId="0" fontId="0" fillId="0" borderId="0" xfId="0" applyAlignment="1">
      <alignment horizontal="center"/>
    </xf>
    <xf numFmtId="0" fontId="9" fillId="5" borderId="1" xfId="1" applyFont="1" applyFill="1" applyBorder="1" applyAlignment="1" applyProtection="1">
      <alignment horizontal="center" vertical="center"/>
      <protection hidden="1"/>
    </xf>
    <xf numFmtId="0" fontId="29" fillId="2" borderId="1" xfId="1" applyFont="1" applyFill="1" applyBorder="1" applyAlignment="1" applyProtection="1">
      <alignment horizontal="center" vertical="center" shrinkToFit="1"/>
      <protection hidden="1"/>
    </xf>
    <xf numFmtId="0" fontId="9" fillId="0" borderId="4" xfId="1" applyFont="1" applyBorder="1" applyAlignment="1" applyProtection="1">
      <alignment shrinkToFit="1"/>
      <protection hidden="1"/>
    </xf>
    <xf numFmtId="0" fontId="29" fillId="2" borderId="2" xfId="1" applyFont="1" applyFill="1" applyBorder="1" applyProtection="1">
      <protection hidden="1"/>
    </xf>
    <xf numFmtId="0" fontId="29" fillId="2" borderId="4" xfId="1" applyFont="1" applyFill="1" applyBorder="1" applyProtection="1">
      <protection hidden="1"/>
    </xf>
    <xf numFmtId="0" fontId="9" fillId="0" borderId="0" xfId="1" applyFont="1" applyAlignment="1" applyProtection="1">
      <alignment shrinkToFit="1"/>
      <protection hidden="1"/>
    </xf>
    <xf numFmtId="0" fontId="9" fillId="0" borderId="1" xfId="1" applyFont="1" applyBorder="1" applyAlignment="1" applyProtection="1">
      <alignment horizontal="center" vertical="center" shrinkToFit="1"/>
      <protection hidden="1"/>
    </xf>
    <xf numFmtId="0" fontId="9" fillId="0" borderId="2" xfId="1" applyFont="1" applyBorder="1" applyProtection="1">
      <protection hidden="1"/>
    </xf>
    <xf numFmtId="0" fontId="9" fillId="0" borderId="4" xfId="1" applyFont="1" applyBorder="1" applyProtection="1">
      <protection hidden="1"/>
    </xf>
    <xf numFmtId="0" fontId="0" fillId="0" borderId="1" xfId="0" applyBorder="1" applyAlignment="1">
      <alignment horizontal="center" vertical="center"/>
    </xf>
    <xf numFmtId="0" fontId="9" fillId="0" borderId="4" xfId="1" applyFont="1" applyFill="1" applyBorder="1" applyAlignment="1" applyProtection="1">
      <alignment shrinkToFit="1"/>
      <protection hidden="1"/>
    </xf>
    <xf numFmtId="0" fontId="9" fillId="0" borderId="3" xfId="1" applyFont="1" applyFill="1" applyBorder="1" applyAlignment="1" applyProtection="1">
      <alignment shrinkToFit="1"/>
      <protection hidden="1"/>
    </xf>
    <xf numFmtId="0" fontId="9" fillId="0" borderId="2" xfId="1" applyFont="1" applyFill="1" applyBorder="1" applyAlignment="1" applyProtection="1">
      <alignment shrinkToFit="1"/>
      <protection hidden="1"/>
    </xf>
    <xf numFmtId="0" fontId="30" fillId="8" borderId="7" xfId="0" applyNumberFormat="1" applyFont="1" applyFill="1" applyBorder="1" applyAlignment="1" applyProtection="1">
      <alignment horizontal="left" vertical="top" wrapText="1"/>
    </xf>
    <xf numFmtId="0" fontId="31" fillId="9" borderId="7" xfId="0" applyNumberFormat="1" applyFont="1" applyFill="1" applyBorder="1" applyAlignment="1" applyProtection="1">
      <alignment horizontal="left" vertical="top" wrapText="1"/>
    </xf>
    <xf numFmtId="14" fontId="31" fillId="9" borderId="7" xfId="0" applyNumberFormat="1" applyFont="1" applyFill="1" applyBorder="1" applyAlignment="1" applyProtection="1">
      <alignment horizontal="left" vertical="top" wrapText="1"/>
    </xf>
    <xf numFmtId="0" fontId="31" fillId="10" borderId="7" xfId="0" applyNumberFormat="1" applyFont="1" applyFill="1" applyBorder="1" applyAlignment="1" applyProtection="1">
      <alignment horizontal="left" vertical="top" wrapText="1"/>
    </xf>
    <xf numFmtId="14" fontId="31" fillId="10" borderId="7" xfId="0" applyNumberFormat="1" applyFont="1" applyFill="1" applyBorder="1" applyAlignment="1" applyProtection="1">
      <alignment horizontal="left" vertical="top" wrapText="1"/>
    </xf>
    <xf numFmtId="0" fontId="0" fillId="1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Border="1" applyAlignment="1">
      <alignment horizontal="center"/>
    </xf>
    <xf numFmtId="2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31" fillId="9" borderId="7" xfId="0" applyNumberFormat="1" applyFont="1" applyFill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187" fontId="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189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1" applyFont="1" applyFill="1" applyBorder="1" applyAlignment="1" applyProtection="1">
      <alignment vertical="center"/>
      <protection hidden="1"/>
    </xf>
    <xf numFmtId="0" fontId="33" fillId="0" borderId="0" xfId="1" applyFont="1" applyFill="1" applyBorder="1" applyAlignment="1" applyProtection="1">
      <alignment vertical="center"/>
      <protection hidden="1"/>
    </xf>
    <xf numFmtId="190" fontId="2" fillId="0" borderId="1" xfId="0" applyNumberFormat="1" applyFont="1" applyBorder="1" applyAlignment="1">
      <alignment horizontal="center" vertical="center"/>
    </xf>
    <xf numFmtId="191" fontId="2" fillId="0" borderId="1" xfId="0" applyNumberFormat="1" applyFont="1" applyBorder="1" applyAlignment="1">
      <alignment horizontal="center" vertical="center"/>
    </xf>
    <xf numFmtId="192" fontId="2" fillId="0" borderId="1" xfId="0" applyNumberFormat="1" applyFont="1" applyBorder="1" applyAlignment="1">
      <alignment horizontal="center" vertical="center"/>
    </xf>
    <xf numFmtId="0" fontId="26" fillId="11" borderId="0" xfId="0" applyFont="1" applyFill="1"/>
    <xf numFmtId="0" fontId="1" fillId="0" borderId="2" xfId="0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/>
    </xf>
    <xf numFmtId="193" fontId="2" fillId="0" borderId="2" xfId="0" applyNumberFormat="1" applyFont="1" applyBorder="1" applyAlignment="1">
      <alignment horizontal="center"/>
    </xf>
    <xf numFmtId="189" fontId="2" fillId="0" borderId="2" xfId="0" applyNumberFormat="1" applyFont="1" applyBorder="1" applyAlignment="1">
      <alignment horizontal="center"/>
    </xf>
    <xf numFmtId="14" fontId="31" fillId="12" borderId="7" xfId="0" applyNumberFormat="1" applyFont="1" applyFill="1" applyBorder="1" applyAlignment="1" applyProtection="1">
      <alignment horizontal="left" vertical="top" wrapText="1"/>
    </xf>
    <xf numFmtId="189" fontId="31" fillId="12" borderId="7" xfId="0" applyNumberFormat="1" applyFont="1" applyFill="1" applyBorder="1" applyAlignment="1" applyProtection="1">
      <alignment horizontal="left" vertical="top" wrapText="1"/>
    </xf>
    <xf numFmtId="0" fontId="31" fillId="12" borderId="7" xfId="0" applyNumberFormat="1" applyFont="1" applyFill="1" applyBorder="1" applyAlignment="1" applyProtection="1">
      <alignment horizontal="left" vertical="top" wrapText="1"/>
    </xf>
    <xf numFmtId="0" fontId="2" fillId="6" borderId="1" xfId="0" applyFont="1" applyFill="1" applyBorder="1"/>
    <xf numFmtId="0" fontId="9" fillId="0" borderId="0" xfId="1" applyFont="1" applyAlignment="1" applyProtection="1">
      <alignment horizontal="center"/>
      <protection hidden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1" applyFont="1" applyFill="1" applyBorder="1" applyAlignment="1" applyProtection="1">
      <alignment horizontal="center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left"/>
      <protection hidden="1"/>
    </xf>
    <xf numFmtId="0" fontId="8" fillId="0" borderId="0" xfId="1" applyFont="1" applyFill="1" applyBorder="1" applyAlignment="1" applyProtection="1">
      <alignment horizontal="center" vertical="center" shrinkToFit="1"/>
      <protection hidden="1"/>
    </xf>
    <xf numFmtId="0" fontId="32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Fill="1" applyBorder="1" applyAlignment="1" applyProtection="1">
      <alignment horizontal="center"/>
      <protection hidden="1"/>
    </xf>
    <xf numFmtId="0" fontId="9" fillId="0" borderId="1" xfId="1" applyFont="1" applyFill="1" applyBorder="1" applyAlignment="1" applyProtection="1">
      <alignment horizontal="center"/>
      <protection hidden="1"/>
    </xf>
    <xf numFmtId="0" fontId="35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Fill="1" applyProtection="1">
      <protection hidden="1"/>
    </xf>
    <xf numFmtId="0" fontId="9" fillId="0" borderId="1" xfId="1" applyFont="1" applyFill="1" applyBorder="1" applyAlignment="1" applyProtection="1">
      <alignment shrinkToFit="1"/>
      <protection hidden="1"/>
    </xf>
    <xf numFmtId="0" fontId="29" fillId="0" borderId="3" xfId="1" applyFont="1" applyFill="1" applyBorder="1" applyAlignment="1" applyProtection="1">
      <alignment shrinkToFit="1"/>
      <protection hidden="1"/>
    </xf>
    <xf numFmtId="0" fontId="29" fillId="0" borderId="1" xfId="1" applyFont="1" applyFill="1" applyBorder="1" applyAlignment="1" applyProtection="1">
      <alignment shrinkToFit="1"/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0" fontId="4" fillId="0" borderId="0" xfId="1" applyFont="1" applyFill="1" applyBorder="1" applyProtection="1">
      <protection hidden="1"/>
    </xf>
    <xf numFmtId="0" fontId="9" fillId="0" borderId="0" xfId="1" applyFont="1" applyFill="1" applyAlignment="1" applyProtection="1">
      <alignment horizontal="center"/>
      <protection hidden="1"/>
    </xf>
    <xf numFmtId="0" fontId="9" fillId="0" borderId="0" xfId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2" xfId="0" applyFont="1" applyBorder="1"/>
    <xf numFmtId="0" fontId="9" fillId="0" borderId="1" xfId="1" applyFont="1" applyFill="1" applyBorder="1" applyAlignment="1" applyProtection="1">
      <alignment horizontal="center" vertical="center"/>
      <protection hidden="1"/>
    </xf>
    <xf numFmtId="0" fontId="6" fillId="2" borderId="1" xfId="1" applyFont="1" applyFill="1" applyBorder="1" applyAlignment="1" applyProtection="1">
      <alignment horizontal="center"/>
      <protection hidden="1"/>
    </xf>
    <xf numFmtId="0" fontId="36" fillId="0" borderId="0" xfId="0" applyFont="1"/>
    <xf numFmtId="0" fontId="36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/>
    </xf>
    <xf numFmtId="187" fontId="36" fillId="0" borderId="1" xfId="0" applyNumberFormat="1" applyFont="1" applyBorder="1" applyAlignment="1">
      <alignment horizontal="center"/>
    </xf>
    <xf numFmtId="189" fontId="36" fillId="0" borderId="1" xfId="0" applyNumberFormat="1" applyFont="1" applyBorder="1" applyAlignment="1">
      <alignment horizontal="center" vertical="center"/>
    </xf>
    <xf numFmtId="191" fontId="36" fillId="0" borderId="1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6" fillId="0" borderId="4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36" fillId="0" borderId="1" xfId="0" applyFont="1" applyBorder="1"/>
    <xf numFmtId="187" fontId="39" fillId="0" borderId="1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9" fillId="0" borderId="4" xfId="0" applyFont="1" applyFill="1" applyBorder="1" applyAlignment="1">
      <alignment horizontal="left"/>
    </xf>
    <xf numFmtId="0" fontId="39" fillId="0" borderId="3" xfId="0" applyFont="1" applyFill="1" applyBorder="1" applyAlignment="1">
      <alignment horizontal="left"/>
    </xf>
    <xf numFmtId="0" fontId="39" fillId="0" borderId="3" xfId="0" applyFont="1" applyFill="1" applyBorder="1" applyAlignment="1">
      <alignment horizontal="center" vertical="center"/>
    </xf>
    <xf numFmtId="0" fontId="39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187" fontId="39" fillId="0" borderId="1" xfId="0" applyNumberFormat="1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39" fillId="0" borderId="3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Border="1"/>
    <xf numFmtId="187" fontId="39" fillId="6" borderId="2" xfId="0" applyNumberFormat="1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39" fillId="6" borderId="4" xfId="0" applyFont="1" applyFill="1" applyBorder="1" applyAlignment="1">
      <alignment horizontal="left"/>
    </xf>
    <xf numFmtId="0" fontId="39" fillId="6" borderId="1" xfId="0" applyFont="1" applyFill="1" applyBorder="1" applyAlignment="1">
      <alignment horizontal="center"/>
    </xf>
    <xf numFmtId="0" fontId="39" fillId="6" borderId="1" xfId="0" applyFont="1" applyFill="1" applyBorder="1"/>
    <xf numFmtId="187" fontId="39" fillId="6" borderId="1" xfId="0" applyNumberFormat="1" applyFont="1" applyFill="1" applyBorder="1" applyAlignment="1">
      <alignment horizontal="center"/>
    </xf>
    <xf numFmtId="0" fontId="39" fillId="6" borderId="3" xfId="0" applyFont="1" applyFill="1" applyBorder="1" applyAlignment="1">
      <alignment horizontal="left"/>
    </xf>
    <xf numFmtId="0" fontId="39" fillId="13" borderId="3" xfId="0" applyFont="1" applyFill="1" applyBorder="1" applyAlignment="1">
      <alignment horizontal="left"/>
    </xf>
    <xf numFmtId="0" fontId="39" fillId="0" borderId="3" xfId="0" applyFont="1" applyFill="1" applyBorder="1" applyAlignment="1">
      <alignment horizontal="center"/>
    </xf>
    <xf numFmtId="187" fontId="39" fillId="0" borderId="2" xfId="0" applyNumberFormat="1" applyFont="1" applyFill="1" applyBorder="1" applyAlignment="1">
      <alignment horizontal="center"/>
    </xf>
    <xf numFmtId="0" fontId="39" fillId="13" borderId="4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187" fontId="39" fillId="14" borderId="1" xfId="0" applyNumberFormat="1" applyFont="1" applyFill="1" applyBorder="1" applyAlignment="1">
      <alignment horizontal="center"/>
    </xf>
    <xf numFmtId="0" fontId="39" fillId="14" borderId="2" xfId="0" applyFont="1" applyFill="1" applyBorder="1" applyAlignment="1">
      <alignment horizontal="center"/>
    </xf>
    <xf numFmtId="0" fontId="39" fillId="14" borderId="4" xfId="0" applyFont="1" applyFill="1" applyBorder="1" applyAlignment="1">
      <alignment horizontal="left"/>
    </xf>
    <xf numFmtId="0" fontId="39" fillId="14" borderId="3" xfId="0" applyFont="1" applyFill="1" applyBorder="1" applyAlignment="1">
      <alignment horizontal="left"/>
    </xf>
    <xf numFmtId="0" fontId="39" fillId="14" borderId="12" xfId="0" applyFont="1" applyFill="1" applyBorder="1" applyAlignment="1">
      <alignment horizontal="center"/>
    </xf>
    <xf numFmtId="0" fontId="40" fillId="14" borderId="0" xfId="0" applyFont="1" applyFill="1"/>
    <xf numFmtId="0" fontId="39" fillId="0" borderId="0" xfId="0" applyFont="1" applyFill="1" applyBorder="1" applyAlignment="1">
      <alignment horizontal="center"/>
    </xf>
    <xf numFmtId="187" fontId="39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14" fontId="39" fillId="0" borderId="1" xfId="0" applyNumberFormat="1" applyFont="1" applyBorder="1"/>
    <xf numFmtId="0" fontId="39" fillId="6" borderId="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9" fillId="0" borderId="0" xfId="1" applyFont="1" applyFill="1" applyAlignment="1" applyProtection="1">
      <alignment horizontal="center"/>
      <protection hidden="1"/>
    </xf>
    <xf numFmtId="0" fontId="9" fillId="0" borderId="2" xfId="1" applyFont="1" applyFill="1" applyBorder="1" applyAlignment="1" applyProtection="1">
      <alignment horizontal="center" vertical="center"/>
      <protection hidden="1"/>
    </xf>
    <xf numFmtId="0" fontId="9" fillId="0" borderId="3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center"/>
      <protection hidden="1"/>
    </xf>
    <xf numFmtId="0" fontId="8" fillId="0" borderId="0" xfId="1" applyFont="1" applyFill="1" applyAlignment="1" applyProtection="1">
      <alignment horizontal="center" vertical="center" shrinkToFit="1"/>
      <protection hidden="1"/>
    </xf>
    <xf numFmtId="0" fontId="8" fillId="0" borderId="0" xfId="1" applyFont="1" applyFill="1" applyBorder="1" applyAlignment="1" applyProtection="1">
      <alignment horizontal="center" vertical="center" shrinkToFit="1"/>
      <protection hidden="1"/>
    </xf>
    <xf numFmtId="0" fontId="15" fillId="0" borderId="9" xfId="1" applyFont="1" applyFill="1" applyBorder="1" applyAlignment="1" applyProtection="1">
      <alignment horizontal="center" vertical="center"/>
      <protection hidden="1"/>
    </xf>
    <xf numFmtId="0" fontId="15" fillId="0" borderId="10" xfId="1" applyFont="1" applyFill="1" applyBorder="1" applyAlignment="1" applyProtection="1">
      <alignment horizontal="center" vertical="center"/>
      <protection hidden="1"/>
    </xf>
    <xf numFmtId="0" fontId="15" fillId="0" borderId="11" xfId="1" applyFont="1" applyFill="1" applyBorder="1" applyAlignment="1" applyProtection="1">
      <alignment horizontal="center" vertical="center"/>
      <protection hidden="1"/>
    </xf>
    <xf numFmtId="0" fontId="15" fillId="0" borderId="8" xfId="1" applyFont="1" applyFill="1" applyBorder="1" applyAlignment="1" applyProtection="1">
      <alignment horizontal="center" vertical="center"/>
      <protection hidden="1"/>
    </xf>
    <xf numFmtId="0" fontId="34" fillId="0" borderId="1" xfId="1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0" fontId="15" fillId="0" borderId="1" xfId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4" fillId="0" borderId="1" xfId="3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เครื่องหมายจุลภาค 2" xfId="2"/>
    <cellStyle name="ปกติ 2" xfId="1"/>
    <cellStyle name="ปกติ_PP55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265043</xdr:colOff>
      <xdr:row>0</xdr:row>
      <xdr:rowOff>57978</xdr:rowOff>
    </xdr:from>
    <xdr:to>
      <xdr:col>2</xdr:col>
      <xdr:colOff>100779</xdr:colOff>
      <xdr:row>3</xdr:row>
      <xdr:rowOff>38608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043" y="57978"/>
          <a:ext cx="912475" cy="9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123825</xdr:rowOff>
    </xdr:from>
    <xdr:to>
      <xdr:col>4</xdr:col>
      <xdr:colOff>121900</xdr:colOff>
      <xdr:row>3</xdr:row>
      <xdr:rowOff>109425</xdr:rowOff>
    </xdr:to>
    <xdr:pic>
      <xdr:nvPicPr>
        <xdr:cNvPr id="4" name="รูปภาพ 3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912475" cy="90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307731</xdr:colOff>
      <xdr:row>0</xdr:row>
      <xdr:rowOff>146539</xdr:rowOff>
    </xdr:from>
    <xdr:to>
      <xdr:col>4</xdr:col>
      <xdr:colOff>143148</xdr:colOff>
      <xdr:row>3</xdr:row>
      <xdr:rowOff>123347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731" y="146539"/>
          <a:ext cx="912475" cy="9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124558</xdr:rowOff>
    </xdr:from>
    <xdr:to>
      <xdr:col>4</xdr:col>
      <xdr:colOff>121167</xdr:colOff>
      <xdr:row>3</xdr:row>
      <xdr:rowOff>101366</xdr:rowOff>
    </xdr:to>
    <xdr:pic>
      <xdr:nvPicPr>
        <xdr:cNvPr id="4" name="รูปภาพ 3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4558"/>
          <a:ext cx="912475" cy="90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4</xdr:col>
      <xdr:colOff>121900</xdr:colOff>
      <xdr:row>3</xdr:row>
      <xdr:rowOff>61800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04775"/>
          <a:ext cx="912475" cy="90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263769</xdr:colOff>
      <xdr:row>0</xdr:row>
      <xdr:rowOff>109904</xdr:rowOff>
    </xdr:from>
    <xdr:to>
      <xdr:col>4</xdr:col>
      <xdr:colOff>99186</xdr:colOff>
      <xdr:row>3</xdr:row>
      <xdr:rowOff>86712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769" y="109904"/>
          <a:ext cx="912475" cy="90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271097</xdr:colOff>
      <xdr:row>0</xdr:row>
      <xdr:rowOff>73270</xdr:rowOff>
    </xdr:from>
    <xdr:to>
      <xdr:col>4</xdr:col>
      <xdr:colOff>106514</xdr:colOff>
      <xdr:row>3</xdr:row>
      <xdr:rowOff>50078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097" y="73270"/>
          <a:ext cx="912475" cy="90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331304</xdr:colOff>
      <xdr:row>0</xdr:row>
      <xdr:rowOff>57979</xdr:rowOff>
    </xdr:from>
    <xdr:to>
      <xdr:col>4</xdr:col>
      <xdr:colOff>167040</xdr:colOff>
      <xdr:row>3</xdr:row>
      <xdr:rowOff>38609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304" y="57979"/>
          <a:ext cx="912475" cy="90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339587</xdr:colOff>
      <xdr:row>0</xdr:row>
      <xdr:rowOff>82826</xdr:rowOff>
    </xdr:from>
    <xdr:to>
      <xdr:col>4</xdr:col>
      <xdr:colOff>175323</xdr:colOff>
      <xdr:row>3</xdr:row>
      <xdr:rowOff>63456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9587" y="82826"/>
          <a:ext cx="912475" cy="90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289891</xdr:colOff>
      <xdr:row>0</xdr:row>
      <xdr:rowOff>74543</xdr:rowOff>
    </xdr:from>
    <xdr:to>
      <xdr:col>4</xdr:col>
      <xdr:colOff>125627</xdr:colOff>
      <xdr:row>3</xdr:row>
      <xdr:rowOff>55173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9891" y="74543"/>
          <a:ext cx="912475" cy="900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4</xdr:col>
      <xdr:colOff>140950</xdr:colOff>
      <xdr:row>3</xdr:row>
      <xdr:rowOff>52275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66675"/>
          <a:ext cx="912475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256442</xdr:colOff>
      <xdr:row>0</xdr:row>
      <xdr:rowOff>117231</xdr:rowOff>
    </xdr:from>
    <xdr:to>
      <xdr:col>2</xdr:col>
      <xdr:colOff>91859</xdr:colOff>
      <xdr:row>3</xdr:row>
      <xdr:rowOff>94039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17231"/>
          <a:ext cx="912475" cy="900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271096</xdr:colOff>
      <xdr:row>0</xdr:row>
      <xdr:rowOff>95250</xdr:rowOff>
    </xdr:from>
    <xdr:to>
      <xdr:col>4</xdr:col>
      <xdr:colOff>106513</xdr:colOff>
      <xdr:row>3</xdr:row>
      <xdr:rowOff>72058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096" y="95250"/>
          <a:ext cx="912475" cy="900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278424</xdr:colOff>
      <xdr:row>0</xdr:row>
      <xdr:rowOff>95251</xdr:rowOff>
    </xdr:from>
    <xdr:to>
      <xdr:col>4</xdr:col>
      <xdr:colOff>113841</xdr:colOff>
      <xdr:row>3</xdr:row>
      <xdr:rowOff>72059</xdr:rowOff>
    </xdr:to>
    <xdr:pic>
      <xdr:nvPicPr>
        <xdr:cNvPr id="8" name="รูปภาพ 7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424" y="95251"/>
          <a:ext cx="912475" cy="900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281608</xdr:colOff>
      <xdr:row>0</xdr:row>
      <xdr:rowOff>82826</xdr:rowOff>
    </xdr:from>
    <xdr:to>
      <xdr:col>4</xdr:col>
      <xdr:colOff>117344</xdr:colOff>
      <xdr:row>3</xdr:row>
      <xdr:rowOff>38608</xdr:rowOff>
    </xdr:to>
    <xdr:pic>
      <xdr:nvPicPr>
        <xdr:cNvPr id="11" name="รูปภาพ 10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608" y="82826"/>
          <a:ext cx="912475" cy="900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265044</xdr:colOff>
      <xdr:row>0</xdr:row>
      <xdr:rowOff>115957</xdr:rowOff>
    </xdr:from>
    <xdr:to>
      <xdr:col>4</xdr:col>
      <xdr:colOff>100780</xdr:colOff>
      <xdr:row>3</xdr:row>
      <xdr:rowOff>71739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044" y="115957"/>
          <a:ext cx="912475" cy="900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273326</xdr:colOff>
      <xdr:row>0</xdr:row>
      <xdr:rowOff>91109</xdr:rowOff>
    </xdr:from>
    <xdr:to>
      <xdr:col>4</xdr:col>
      <xdr:colOff>109062</xdr:colOff>
      <xdr:row>3</xdr:row>
      <xdr:rowOff>46891</xdr:rowOff>
    </xdr:to>
    <xdr:pic>
      <xdr:nvPicPr>
        <xdr:cNvPr id="5" name="รูปภาพ 4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26" y="91109"/>
          <a:ext cx="912475" cy="900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279797</xdr:colOff>
      <xdr:row>0</xdr:row>
      <xdr:rowOff>65485</xdr:rowOff>
    </xdr:from>
    <xdr:to>
      <xdr:col>10</xdr:col>
      <xdr:colOff>138569</xdr:colOff>
      <xdr:row>1</xdr:row>
      <xdr:rowOff>191579</xdr:rowOff>
    </xdr:to>
    <xdr:pic>
      <xdr:nvPicPr>
        <xdr:cNvPr id="2" name="รูปภาพ 1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3422" y="65485"/>
          <a:ext cx="916047" cy="89761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69590</xdr:colOff>
      <xdr:row>0</xdr:row>
      <xdr:rowOff>58916</xdr:rowOff>
    </xdr:from>
    <xdr:to>
      <xdr:col>11</xdr:col>
      <xdr:colOff>33465</xdr:colOff>
      <xdr:row>1</xdr:row>
      <xdr:rowOff>185010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9435" y="58916"/>
          <a:ext cx="922944" cy="89466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2428879</xdr:colOff>
      <xdr:row>0</xdr:row>
      <xdr:rowOff>123824</xdr:rowOff>
    </xdr:from>
    <xdr:to>
      <xdr:col>2</xdr:col>
      <xdr:colOff>3713264</xdr:colOff>
      <xdr:row>3</xdr:row>
      <xdr:rowOff>133349</xdr:rowOff>
    </xdr:to>
    <xdr:pic>
      <xdr:nvPicPr>
        <xdr:cNvPr id="2" name="รูปภาพ 1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0479" y="123824"/>
          <a:ext cx="1284385" cy="126682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0</xdr:row>
      <xdr:rowOff>57150</xdr:rowOff>
    </xdr:from>
    <xdr:to>
      <xdr:col>20</xdr:col>
      <xdr:colOff>838200</xdr:colOff>
      <xdr:row>1</xdr:row>
      <xdr:rowOff>76200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9239250" y="57150"/>
          <a:ext cx="1181100" cy="381000"/>
        </a:xfrm>
        <a:prstGeom prst="wedgeRectCallout">
          <a:avLst>
            <a:gd name="adj1" fmla="val -59055"/>
            <a:gd name="adj2" fmla="val 11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1100"/>
            <a:t>เลือกห้องอนุบาล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2</xdr:col>
      <xdr:colOff>131425</xdr:colOff>
      <xdr:row>3</xdr:row>
      <xdr:rowOff>42750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57150"/>
          <a:ext cx="912475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4</xdr:col>
      <xdr:colOff>83800</xdr:colOff>
      <xdr:row>3</xdr:row>
      <xdr:rowOff>33225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47625"/>
          <a:ext cx="912475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85725</xdr:rowOff>
    </xdr:from>
    <xdr:to>
      <xdr:col>4</xdr:col>
      <xdr:colOff>112375</xdr:colOff>
      <xdr:row>3</xdr:row>
      <xdr:rowOff>71325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85725"/>
          <a:ext cx="912475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2</xdr:col>
      <xdr:colOff>55225</xdr:colOff>
      <xdr:row>3</xdr:row>
      <xdr:rowOff>90375</xdr:rowOff>
    </xdr:to>
    <xdr:pic>
      <xdr:nvPicPr>
        <xdr:cNvPr id="3" name="รูปภาพ 2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04775"/>
          <a:ext cx="912475" cy="9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240196</xdr:colOff>
      <xdr:row>0</xdr:row>
      <xdr:rowOff>99392</xdr:rowOff>
    </xdr:from>
    <xdr:to>
      <xdr:col>4</xdr:col>
      <xdr:colOff>75932</xdr:colOff>
      <xdr:row>3</xdr:row>
      <xdr:rowOff>80022</xdr:rowOff>
    </xdr:to>
    <xdr:pic>
      <xdr:nvPicPr>
        <xdr:cNvPr id="2" name="รูปภาพ 1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196" y="99392"/>
          <a:ext cx="912061" cy="8950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123825</xdr:rowOff>
    </xdr:from>
    <xdr:to>
      <xdr:col>4</xdr:col>
      <xdr:colOff>121900</xdr:colOff>
      <xdr:row>3</xdr:row>
      <xdr:rowOff>109425</xdr:rowOff>
    </xdr:to>
    <xdr:pic>
      <xdr:nvPicPr>
        <xdr:cNvPr id="2" name="รูปภาพ 1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912475" cy="9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240196</xdr:colOff>
      <xdr:row>0</xdr:row>
      <xdr:rowOff>99392</xdr:rowOff>
    </xdr:from>
    <xdr:to>
      <xdr:col>4</xdr:col>
      <xdr:colOff>75932</xdr:colOff>
      <xdr:row>3</xdr:row>
      <xdr:rowOff>80022</xdr:rowOff>
    </xdr:to>
    <xdr:pic>
      <xdr:nvPicPr>
        <xdr:cNvPr id="6" name="รูปภาพ 5" descr="logo-ใหม่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196" y="99392"/>
          <a:ext cx="912475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T24"/>
  <sheetViews>
    <sheetView zoomScale="115" zoomScaleNormal="115" workbookViewId="0">
      <selection activeCell="P11" sqref="P11"/>
    </sheetView>
  </sheetViews>
  <sheetFormatPr defaultRowHeight="24" x14ac:dyDescent="0.55000000000000004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19" width="10.375" style="4" hidden="1" customWidth="1"/>
    <col min="20" max="16384" width="9" style="4"/>
  </cols>
  <sheetData>
    <row r="1" spans="1:20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20" x14ac:dyDescent="0.55000000000000004">
      <c r="A2" s="228" t="s">
        <v>1717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3"/>
      <c r="S2" s="13"/>
      <c r="T2" s="13"/>
    </row>
    <row r="3" spans="1:20" x14ac:dyDescent="0.55000000000000004">
      <c r="A3" s="228" t="s">
        <v>993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12"/>
      <c r="S3" s="14"/>
      <c r="T3" s="14"/>
    </row>
    <row r="4" spans="1:20" ht="12" customHeight="1" x14ac:dyDescent="0.55000000000000004"/>
    <row r="5" spans="1:20" s="2" customFormat="1" ht="34.5" x14ac:dyDescent="0.2">
      <c r="A5" s="1" t="s">
        <v>735</v>
      </c>
      <c r="B5" s="6" t="s">
        <v>732</v>
      </c>
      <c r="C5" s="139"/>
      <c r="D5" s="139"/>
      <c r="E5" s="229" t="s">
        <v>736</v>
      </c>
      <c r="F5" s="230"/>
      <c r="G5" s="2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x14ac:dyDescent="0.55000000000000004">
      <c r="A6" s="3">
        <v>1</v>
      </c>
      <c r="B6" s="7"/>
      <c r="C6" s="142"/>
      <c r="D6" s="141"/>
      <c r="E6" s="8"/>
      <c r="F6" s="10"/>
      <c r="G6" s="9"/>
      <c r="H6" s="32"/>
      <c r="I6" s="15"/>
      <c r="J6" s="15"/>
      <c r="K6" s="15"/>
      <c r="L6" s="15"/>
      <c r="M6" s="15"/>
      <c r="N6" s="44"/>
      <c r="O6" s="15"/>
      <c r="P6" s="15"/>
      <c r="Q6" s="15"/>
      <c r="R6" s="125" t="e">
        <f>VLOOKUP(B6,เลขปชช!B$2:J$701,6,0)</f>
        <v>#N/A</v>
      </c>
      <c r="S6" s="132" t="e">
        <f>VLOOKUP(B6,เลขปชช!B$2:J$701,7,0)</f>
        <v>#N/A</v>
      </c>
    </row>
    <row r="7" spans="1:20" x14ac:dyDescent="0.55000000000000004">
      <c r="A7" s="3">
        <v>2</v>
      </c>
      <c r="B7" s="7"/>
      <c r="C7" s="142"/>
      <c r="D7" s="141"/>
      <c r="E7" s="8"/>
      <c r="F7" s="10"/>
      <c r="G7" s="9"/>
      <c r="H7" s="32"/>
      <c r="I7" s="15"/>
      <c r="J7" s="15"/>
      <c r="K7" s="15"/>
      <c r="L7" s="15"/>
      <c r="M7" s="15"/>
      <c r="N7" s="44"/>
      <c r="O7" s="15"/>
      <c r="P7" s="15"/>
      <c r="Q7" s="15"/>
      <c r="R7" s="125" t="e">
        <f>VLOOKUP(B7,เลขปชช!B$2:J$701,6,0)</f>
        <v>#N/A</v>
      </c>
      <c r="S7" s="132" t="e">
        <f>VLOOKUP(B7,เลขปชช!B$2:J$701,7,0)</f>
        <v>#N/A</v>
      </c>
    </row>
    <row r="8" spans="1:20" x14ac:dyDescent="0.55000000000000004">
      <c r="A8" s="3">
        <v>3</v>
      </c>
      <c r="B8" s="7"/>
      <c r="C8" s="142"/>
      <c r="D8" s="141"/>
      <c r="E8" s="8"/>
      <c r="F8" s="10"/>
      <c r="G8" s="9"/>
      <c r="H8" s="32"/>
      <c r="I8" s="15"/>
      <c r="J8" s="15"/>
      <c r="K8" s="15"/>
      <c r="L8" s="15"/>
      <c r="M8" s="15"/>
      <c r="N8" s="44"/>
      <c r="O8" s="15"/>
      <c r="P8" s="15"/>
      <c r="Q8" s="15"/>
      <c r="R8" s="125" t="e">
        <f>VLOOKUP(B8,เลขปชช!B$2:J$701,6,0)</f>
        <v>#N/A</v>
      </c>
      <c r="S8" s="132" t="e">
        <f>VLOOKUP(B8,เลขปชช!B$2:J$701,7,0)</f>
        <v>#N/A</v>
      </c>
    </row>
    <row r="9" spans="1:20" x14ac:dyDescent="0.55000000000000004">
      <c r="A9" s="3">
        <v>4</v>
      </c>
      <c r="B9" s="7"/>
      <c r="C9" s="142"/>
      <c r="D9" s="141"/>
      <c r="E9" s="8"/>
      <c r="F9" s="10"/>
      <c r="G9" s="9"/>
      <c r="H9" s="32"/>
      <c r="I9" s="15"/>
      <c r="J9" s="15"/>
      <c r="K9" s="15"/>
      <c r="L9" s="15"/>
      <c r="M9" s="15"/>
      <c r="N9" s="44"/>
      <c r="O9" s="15"/>
      <c r="P9" s="15"/>
      <c r="Q9" s="15"/>
      <c r="R9" s="125" t="e">
        <f>VLOOKUP(B9,เลขปชช!B$2:J$701,6,0)</f>
        <v>#N/A</v>
      </c>
      <c r="S9" s="132" t="e">
        <f>VLOOKUP(B9,เลขปชช!B$2:J$701,7,0)</f>
        <v>#N/A</v>
      </c>
    </row>
    <row r="10" spans="1:20" x14ac:dyDescent="0.55000000000000004">
      <c r="A10" s="3">
        <v>5</v>
      </c>
      <c r="B10" s="7"/>
      <c r="C10" s="142"/>
      <c r="D10" s="141"/>
      <c r="E10" s="8"/>
      <c r="F10" s="10"/>
      <c r="G10" s="9"/>
      <c r="H10" s="32"/>
      <c r="I10" s="15"/>
      <c r="J10" s="15"/>
      <c r="K10" s="15"/>
      <c r="L10" s="15"/>
      <c r="M10" s="15"/>
      <c r="N10" s="44"/>
      <c r="O10" s="15"/>
      <c r="P10" s="15"/>
      <c r="Q10" s="15"/>
      <c r="R10" s="125" t="e">
        <f>VLOOKUP(B10,เลขปชช!B$2:J$701,6,0)</f>
        <v>#N/A</v>
      </c>
      <c r="S10" s="132" t="e">
        <f>VLOOKUP(B10,เลขปชช!B$2:J$701,7,0)</f>
        <v>#N/A</v>
      </c>
    </row>
    <row r="11" spans="1:20" x14ac:dyDescent="0.55000000000000004">
      <c r="A11" s="3">
        <v>6</v>
      </c>
      <c r="B11" s="7"/>
      <c r="C11" s="142"/>
      <c r="D11" s="141"/>
      <c r="E11" s="8"/>
      <c r="F11" s="10"/>
      <c r="G11" s="9"/>
      <c r="H11" s="32"/>
      <c r="I11" s="15"/>
      <c r="J11" s="15"/>
      <c r="K11" s="15"/>
      <c r="L11" s="15"/>
      <c r="M11" s="15"/>
      <c r="N11" s="44"/>
      <c r="O11" s="15"/>
      <c r="P11" s="15"/>
      <c r="Q11" s="15"/>
      <c r="R11" s="125" t="e">
        <f>VLOOKUP(B11,เลขปชช!B$2:J$701,6,0)</f>
        <v>#N/A</v>
      </c>
      <c r="S11" s="132" t="e">
        <f>VLOOKUP(B11,เลขปชช!B$2:J$701,7,0)</f>
        <v>#N/A</v>
      </c>
    </row>
    <row r="12" spans="1:20" x14ac:dyDescent="0.55000000000000004">
      <c r="A12" s="3">
        <v>7</v>
      </c>
      <c r="B12" s="7"/>
      <c r="C12" s="142"/>
      <c r="D12" s="141"/>
      <c r="E12" s="8"/>
      <c r="F12" s="10"/>
      <c r="G12" s="9"/>
      <c r="H12" s="32"/>
      <c r="I12" s="15"/>
      <c r="J12" s="15"/>
      <c r="K12" s="15"/>
      <c r="L12" s="15"/>
      <c r="M12" s="15"/>
      <c r="N12" s="44"/>
      <c r="O12" s="15"/>
      <c r="P12" s="15"/>
      <c r="Q12" s="15"/>
      <c r="R12" s="125" t="e">
        <f>VLOOKUP(B12,เลขปชช!B$2:J$701,6,0)</f>
        <v>#N/A</v>
      </c>
      <c r="S12" s="132" t="e">
        <f>VLOOKUP(B12,เลขปชช!B$2:J$701,7,0)</f>
        <v>#N/A</v>
      </c>
    </row>
    <row r="13" spans="1:20" x14ac:dyDescent="0.55000000000000004">
      <c r="A13" s="3">
        <v>8</v>
      </c>
      <c r="B13" s="29"/>
      <c r="C13" s="142"/>
      <c r="D13" s="141"/>
      <c r="E13" s="30"/>
      <c r="F13" s="27"/>
      <c r="G13" s="28"/>
      <c r="H13" s="32"/>
      <c r="I13" s="15"/>
      <c r="J13" s="15"/>
      <c r="K13" s="15"/>
      <c r="L13" s="15"/>
      <c r="M13" s="15"/>
      <c r="N13" s="44"/>
      <c r="O13" s="15"/>
      <c r="P13" s="15"/>
      <c r="Q13" s="15"/>
      <c r="R13" s="125" t="e">
        <f>VLOOKUP(B13,เลขปชช!B$2:J$701,6,0)</f>
        <v>#N/A</v>
      </c>
      <c r="S13" s="132" t="e">
        <f>VLOOKUP(B13,เลขปชช!B$2:J$701,7,0)</f>
        <v>#N/A</v>
      </c>
    </row>
    <row r="14" spans="1:20" x14ac:dyDescent="0.55000000000000004">
      <c r="A14" s="3">
        <v>9</v>
      </c>
      <c r="B14" s="29"/>
      <c r="C14" s="142"/>
      <c r="D14" s="141"/>
      <c r="E14" s="30"/>
      <c r="F14" s="10"/>
      <c r="G14" s="9"/>
      <c r="H14" s="32"/>
      <c r="I14" s="15"/>
      <c r="J14" s="15"/>
      <c r="K14" s="15"/>
      <c r="L14" s="15"/>
      <c r="M14" s="15"/>
      <c r="N14" s="44"/>
      <c r="O14" s="15"/>
      <c r="P14" s="15"/>
      <c r="Q14" s="15"/>
      <c r="R14" s="125" t="e">
        <f>VLOOKUP(B14,เลขปชช!B$2:J$701,6,0)</f>
        <v>#N/A</v>
      </c>
      <c r="S14" s="132" t="e">
        <f>VLOOKUP(B14,เลขปชช!B$2:J$701,7,0)</f>
        <v>#N/A</v>
      </c>
    </row>
    <row r="15" spans="1:20" x14ac:dyDescent="0.55000000000000004">
      <c r="A15" s="3">
        <v>10</v>
      </c>
      <c r="B15" s="7"/>
      <c r="C15" s="142"/>
      <c r="D15" s="141"/>
      <c r="E15" s="8"/>
      <c r="F15" s="10"/>
      <c r="G15" s="9"/>
      <c r="H15" s="32"/>
      <c r="I15" s="15"/>
      <c r="J15" s="15"/>
      <c r="K15" s="15"/>
      <c r="L15" s="15"/>
      <c r="M15" s="15"/>
      <c r="N15" s="44"/>
      <c r="O15" s="15"/>
      <c r="P15" s="15"/>
      <c r="Q15" s="15"/>
      <c r="R15" s="125" t="e">
        <f>VLOOKUP(B15,เลขปชช!B$2:J$701,6,0)</f>
        <v>#N/A</v>
      </c>
      <c r="S15" s="132" t="e">
        <f>VLOOKUP(B15,เลขปชช!B$2:J$701,7,0)</f>
        <v>#N/A</v>
      </c>
    </row>
    <row r="16" spans="1:20" x14ac:dyDescent="0.55000000000000004">
      <c r="A16" s="3">
        <v>11</v>
      </c>
      <c r="B16" s="7"/>
      <c r="C16" s="142"/>
      <c r="D16" s="141"/>
      <c r="E16" s="8"/>
      <c r="F16" s="10"/>
      <c r="G16" s="9"/>
      <c r="H16" s="32"/>
      <c r="I16" s="15"/>
      <c r="J16" s="15"/>
      <c r="K16" s="15"/>
      <c r="L16" s="15"/>
      <c r="M16" s="15"/>
      <c r="N16" s="44"/>
      <c r="O16" s="15"/>
      <c r="P16" s="15"/>
      <c r="Q16" s="15"/>
      <c r="R16" s="125" t="e">
        <f>VLOOKUP(B16,เลขปชช!B$2:J$701,6,0)</f>
        <v>#N/A</v>
      </c>
      <c r="S16" s="132" t="e">
        <f>VLOOKUP(B16,เลขปชช!B$2:J$701,7,0)</f>
        <v>#N/A</v>
      </c>
    </row>
    <row r="17" spans="1:19" x14ac:dyDescent="0.55000000000000004">
      <c r="A17" s="3">
        <v>12</v>
      </c>
      <c r="B17" s="7"/>
      <c r="C17" s="142"/>
      <c r="D17" s="141"/>
      <c r="E17" s="8"/>
      <c r="F17" s="10"/>
      <c r="G17" s="9"/>
      <c r="H17" s="32"/>
      <c r="I17" s="15"/>
      <c r="J17" s="15"/>
      <c r="K17" s="15"/>
      <c r="L17" s="15"/>
      <c r="M17" s="15"/>
      <c r="N17" s="44"/>
      <c r="O17" s="15"/>
      <c r="P17" s="15"/>
      <c r="Q17" s="15"/>
      <c r="R17" s="125" t="e">
        <f>VLOOKUP(B17,เลขปชช!B$2:J$701,6,0)</f>
        <v>#N/A</v>
      </c>
      <c r="S17" s="132" t="e">
        <f>VLOOKUP(B17,เลขปชช!B$2:J$701,7,0)</f>
        <v>#N/A</v>
      </c>
    </row>
    <row r="18" spans="1:19" x14ac:dyDescent="0.55000000000000004">
      <c r="A18" s="3">
        <v>13</v>
      </c>
      <c r="B18" s="7"/>
      <c r="C18" s="142"/>
      <c r="D18" s="141"/>
      <c r="E18" s="8"/>
      <c r="F18" s="10"/>
      <c r="G18" s="9"/>
      <c r="H18" s="32"/>
      <c r="I18" s="15"/>
      <c r="J18" s="15"/>
      <c r="K18" s="15"/>
      <c r="L18" s="15"/>
      <c r="M18" s="15"/>
      <c r="N18" s="44"/>
      <c r="O18" s="15"/>
      <c r="P18" s="15"/>
      <c r="Q18" s="15"/>
      <c r="R18" s="125" t="e">
        <f>VLOOKUP(B18,เลขปชช!B$2:J$701,6,0)</f>
        <v>#N/A</v>
      </c>
      <c r="S18" s="132" t="e">
        <f>VLOOKUP(B18,เลขปชช!B$2:J$701,7,0)</f>
        <v>#N/A</v>
      </c>
    </row>
    <row r="19" spans="1:19" x14ac:dyDescent="0.55000000000000004">
      <c r="A19" s="32">
        <v>14</v>
      </c>
      <c r="B19" s="7"/>
      <c r="C19" s="142"/>
      <c r="D19" s="141"/>
      <c r="E19" s="8"/>
      <c r="F19" s="10"/>
      <c r="G19" s="9"/>
      <c r="H19" s="32"/>
      <c r="I19" s="15"/>
      <c r="J19" s="15"/>
      <c r="K19" s="15"/>
      <c r="L19" s="15"/>
      <c r="M19" s="15"/>
      <c r="N19" s="44"/>
      <c r="O19" s="15"/>
      <c r="P19" s="15"/>
      <c r="Q19" s="15"/>
      <c r="R19" s="125" t="e">
        <f>VLOOKUP(B19,เลขปชช!B$2:J$701,6,0)</f>
        <v>#N/A</v>
      </c>
      <c r="S19" s="132" t="e">
        <f>VLOOKUP(B19,เลขปชช!B$2:J$701,7,0)</f>
        <v>#N/A</v>
      </c>
    </row>
    <row r="20" spans="1:19" x14ac:dyDescent="0.55000000000000004">
      <c r="A20" s="32">
        <v>15</v>
      </c>
      <c r="B20" s="7"/>
      <c r="C20" s="142"/>
      <c r="D20" s="141"/>
      <c r="E20" s="8"/>
      <c r="F20" s="10"/>
      <c r="G20" s="9"/>
      <c r="H20" s="32"/>
      <c r="I20" s="15"/>
      <c r="J20" s="15"/>
      <c r="K20" s="15"/>
      <c r="L20" s="15"/>
      <c r="M20" s="15"/>
      <c r="N20" s="44"/>
      <c r="O20" s="15"/>
      <c r="P20" s="15"/>
      <c r="Q20" s="15"/>
      <c r="R20" s="125" t="e">
        <f>VLOOKUP(B20,เลขปชช!B$2:J$701,6,0)</f>
        <v>#N/A</v>
      </c>
      <c r="S20" s="132" t="e">
        <f>VLOOKUP(B20,เลขปชช!B$2:J$701,7,0)</f>
        <v>#N/A</v>
      </c>
    </row>
    <row r="21" spans="1:19" x14ac:dyDescent="0.55000000000000004">
      <c r="A21" s="32">
        <v>16</v>
      </c>
      <c r="B21" s="7"/>
      <c r="C21" s="142"/>
      <c r="D21" s="141"/>
      <c r="E21" s="8"/>
      <c r="F21" s="10"/>
      <c r="G21" s="9"/>
      <c r="H21" s="32"/>
      <c r="I21" s="15"/>
      <c r="J21" s="15"/>
      <c r="K21" s="15"/>
      <c r="L21" s="15"/>
      <c r="M21" s="15"/>
      <c r="N21" s="44"/>
      <c r="O21" s="15"/>
      <c r="P21" s="15"/>
      <c r="Q21" s="15"/>
      <c r="R21" s="125" t="e">
        <f>VLOOKUP(B21,เลขปชช!B$2:J$701,6,0)</f>
        <v>#N/A</v>
      </c>
      <c r="S21" s="132" t="e">
        <f>VLOOKUP(B21,เลขปชช!B$2:J$701,7,0)</f>
        <v>#N/A</v>
      </c>
    </row>
    <row r="22" spans="1:19" x14ac:dyDescent="0.55000000000000004">
      <c r="A22" s="32">
        <v>17</v>
      </c>
      <c r="B22" s="7"/>
      <c r="C22" s="142"/>
      <c r="D22" s="141"/>
      <c r="E22" s="34"/>
      <c r="F22" s="10"/>
      <c r="G22" s="9"/>
      <c r="H22" s="32"/>
      <c r="I22" s="15"/>
      <c r="J22" s="15"/>
      <c r="K22" s="15"/>
      <c r="L22" s="15"/>
      <c r="M22" s="15"/>
      <c r="N22" s="44"/>
      <c r="O22" s="15"/>
      <c r="P22" s="15"/>
      <c r="Q22" s="15"/>
      <c r="R22" s="125" t="e">
        <f>VLOOKUP(B22,เลขปชช!B$2:J$701,6,0)</f>
        <v>#N/A</v>
      </c>
      <c r="S22" s="132" t="e">
        <f>VLOOKUP(B22,เลขปชช!B$2:J$701,7,0)</f>
        <v>#N/A</v>
      </c>
    </row>
    <row r="23" spans="1:19" x14ac:dyDescent="0.55000000000000004">
      <c r="A23" s="32">
        <v>18</v>
      </c>
      <c r="B23" s="29"/>
      <c r="C23" s="142"/>
      <c r="D23" s="141"/>
      <c r="E23" s="34"/>
      <c r="F23" s="27"/>
      <c r="G23" s="28"/>
      <c r="H23" s="32"/>
      <c r="I23" s="15"/>
      <c r="J23" s="15"/>
      <c r="K23" s="15"/>
      <c r="L23" s="15"/>
      <c r="M23" s="15"/>
      <c r="N23" s="44"/>
      <c r="O23" s="15"/>
      <c r="P23" s="15"/>
      <c r="Q23" s="15"/>
      <c r="R23" s="125" t="e">
        <f>VLOOKUP(B23,เลขปชช!B$2:J$701,6,0)</f>
        <v>#N/A</v>
      </c>
      <c r="S23" s="132" t="e">
        <f>VLOOKUP(B23,เลขปชช!B$2:J$701,7,0)</f>
        <v>#N/A</v>
      </c>
    </row>
    <row r="24" spans="1:19" x14ac:dyDescent="0.55000000000000004">
      <c r="A24" s="32">
        <v>19</v>
      </c>
      <c r="B24" s="7"/>
      <c r="C24" s="142"/>
      <c r="D24" s="141"/>
      <c r="E24" s="8"/>
      <c r="F24" s="10"/>
      <c r="G24" s="9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25" t="e">
        <f>VLOOKUP(B24,เลขปชช!B$2:J$701,6,0)</f>
        <v>#N/A</v>
      </c>
      <c r="S24" s="132" t="e">
        <f>VLOOKUP(B24,เลขปชช!B$2:J$701,7,0)</f>
        <v>#N/A</v>
      </c>
    </row>
  </sheetData>
  <sortState ref="B6:R24">
    <sortCondition ref="E6:E24"/>
    <sortCondition ref="B6:B24"/>
    <sortCondition ref="F6:F24"/>
  </sortState>
  <mergeCells count="4">
    <mergeCell ref="A1:Q1"/>
    <mergeCell ref="A2:Q2"/>
    <mergeCell ref="A3:Q3"/>
    <mergeCell ref="E5:G5"/>
  </mergeCells>
  <pageMargins left="0.7" right="0.4" top="0.75" bottom="0.37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39997558519241921"/>
  </sheetPr>
  <dimension ref="A1:Z35"/>
  <sheetViews>
    <sheetView view="pageBreakPreview" topLeftCell="A31" zoomScaleNormal="115" zoomScaleSheetLayoutView="100" workbookViewId="0">
      <selection activeCell="I42" sqref="I42"/>
    </sheetView>
  </sheetViews>
  <sheetFormatPr defaultRowHeight="24" x14ac:dyDescent="0.55000000000000004"/>
  <cols>
    <col min="1" max="1" width="5.125" style="35" bestFit="1" customWidth="1"/>
    <col min="2" max="2" width="9" style="35"/>
    <col min="3" max="4" width="16.5" style="35" hidden="1" customWidth="1"/>
    <col min="5" max="5" width="6.625" style="35" bestFit="1" customWidth="1"/>
    <col min="6" max="6" width="13.625" style="37" customWidth="1"/>
    <col min="7" max="7" width="13.625" style="38" customWidth="1"/>
    <col min="8" max="18" width="3.625" style="35" customWidth="1"/>
    <col min="19" max="16384" width="9" style="35"/>
  </cols>
  <sheetData>
    <row r="1" spans="1:26" x14ac:dyDescent="0.55000000000000004">
      <c r="A1" s="235" t="s">
        <v>994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26" s="4" customFormat="1" x14ac:dyDescent="0.55000000000000004">
      <c r="A2" s="228" t="s">
        <v>1611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3"/>
      <c r="T2" s="13"/>
      <c r="U2" s="13"/>
      <c r="V2" s="13"/>
      <c r="W2" s="13"/>
      <c r="X2" s="13"/>
      <c r="Y2" s="13"/>
      <c r="Z2" s="13"/>
    </row>
    <row r="3" spans="1:26" x14ac:dyDescent="0.55000000000000004">
      <c r="A3" s="235" t="str">
        <f>"ครูประจำชั้น   "&amp;สถิติ!P10</f>
        <v>ครูประจำชั้น   นางสาวประกายแก้ว   แก้วอินต๊ะ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36"/>
      <c r="T3" s="36"/>
      <c r="U3" s="36"/>
      <c r="V3" s="36"/>
    </row>
    <row r="4" spans="1:26" ht="12" customHeight="1" x14ac:dyDescent="0.55000000000000004"/>
    <row r="5" spans="1:26" s="41" customFormat="1" ht="34.5" x14ac:dyDescent="0.2">
      <c r="A5" s="39" t="s">
        <v>735</v>
      </c>
      <c r="B5" s="40" t="s">
        <v>732</v>
      </c>
      <c r="C5" s="129"/>
      <c r="D5" s="129"/>
      <c r="E5" s="236" t="s">
        <v>736</v>
      </c>
      <c r="F5" s="237"/>
      <c r="G5" s="2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6" x14ac:dyDescent="0.55000000000000004">
      <c r="A6" s="42">
        <v>1</v>
      </c>
      <c r="B6" s="140">
        <v>3118</v>
      </c>
      <c r="C6" s="130">
        <f>VLOOKUP(B6,เลขปชช!B$2:J$701,6,0)</f>
        <v>1417300067900</v>
      </c>
      <c r="D6" s="136">
        <f>VLOOKUP(B6,เลขปชช!B$2:J$701,7,0)</f>
        <v>40509</v>
      </c>
      <c r="E6" s="149" t="s">
        <v>729</v>
      </c>
      <c r="F6" s="10" t="s">
        <v>409</v>
      </c>
      <c r="G6" s="28" t="s">
        <v>41</v>
      </c>
      <c r="H6" s="170"/>
      <c r="I6" s="39"/>
      <c r="J6" s="39"/>
      <c r="K6" s="39"/>
      <c r="L6" s="39"/>
      <c r="M6" s="39"/>
      <c r="N6" s="39"/>
      <c r="O6" s="39"/>
      <c r="P6" s="39"/>
      <c r="Q6" s="39"/>
      <c r="R6" s="39"/>
      <c r="S6" s="146" t="s">
        <v>1609</v>
      </c>
    </row>
    <row r="7" spans="1:26" x14ac:dyDescent="0.55000000000000004">
      <c r="A7" s="42">
        <v>2</v>
      </c>
      <c r="B7" s="128">
        <v>3198</v>
      </c>
      <c r="C7" s="130">
        <f>VLOOKUP(B7,เลขปชช!B$2:J$701,6,0)</f>
        <v>1570501352710</v>
      </c>
      <c r="D7" s="136">
        <f>VLOOKUP(B7,เลขปชช!B$2:J$701,7,0)</f>
        <v>40804</v>
      </c>
      <c r="E7" s="30" t="s">
        <v>729</v>
      </c>
      <c r="F7" s="27" t="s">
        <v>901</v>
      </c>
      <c r="G7" s="28" t="s">
        <v>1523</v>
      </c>
      <c r="H7" s="42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26" x14ac:dyDescent="0.55000000000000004">
      <c r="A8" s="42">
        <v>3</v>
      </c>
      <c r="B8" s="128">
        <v>3200</v>
      </c>
      <c r="C8" s="130">
        <f>VLOOKUP(B8,เลขปชช!B$2:J$701,6,0)</f>
        <v>1779900479582</v>
      </c>
      <c r="D8" s="136">
        <f>VLOOKUP(B8,เลขปชช!B$2:J$701,7,0)</f>
        <v>41007</v>
      </c>
      <c r="E8" s="30" t="s">
        <v>729</v>
      </c>
      <c r="F8" s="27" t="s">
        <v>902</v>
      </c>
      <c r="G8" s="28" t="s">
        <v>1524</v>
      </c>
      <c r="H8" s="42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26" x14ac:dyDescent="0.55000000000000004">
      <c r="A9" s="42">
        <v>4</v>
      </c>
      <c r="B9" s="128">
        <v>3203</v>
      </c>
      <c r="C9" s="130">
        <f>VLOOKUP(B9,เลขปชช!B$2:J$701,6,0)</f>
        <v>1429900766312</v>
      </c>
      <c r="D9" s="136">
        <f>VLOOKUP(B9,เลขปชช!B$2:J$701,7,0)</f>
        <v>40732</v>
      </c>
      <c r="E9" s="30" t="s">
        <v>729</v>
      </c>
      <c r="F9" s="27" t="s">
        <v>889</v>
      </c>
      <c r="G9" s="28" t="s">
        <v>1525</v>
      </c>
      <c r="H9" s="42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26" x14ac:dyDescent="0.55000000000000004">
      <c r="A10" s="42">
        <v>5</v>
      </c>
      <c r="B10" s="128">
        <v>3207</v>
      </c>
      <c r="C10" s="130">
        <f>VLOOKUP(B10,เลขปชช!B$2:J$701,6,0)</f>
        <v>1579901467181</v>
      </c>
      <c r="D10" s="136">
        <f>VLOOKUP(B10,เลขปชช!B$2:J$701,7,0)</f>
        <v>40698</v>
      </c>
      <c r="E10" s="30" t="s">
        <v>729</v>
      </c>
      <c r="F10" s="27" t="s">
        <v>891</v>
      </c>
      <c r="G10" s="28" t="s">
        <v>1522</v>
      </c>
      <c r="H10" s="42"/>
      <c r="I10" s="15"/>
      <c r="J10" s="39"/>
      <c r="K10" s="39"/>
      <c r="L10" s="39"/>
      <c r="M10" s="39"/>
      <c r="N10" s="39"/>
      <c r="O10" s="39"/>
      <c r="P10" s="39"/>
      <c r="Q10" s="39"/>
      <c r="R10" s="39"/>
    </row>
    <row r="11" spans="1:26" x14ac:dyDescent="0.55000000000000004">
      <c r="A11" s="42">
        <v>6</v>
      </c>
      <c r="B11" s="140">
        <v>3242</v>
      </c>
      <c r="C11" s="130">
        <f>VLOOKUP(B11,เลขปชช!B$2:J$701,6,0)</f>
        <v>1570501347155</v>
      </c>
      <c r="D11" s="136">
        <f>VLOOKUP(B11,เลขปชช!B$2:J$701,7,0)</f>
        <v>40400</v>
      </c>
      <c r="E11" s="149" t="s">
        <v>729</v>
      </c>
      <c r="F11" s="10" t="s">
        <v>415</v>
      </c>
      <c r="G11" s="28" t="s">
        <v>47</v>
      </c>
      <c r="H11" s="42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46" t="s">
        <v>1609</v>
      </c>
    </row>
    <row r="12" spans="1:26" x14ac:dyDescent="0.55000000000000004">
      <c r="A12" s="42">
        <v>7</v>
      </c>
      <c r="B12" s="128">
        <v>3396</v>
      </c>
      <c r="C12" s="130">
        <f>VLOOKUP(B12,เลขปชช!B$2:J$701,6,0)</f>
        <v>1570501351811</v>
      </c>
      <c r="D12" s="136">
        <f>VLOOKUP(B12,เลขปชช!B$2:J$701,7,0)</f>
        <v>40742</v>
      </c>
      <c r="E12" s="30" t="s">
        <v>729</v>
      </c>
      <c r="F12" s="27" t="s">
        <v>906</v>
      </c>
      <c r="G12" s="28" t="s">
        <v>318</v>
      </c>
      <c r="H12" s="42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26" x14ac:dyDescent="0.55000000000000004">
      <c r="A13" s="42">
        <v>8</v>
      </c>
      <c r="B13" s="128">
        <v>3399</v>
      </c>
      <c r="C13" s="130">
        <f>VLOOKUP(B13,เลขปชช!B$2:J$701,6,0)</f>
        <v>1909803661396</v>
      </c>
      <c r="D13" s="136">
        <f>VLOOKUP(B13,เลขปชช!B$2:J$701,7,0)</f>
        <v>40693</v>
      </c>
      <c r="E13" s="30" t="s">
        <v>729</v>
      </c>
      <c r="F13" s="27" t="s">
        <v>728</v>
      </c>
      <c r="G13" s="28" t="s">
        <v>1530</v>
      </c>
      <c r="H13" s="42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26" x14ac:dyDescent="0.55000000000000004">
      <c r="A14" s="42">
        <v>9</v>
      </c>
      <c r="B14" s="128">
        <v>3603</v>
      </c>
      <c r="C14" s="130">
        <f>VLOOKUP(B14,เลขปชช!B$2:J$701,6,0)</f>
        <v>1579901481701</v>
      </c>
      <c r="D14" s="136">
        <f>VLOOKUP(B14,เลขปชช!B$2:J$701,7,0)</f>
        <v>40788</v>
      </c>
      <c r="E14" s="30" t="s">
        <v>729</v>
      </c>
      <c r="F14" s="27" t="s">
        <v>1074</v>
      </c>
      <c r="G14" s="28" t="s">
        <v>37</v>
      </c>
      <c r="H14" s="42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26" x14ac:dyDescent="0.55000000000000004">
      <c r="A15" s="42">
        <v>10</v>
      </c>
      <c r="B15" s="128">
        <v>3605</v>
      </c>
      <c r="C15" s="130">
        <f>VLOOKUP(B15,เลขปชช!B$2:J$701,6,0)</f>
        <v>1570501351543</v>
      </c>
      <c r="D15" s="136">
        <f>VLOOKUP(B15,เลขปชช!B$2:J$701,7,0)</f>
        <v>40723</v>
      </c>
      <c r="E15" s="30" t="s">
        <v>729</v>
      </c>
      <c r="F15" s="27" t="s">
        <v>1089</v>
      </c>
      <c r="G15" s="27" t="s">
        <v>1090</v>
      </c>
      <c r="H15" s="42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6" x14ac:dyDescent="0.55000000000000004">
      <c r="A16" s="42">
        <v>11</v>
      </c>
      <c r="B16" s="128">
        <v>3606</v>
      </c>
      <c r="C16" s="130">
        <f>VLOOKUP(B16,เลขปชช!B$2:J$701,6,0)</f>
        <v>1567700030301</v>
      </c>
      <c r="D16" s="136">
        <f>VLOOKUP(B16,เลขปชช!B$2:J$701,7,0)</f>
        <v>40757</v>
      </c>
      <c r="E16" s="30" t="s">
        <v>729</v>
      </c>
      <c r="F16" s="27" t="s">
        <v>1078</v>
      </c>
      <c r="G16" s="27" t="s">
        <v>1079</v>
      </c>
      <c r="H16" s="42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21" x14ac:dyDescent="0.55000000000000004">
      <c r="A17" s="42">
        <v>12</v>
      </c>
      <c r="B17" s="128">
        <v>3607</v>
      </c>
      <c r="C17" s="130">
        <f>VLOOKUP(B17,เลขปชช!B$2:J$701,6,0)</f>
        <v>1570501357029</v>
      </c>
      <c r="D17" s="136">
        <f>VLOOKUP(B17,เลขปชช!B$2:J$701,7,0)</f>
        <v>41036</v>
      </c>
      <c r="E17" s="30" t="s">
        <v>729</v>
      </c>
      <c r="F17" s="27" t="s">
        <v>1085</v>
      </c>
      <c r="G17" s="27" t="s">
        <v>1086</v>
      </c>
      <c r="H17" s="42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1" x14ac:dyDescent="0.55000000000000004">
      <c r="A18" s="42">
        <v>13</v>
      </c>
      <c r="B18" s="128">
        <v>3608</v>
      </c>
      <c r="C18" s="130">
        <f>VLOOKUP(B18,เลขปชช!B$2:J$701,6,0)</f>
        <v>1570501351659</v>
      </c>
      <c r="D18" s="136">
        <f>VLOOKUP(B18,เลขปชช!B$2:J$701,7,0)</f>
        <v>40726</v>
      </c>
      <c r="E18" s="30" t="s">
        <v>729</v>
      </c>
      <c r="F18" s="27" t="s">
        <v>1222</v>
      </c>
      <c r="G18" s="27" t="s">
        <v>1317</v>
      </c>
      <c r="H18" s="42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1" x14ac:dyDescent="0.55000000000000004">
      <c r="A19" s="42">
        <v>14</v>
      </c>
      <c r="B19" s="128">
        <v>3209</v>
      </c>
      <c r="C19" s="130">
        <f>VLOOKUP(B19,เลขปชช!B$2:J$701,6,0)</f>
        <v>1570501352370</v>
      </c>
      <c r="D19" s="136">
        <f>VLOOKUP(B19,เลขปชช!B$2:J$701,7,0)</f>
        <v>40782</v>
      </c>
      <c r="E19" s="30" t="s">
        <v>730</v>
      </c>
      <c r="F19" s="27" t="s">
        <v>395</v>
      </c>
      <c r="G19" s="27" t="s">
        <v>876</v>
      </c>
      <c r="H19" s="42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21" x14ac:dyDescent="0.55000000000000004">
      <c r="A20" s="42">
        <v>15</v>
      </c>
      <c r="B20" s="128">
        <v>3214</v>
      </c>
      <c r="C20" s="130">
        <f>VLOOKUP(B20,เลขปชช!B$2:J$701,6,0)</f>
        <v>1749400140489</v>
      </c>
      <c r="D20" s="136">
        <f>VLOOKUP(B20,เลขปชช!B$2:J$701,7,0)</f>
        <v>40892</v>
      </c>
      <c r="E20" s="30" t="s">
        <v>730</v>
      </c>
      <c r="F20" s="27" t="s">
        <v>909</v>
      </c>
      <c r="G20" s="27" t="s">
        <v>1542</v>
      </c>
      <c r="H20" s="42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21" x14ac:dyDescent="0.55000000000000004">
      <c r="A21" s="42">
        <v>16</v>
      </c>
      <c r="B21" s="128">
        <v>3221</v>
      </c>
      <c r="C21" s="130">
        <f>VLOOKUP(B21,เลขปชช!B$2:J$701,6,0)</f>
        <v>1570501352281</v>
      </c>
      <c r="D21" s="136">
        <f>VLOOKUP(B21,เลขปชช!B$2:J$701,7,0)</f>
        <v>40773</v>
      </c>
      <c r="E21" s="30" t="s">
        <v>730</v>
      </c>
      <c r="F21" s="27" t="s">
        <v>895</v>
      </c>
      <c r="G21" s="27" t="s">
        <v>1054</v>
      </c>
      <c r="H21" s="42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21" x14ac:dyDescent="0.55000000000000004">
      <c r="A22" s="42">
        <v>17</v>
      </c>
      <c r="B22" s="128">
        <v>3222</v>
      </c>
      <c r="C22" s="130">
        <f>VLOOKUP(B22,เลขปชช!B$2:J$701,6,0)</f>
        <v>1509966894784</v>
      </c>
      <c r="D22" s="136">
        <f>VLOOKUP(B22,เลขปชช!B$2:J$701,7,0)</f>
        <v>40964</v>
      </c>
      <c r="E22" s="30" t="s">
        <v>730</v>
      </c>
      <c r="F22" s="27" t="s">
        <v>913</v>
      </c>
      <c r="G22" s="28" t="s">
        <v>1527</v>
      </c>
      <c r="H22" s="42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1" x14ac:dyDescent="0.55000000000000004">
      <c r="A23" s="42">
        <v>18</v>
      </c>
      <c r="B23" s="128">
        <v>3296</v>
      </c>
      <c r="C23" s="130">
        <f>VLOOKUP(B23,เลขปชช!B$2:J$701,6,0)</f>
        <v>1570501355743</v>
      </c>
      <c r="D23" s="136">
        <f>VLOOKUP(B23,เลขปชช!B$2:J$701,7,0)</f>
        <v>41007</v>
      </c>
      <c r="E23" s="30" t="s">
        <v>730</v>
      </c>
      <c r="F23" s="27" t="s">
        <v>896</v>
      </c>
      <c r="G23" s="28" t="s">
        <v>1528</v>
      </c>
      <c r="H23" s="42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1" x14ac:dyDescent="0.55000000000000004">
      <c r="A24" s="42">
        <v>19</v>
      </c>
      <c r="B24" s="128">
        <v>3391</v>
      </c>
      <c r="C24" s="130">
        <f>VLOOKUP(B24,เลขปชช!B$2:J$701,6,0)</f>
        <v>1570501350954</v>
      </c>
      <c r="D24" s="136">
        <f>VLOOKUP(B24,เลขปชช!B$2:J$701,7,0)</f>
        <v>40682</v>
      </c>
      <c r="E24" s="30" t="s">
        <v>730</v>
      </c>
      <c r="F24" s="27" t="s">
        <v>1221</v>
      </c>
      <c r="G24" s="28" t="s">
        <v>188</v>
      </c>
      <c r="H24" s="42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21" x14ac:dyDescent="0.55000000000000004">
      <c r="A25" s="42">
        <v>20</v>
      </c>
      <c r="B25" s="128">
        <v>3397</v>
      </c>
      <c r="C25" s="130">
        <f>VLOOKUP(B25,เลขปชช!B$2:J$701,6,0)</f>
        <v>1570501351951</v>
      </c>
      <c r="D25" s="136">
        <f>VLOOKUP(B25,เลขปชช!B$2:J$701,7,0)</f>
        <v>40749</v>
      </c>
      <c r="E25" s="30" t="s">
        <v>730</v>
      </c>
      <c r="F25" s="27" t="s">
        <v>907</v>
      </c>
      <c r="G25" s="27" t="s">
        <v>1529</v>
      </c>
      <c r="H25" s="42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55000000000000004">
      <c r="A26" s="42">
        <v>21</v>
      </c>
      <c r="B26" s="128">
        <v>3489</v>
      </c>
      <c r="C26" s="130">
        <f>VLOOKUP(B26,เลขปชช!B$2:J$701,6,0)</f>
        <v>1429900799580</v>
      </c>
      <c r="D26" s="136">
        <f>VLOOKUP(B26,เลขปชช!B$2:J$701,7,0)</f>
        <v>41010</v>
      </c>
      <c r="E26" s="30" t="s">
        <v>730</v>
      </c>
      <c r="F26" s="27" t="s">
        <v>899</v>
      </c>
      <c r="G26" s="28" t="s">
        <v>33</v>
      </c>
      <c r="H26" s="42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1" x14ac:dyDescent="0.55000000000000004">
      <c r="A27" s="42">
        <v>22</v>
      </c>
      <c r="B27" s="128">
        <v>3493</v>
      </c>
      <c r="C27" s="130">
        <f>VLOOKUP(B27,เลขปชช!B$2:J$701,6,0)</f>
        <v>1159900583211</v>
      </c>
      <c r="D27" s="136">
        <f>VLOOKUP(B27,เลขปชช!B$2:J$701,7,0)</f>
        <v>40800</v>
      </c>
      <c r="E27" s="30" t="s">
        <v>730</v>
      </c>
      <c r="F27" s="27" t="s">
        <v>918</v>
      </c>
      <c r="G27" s="28" t="s">
        <v>818</v>
      </c>
      <c r="H27" s="42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21" x14ac:dyDescent="0.55000000000000004">
      <c r="A28" s="42">
        <v>23</v>
      </c>
      <c r="B28" s="128">
        <v>3494</v>
      </c>
      <c r="C28" s="130">
        <f>VLOOKUP(B28,เลขปชช!B$2:J$701,6,0)</f>
        <v>1579901517013</v>
      </c>
      <c r="D28" s="136">
        <f>VLOOKUP(B28,เลขปชช!B$2:J$701,7,0)</f>
        <v>40983</v>
      </c>
      <c r="E28" s="30" t="s">
        <v>730</v>
      </c>
      <c r="F28" s="27" t="s">
        <v>919</v>
      </c>
      <c r="G28" s="28" t="s">
        <v>1480</v>
      </c>
      <c r="H28" s="42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21" x14ac:dyDescent="0.55000000000000004">
      <c r="A29" s="42">
        <v>24</v>
      </c>
      <c r="B29" s="128">
        <v>3609</v>
      </c>
      <c r="C29" s="130">
        <f>VLOOKUP(B29,เลขปชช!B$2:J$701,6,0)</f>
        <v>1570501355689</v>
      </c>
      <c r="D29" s="136">
        <f>VLOOKUP(B29,เลขปชช!B$2:J$701,7,0)</f>
        <v>41000</v>
      </c>
      <c r="E29" s="30" t="s">
        <v>730</v>
      </c>
      <c r="F29" s="27" t="s">
        <v>1103</v>
      </c>
      <c r="G29" s="28" t="s">
        <v>1104</v>
      </c>
      <c r="H29" s="42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1" x14ac:dyDescent="0.55000000000000004">
      <c r="A30" s="42">
        <v>25</v>
      </c>
      <c r="B30" s="128">
        <v>3610</v>
      </c>
      <c r="C30" s="130">
        <f>VLOOKUP(B30,เลขปชช!B$2:J$701,6,0)</f>
        <v>1579901510710</v>
      </c>
      <c r="D30" s="136">
        <f>VLOOKUP(B30,เลขปชช!B$2:J$701,7,0)</f>
        <v>40946</v>
      </c>
      <c r="E30" s="30" t="s">
        <v>730</v>
      </c>
      <c r="F30" s="27" t="s">
        <v>1082</v>
      </c>
      <c r="G30" s="28" t="s">
        <v>1083</v>
      </c>
      <c r="H30" s="42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21" x14ac:dyDescent="0.55000000000000004">
      <c r="A31" s="42">
        <v>26</v>
      </c>
      <c r="B31" s="128">
        <v>3611</v>
      </c>
      <c r="C31" s="130">
        <f>VLOOKUP(B31,เลขปชช!B$2:J$701,6,0)</f>
        <v>1510101614261</v>
      </c>
      <c r="D31" s="136">
        <f>VLOOKUP(B31,เลขปชช!B$2:J$701,7,0)</f>
        <v>40704</v>
      </c>
      <c r="E31" s="30" t="s">
        <v>730</v>
      </c>
      <c r="F31" s="27" t="s">
        <v>1070</v>
      </c>
      <c r="G31" s="28" t="s">
        <v>1071</v>
      </c>
      <c r="H31" s="42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21" s="4" customFormat="1" x14ac:dyDescent="0.55000000000000004">
      <c r="A32" s="42">
        <v>27</v>
      </c>
      <c r="B32" s="29">
        <v>3612</v>
      </c>
      <c r="C32" s="130">
        <f>VLOOKUP(B32,เลขปชช!B$2:J$701,6,0)</f>
        <v>1209000632117</v>
      </c>
      <c r="D32" s="136">
        <f>VLOOKUP(B32,เลขปชช!B$2:J$701,7,0)</f>
        <v>40891</v>
      </c>
      <c r="E32" s="30" t="s">
        <v>730</v>
      </c>
      <c r="F32" s="27" t="s">
        <v>1095</v>
      </c>
      <c r="G32" s="28" t="s">
        <v>264</v>
      </c>
      <c r="H32" s="42"/>
      <c r="I32" s="39"/>
      <c r="J32" s="15"/>
      <c r="K32" s="15"/>
      <c r="L32" s="15"/>
      <c r="M32" s="15"/>
      <c r="N32" s="15"/>
      <c r="O32" s="15"/>
      <c r="P32" s="15"/>
      <c r="Q32" s="15"/>
      <c r="R32" s="15"/>
      <c r="S32" s="35"/>
      <c r="T32" s="35"/>
      <c r="U32" s="35"/>
    </row>
    <row r="33" spans="1:21" s="4" customFormat="1" x14ac:dyDescent="0.55000000000000004">
      <c r="A33" s="42">
        <v>28</v>
      </c>
      <c r="B33" s="29">
        <v>3614</v>
      </c>
      <c r="C33" s="130">
        <f>VLOOKUP(B33,เลขปชช!B$2:J$701,6,0)</f>
        <v>1570501354470</v>
      </c>
      <c r="D33" s="136">
        <f>VLOOKUP(B33,เลขปชช!B$2:J$701,7,0)</f>
        <v>40909</v>
      </c>
      <c r="E33" s="30" t="s">
        <v>730</v>
      </c>
      <c r="F33" s="27" t="s">
        <v>1220</v>
      </c>
      <c r="G33" s="28" t="s">
        <v>1077</v>
      </c>
      <c r="H33" s="42"/>
      <c r="I33" s="39"/>
      <c r="J33" s="15"/>
      <c r="K33" s="15"/>
      <c r="L33" s="15"/>
      <c r="M33" s="15"/>
      <c r="N33" s="15"/>
      <c r="O33" s="15"/>
      <c r="P33" s="15"/>
      <c r="Q33" s="15"/>
      <c r="R33" s="15"/>
      <c r="S33" s="35"/>
      <c r="T33" s="35"/>
      <c r="U33" s="35"/>
    </row>
    <row r="34" spans="1:21" s="4" customFormat="1" x14ac:dyDescent="0.55000000000000004">
      <c r="A34" s="42">
        <v>29</v>
      </c>
      <c r="B34" s="29">
        <v>3615</v>
      </c>
      <c r="C34" s="130">
        <f>VLOOKUP(B34,เลขปชช!B$2:J$701,6,0)</f>
        <v>1209000637208</v>
      </c>
      <c r="D34" s="136">
        <f>VLOOKUP(B34,เลขปชช!B$2:J$701,7,0)</f>
        <v>40913</v>
      </c>
      <c r="E34" s="30" t="s">
        <v>730</v>
      </c>
      <c r="F34" s="27" t="s">
        <v>1056</v>
      </c>
      <c r="G34" s="28" t="s">
        <v>1098</v>
      </c>
      <c r="H34" s="42"/>
      <c r="I34" s="39"/>
      <c r="J34" s="15"/>
      <c r="K34" s="15"/>
      <c r="L34" s="15"/>
      <c r="M34" s="15"/>
      <c r="N34" s="15"/>
      <c r="O34" s="15"/>
      <c r="P34" s="15"/>
      <c r="Q34" s="15"/>
      <c r="R34" s="15"/>
      <c r="S34" s="35"/>
      <c r="T34" s="35"/>
      <c r="U34" s="35"/>
    </row>
    <row r="35" spans="1:21" s="4" customFormat="1" x14ac:dyDescent="0.55000000000000004">
      <c r="A35" s="42">
        <v>30</v>
      </c>
      <c r="B35" s="29">
        <v>3756</v>
      </c>
      <c r="C35" s="130"/>
      <c r="D35" s="136"/>
      <c r="E35" s="30" t="s">
        <v>730</v>
      </c>
      <c r="F35" s="27" t="s">
        <v>1815</v>
      </c>
      <c r="G35" s="28" t="s">
        <v>1816</v>
      </c>
      <c r="H35" s="42"/>
      <c r="I35" s="39"/>
      <c r="J35" s="15"/>
      <c r="K35" s="15"/>
      <c r="L35" s="15"/>
      <c r="M35" s="15"/>
      <c r="N35" s="15"/>
      <c r="O35" s="15"/>
      <c r="P35" s="15"/>
      <c r="Q35" s="15"/>
      <c r="R35" s="15"/>
      <c r="S35" s="35"/>
      <c r="T35" s="35"/>
      <c r="U35" s="35"/>
    </row>
  </sheetData>
  <sortState ref="B6:H35">
    <sortCondition ref="E6:E35"/>
    <sortCondition ref="B6:B35"/>
  </sortState>
  <mergeCells count="4">
    <mergeCell ref="A1:R1"/>
    <mergeCell ref="A2:R2"/>
    <mergeCell ref="A3:R3"/>
    <mergeCell ref="E5:G5"/>
  </mergeCells>
  <pageMargins left="0.98425196850393704" right="0.39370078740157483" top="0.74803149606299213" bottom="0.35433070866141736" header="0.31496062992125984" footer="0.31496062992125984"/>
  <pageSetup paperSize="9" scale="90" orientation="portrait" r:id="rId1"/>
  <headerFooter>
    <oddFooter>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39997558519241921"/>
  </sheetPr>
  <dimension ref="A1:Y35"/>
  <sheetViews>
    <sheetView view="pageBreakPreview" zoomScaleSheetLayoutView="100" workbookViewId="0">
      <selection activeCell="B6" sqref="B6:G35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5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5" x14ac:dyDescent="0.55000000000000004">
      <c r="A2" s="228" t="s">
        <v>1703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13"/>
      <c r="V2" s="13"/>
      <c r="W2" s="13"/>
      <c r="X2" s="13"/>
      <c r="Y2" s="13"/>
    </row>
    <row r="3" spans="1:25" x14ac:dyDescent="0.55000000000000004">
      <c r="A3" s="228" t="str">
        <f>"ครูประจำชั้น   "&amp;สถิติ!P11</f>
        <v>ครูประจำชั้น   นางสาววัชรียา   บุญงาม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12"/>
      <c r="V3" s="14"/>
      <c r="W3" s="14"/>
      <c r="X3" s="14"/>
      <c r="Y3" s="14"/>
    </row>
    <row r="4" spans="1:25" ht="12" customHeight="1" x14ac:dyDescent="0.55000000000000004"/>
    <row r="5" spans="1:25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 x14ac:dyDescent="0.55000000000000004">
      <c r="A6" s="3">
        <v>1</v>
      </c>
      <c r="B6" s="7">
        <v>3116</v>
      </c>
      <c r="C6" s="130">
        <f>VLOOKUP(B6,เลขปชช!B$2:J$701,6,0)</f>
        <v>1570501348381</v>
      </c>
      <c r="D6" s="136">
        <f>VLOOKUP(B6,เลขปชช!B$2:J$701,7,0)</f>
        <v>40475</v>
      </c>
      <c r="E6" s="8" t="s">
        <v>729</v>
      </c>
      <c r="F6" s="10" t="s">
        <v>372</v>
      </c>
      <c r="G6" s="9" t="s">
        <v>9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5" x14ac:dyDescent="0.55000000000000004">
      <c r="A7" s="3">
        <v>2</v>
      </c>
      <c r="B7" s="7">
        <v>3117</v>
      </c>
      <c r="C7" s="130">
        <f>VLOOKUP(B7,เลขปชช!B$2:J$701,6,0)</f>
        <v>1579901406769</v>
      </c>
      <c r="D7" s="136">
        <f>VLOOKUP(B7,เลขปชช!B$2:J$701,7,0)</f>
        <v>40328</v>
      </c>
      <c r="E7" s="8" t="s">
        <v>729</v>
      </c>
      <c r="F7" s="10" t="s">
        <v>380</v>
      </c>
      <c r="G7" s="9" t="s">
        <v>10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5" x14ac:dyDescent="0.55000000000000004">
      <c r="A8" s="32">
        <v>3</v>
      </c>
      <c r="B8" s="7">
        <v>3121</v>
      </c>
      <c r="C8" s="130">
        <f>VLOOKUP(B8,เลขปชช!B$2:J$701,6,0)</f>
        <v>1579901408494</v>
      </c>
      <c r="D8" s="136">
        <f>VLOOKUP(B8,เลขปชช!B$2:J$701,7,0)</f>
        <v>40340</v>
      </c>
      <c r="E8" s="8" t="s">
        <v>729</v>
      </c>
      <c r="F8" s="10" t="s">
        <v>381</v>
      </c>
      <c r="G8" s="9" t="s">
        <v>11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5" x14ac:dyDescent="0.55000000000000004">
      <c r="A9" s="32">
        <v>4</v>
      </c>
      <c r="B9" s="7">
        <v>3123</v>
      </c>
      <c r="C9" s="130">
        <f>VLOOKUP(B9,เลขปชช!B$2:J$701,6,0)</f>
        <v>5571500095121</v>
      </c>
      <c r="D9" s="136">
        <f>VLOOKUP(B9,เลขปชช!B$2:J$701,7,0)</f>
        <v>40561</v>
      </c>
      <c r="E9" s="8" t="s">
        <v>729</v>
      </c>
      <c r="F9" s="10" t="s">
        <v>382</v>
      </c>
      <c r="G9" s="9" t="s">
        <v>12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5" x14ac:dyDescent="0.55000000000000004">
      <c r="A10" s="32">
        <v>5</v>
      </c>
      <c r="B10" s="7">
        <v>3182</v>
      </c>
      <c r="C10" s="130">
        <f>VLOOKUP(B10,เลขปชช!B$2:J$701,6,0)</f>
        <v>1840701118581</v>
      </c>
      <c r="D10" s="136">
        <f>VLOOKUP(B10,เลขปชช!B$2:J$701,7,0)</f>
        <v>39968</v>
      </c>
      <c r="E10" s="8" t="s">
        <v>729</v>
      </c>
      <c r="F10" s="10" t="s">
        <v>369</v>
      </c>
      <c r="G10" s="9" t="s">
        <v>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5" x14ac:dyDescent="0.55000000000000004">
      <c r="A11" s="32">
        <v>6</v>
      </c>
      <c r="B11" s="7">
        <v>3248</v>
      </c>
      <c r="C11" s="130">
        <f>VLOOKUP(B11,เลขปชช!B$2:J$701,6,0)</f>
        <v>1570501348682</v>
      </c>
      <c r="D11" s="136">
        <f>VLOOKUP(B11,เลขปชช!B$2:J$701,7,0)</f>
        <v>40494</v>
      </c>
      <c r="E11" s="8" t="s">
        <v>729</v>
      </c>
      <c r="F11" s="10" t="s">
        <v>383</v>
      </c>
      <c r="G11" s="9" t="s">
        <v>13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5" x14ac:dyDescent="0.55000000000000004">
      <c r="A12" s="32">
        <v>7</v>
      </c>
      <c r="B12" s="7">
        <v>3250</v>
      </c>
      <c r="C12" s="130">
        <f>VLOOKUP(B12,เลขปชช!B$2:J$701,6,0)</f>
        <v>570500000048</v>
      </c>
      <c r="D12" s="136">
        <f>VLOOKUP(B12,เลขปชช!B$2:J$701,7,0)</f>
        <v>40534</v>
      </c>
      <c r="E12" s="8" t="s">
        <v>729</v>
      </c>
      <c r="F12" s="10" t="s">
        <v>384</v>
      </c>
      <c r="G12" s="9" t="s">
        <v>14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5" x14ac:dyDescent="0.55000000000000004">
      <c r="A13" s="32">
        <v>8</v>
      </c>
      <c r="B13" s="7">
        <v>3251</v>
      </c>
      <c r="C13" s="130">
        <f>VLOOKUP(B13,เลขปชช!B$2:J$701,6,0)</f>
        <v>1839902166025</v>
      </c>
      <c r="D13" s="136">
        <f>VLOOKUP(B13,เลขปชช!B$2:J$701,7,0)</f>
        <v>40541</v>
      </c>
      <c r="E13" s="8" t="s">
        <v>729</v>
      </c>
      <c r="F13" s="10" t="s">
        <v>385</v>
      </c>
      <c r="G13" s="9" t="s">
        <v>15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5" x14ac:dyDescent="0.55000000000000004">
      <c r="A14" s="32">
        <v>9</v>
      </c>
      <c r="B14" s="7">
        <v>3252</v>
      </c>
      <c r="C14" s="130">
        <f>VLOOKUP(B14,เลขปชช!B$2:J$701,6,0)</f>
        <v>1101100303984</v>
      </c>
      <c r="D14" s="136">
        <f>VLOOKUP(B14,เลขปชช!B$2:J$701,7,0)</f>
        <v>40675</v>
      </c>
      <c r="E14" s="8" t="s">
        <v>729</v>
      </c>
      <c r="F14" s="10" t="s">
        <v>386</v>
      </c>
      <c r="G14" s="9" t="s">
        <v>16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5" x14ac:dyDescent="0.55000000000000004">
      <c r="A15" s="32">
        <v>10</v>
      </c>
      <c r="B15" s="7">
        <v>3303</v>
      </c>
      <c r="C15" s="130">
        <f>VLOOKUP(B15,เลขปชช!B$2:J$701,6,0)</f>
        <v>1579901431119</v>
      </c>
      <c r="D15" s="136">
        <f>VLOOKUP(B15,เลขปชช!B$2:J$701,7,0)</f>
        <v>40474</v>
      </c>
      <c r="E15" s="8" t="s">
        <v>729</v>
      </c>
      <c r="F15" s="10" t="s">
        <v>387</v>
      </c>
      <c r="G15" s="9" t="s">
        <v>17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5" x14ac:dyDescent="0.55000000000000004">
      <c r="A16" s="32">
        <v>11</v>
      </c>
      <c r="B16" s="7">
        <v>3467</v>
      </c>
      <c r="C16" s="130">
        <f>VLOOKUP(B16,เลขปชช!B$2:J$701,6,0)</f>
        <v>1579901436854</v>
      </c>
      <c r="D16" s="136">
        <f>VLOOKUP(B16,เลขปชช!B$2:J$701,7,0)</f>
        <v>40507</v>
      </c>
      <c r="E16" s="8" t="s">
        <v>729</v>
      </c>
      <c r="F16" s="10" t="s">
        <v>370</v>
      </c>
      <c r="G16" s="9" t="s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55000000000000004">
      <c r="A17" s="32">
        <v>12</v>
      </c>
      <c r="B17" s="7">
        <v>3468</v>
      </c>
      <c r="C17" s="130">
        <f>VLOOKUP(B17,เลขปชช!B$2:J$701,6,0)</f>
        <v>1579901434924</v>
      </c>
      <c r="D17" s="136">
        <f>VLOOKUP(B17,เลขปชช!B$2:J$701,7,0)</f>
        <v>40498</v>
      </c>
      <c r="E17" s="8" t="s">
        <v>729</v>
      </c>
      <c r="F17" s="10" t="s">
        <v>371</v>
      </c>
      <c r="G17" s="9" t="s">
        <v>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55000000000000004">
      <c r="A18" s="32">
        <v>13</v>
      </c>
      <c r="B18" s="7">
        <v>3469</v>
      </c>
      <c r="C18" s="130">
        <f>VLOOKUP(B18,เลขปชช!B$2:J$701,6,0)</f>
        <v>1579901443010</v>
      </c>
      <c r="D18" s="136">
        <f>VLOOKUP(B18,เลขปชช!B$2:J$701,7,0)</f>
        <v>40544</v>
      </c>
      <c r="E18" s="8" t="s">
        <v>729</v>
      </c>
      <c r="F18" s="10" t="s">
        <v>372</v>
      </c>
      <c r="G18" s="9" t="s">
        <v>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55000000000000004">
      <c r="A19" s="32">
        <v>14</v>
      </c>
      <c r="B19" s="7">
        <v>3127</v>
      </c>
      <c r="C19" s="130">
        <f>VLOOKUP(B19,เลขปชช!B$2:J$701,6,0)</f>
        <v>1579901455701</v>
      </c>
      <c r="D19" s="136">
        <f>VLOOKUP(B19,เลขปชช!B$2:J$701,7,0)</f>
        <v>40623</v>
      </c>
      <c r="E19" s="8" t="s">
        <v>730</v>
      </c>
      <c r="F19" s="10" t="s">
        <v>390</v>
      </c>
      <c r="G19" s="9" t="s">
        <v>20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55000000000000004">
      <c r="A20" s="32">
        <v>15</v>
      </c>
      <c r="B20" s="7">
        <v>3129</v>
      </c>
      <c r="C20" s="130">
        <f>VLOOKUP(B20,เลขปชช!B$2:J$701,6,0)</f>
        <v>1570501348186</v>
      </c>
      <c r="D20" s="136">
        <f>VLOOKUP(B20,เลขปชช!B$2:J$701,7,0)</f>
        <v>40467</v>
      </c>
      <c r="E20" s="33" t="s">
        <v>730</v>
      </c>
      <c r="F20" s="10" t="s">
        <v>392</v>
      </c>
      <c r="G20" s="9" t="s">
        <v>22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55000000000000004">
      <c r="A21" s="32">
        <v>16</v>
      </c>
      <c r="B21" s="7">
        <v>3134</v>
      </c>
      <c r="C21" s="130">
        <f>VLOOKUP(B21,เลขปชช!B$2:J$701,6,0)</f>
        <v>1579901460399</v>
      </c>
      <c r="D21" s="136">
        <f>VLOOKUP(B21,เลขปชช!B$2:J$701,7,0)</f>
        <v>40647</v>
      </c>
      <c r="E21" s="8" t="s">
        <v>730</v>
      </c>
      <c r="F21" s="10" t="s">
        <v>394</v>
      </c>
      <c r="G21" s="9" t="s">
        <v>24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55000000000000004">
      <c r="A22" s="32">
        <v>17</v>
      </c>
      <c r="B22" s="7">
        <v>3136</v>
      </c>
      <c r="C22" s="130">
        <f>VLOOKUP(B22,เลขปชช!B$2:J$701,6,0)</f>
        <v>1509966785772</v>
      </c>
      <c r="D22" s="136">
        <f>VLOOKUP(B22,เลขปชช!B$2:J$701,7,0)</f>
        <v>40358</v>
      </c>
      <c r="E22" s="8" t="s">
        <v>730</v>
      </c>
      <c r="F22" s="10" t="s">
        <v>388</v>
      </c>
      <c r="G22" s="9" t="s">
        <v>18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55000000000000004">
      <c r="A23" s="32">
        <v>18</v>
      </c>
      <c r="B23" s="7">
        <v>3152</v>
      </c>
      <c r="C23" s="130">
        <f>VLOOKUP(B23,เลขปชช!B$2:J$701,6,0)</f>
        <v>1907500052928</v>
      </c>
      <c r="D23" s="136">
        <f>VLOOKUP(B23,เลขปชช!B$2:J$701,7,0)</f>
        <v>40414</v>
      </c>
      <c r="E23" s="8" t="s">
        <v>730</v>
      </c>
      <c r="F23" s="10" t="s">
        <v>389</v>
      </c>
      <c r="G23" s="9" t="s">
        <v>19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55000000000000004">
      <c r="A24" s="32">
        <v>19</v>
      </c>
      <c r="B24" s="7">
        <v>3153</v>
      </c>
      <c r="C24" s="130">
        <f>VLOOKUP(B24,เลขปชช!B$2:J$701,6,0)</f>
        <v>1309903814106</v>
      </c>
      <c r="D24" s="136">
        <f>VLOOKUP(B24,เลขปชช!B$2:J$701,7,0)</f>
        <v>40423</v>
      </c>
      <c r="E24" s="8" t="s">
        <v>730</v>
      </c>
      <c r="F24" s="10" t="s">
        <v>391</v>
      </c>
      <c r="G24" s="9" t="s">
        <v>21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55000000000000004">
      <c r="A25" s="32">
        <v>20</v>
      </c>
      <c r="B25" s="7">
        <v>3155</v>
      </c>
      <c r="C25" s="130">
        <f>VLOOKUP(B25,เลขปชช!B$2:J$701,6,0)</f>
        <v>1570501346370</v>
      </c>
      <c r="D25" s="136">
        <f>VLOOKUP(B25,เลขปชช!B$2:J$701,7,0)</f>
        <v>40345</v>
      </c>
      <c r="E25" s="8" t="s">
        <v>730</v>
      </c>
      <c r="F25" s="10" t="s">
        <v>393</v>
      </c>
      <c r="G25" s="9" t="s">
        <v>23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x14ac:dyDescent="0.55000000000000004">
      <c r="A26" s="32">
        <v>21</v>
      </c>
      <c r="B26" s="7">
        <v>3300</v>
      </c>
      <c r="C26" s="130">
        <f>VLOOKUP(B26,เลขปชช!B$2:J$701,6,0)</f>
        <v>1579901404928</v>
      </c>
      <c r="D26" s="136">
        <f>VLOOKUP(B26,เลขปชช!B$2:J$701,7,0)</f>
        <v>40316</v>
      </c>
      <c r="E26" s="8" t="s">
        <v>730</v>
      </c>
      <c r="F26" s="10" t="s">
        <v>395</v>
      </c>
      <c r="G26" s="9" t="s">
        <v>25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55000000000000004">
      <c r="A27" s="32">
        <v>22</v>
      </c>
      <c r="B27" s="7">
        <v>3393</v>
      </c>
      <c r="C27" s="130">
        <f>VLOOKUP(B27,เลขปชช!B$2:J$701,6,0)</f>
        <v>1579901424244</v>
      </c>
      <c r="D27" s="136">
        <f>VLOOKUP(B27,เลขปชช!B$2:J$701,7,0)</f>
        <v>40436</v>
      </c>
      <c r="E27" s="8" t="s">
        <v>730</v>
      </c>
      <c r="F27" s="10" t="s">
        <v>397</v>
      </c>
      <c r="G27" s="9" t="s">
        <v>27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55000000000000004">
      <c r="A28" s="32">
        <v>23</v>
      </c>
      <c r="B28" s="7">
        <v>3470</v>
      </c>
      <c r="C28" s="130">
        <f>VLOOKUP(B28,เลขปชช!B$2:J$701,6,0)</f>
        <v>1579901446485</v>
      </c>
      <c r="D28" s="136">
        <f>VLOOKUP(B28,เลขปชช!B$2:J$701,7,0)</f>
        <v>40564</v>
      </c>
      <c r="E28" s="8" t="s">
        <v>730</v>
      </c>
      <c r="F28" s="10" t="s">
        <v>373</v>
      </c>
      <c r="G28" s="9" t="s">
        <v>4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55000000000000004">
      <c r="A29" s="32">
        <v>24</v>
      </c>
      <c r="B29" s="7">
        <v>3471</v>
      </c>
      <c r="C29" s="130">
        <f>VLOOKUP(B29,เลขปชช!B$2:J$701,6,0)</f>
        <v>1570501349255</v>
      </c>
      <c r="D29" s="136">
        <f>VLOOKUP(B29,เลขปชช!B$2:J$701,7,0)</f>
        <v>40553</v>
      </c>
      <c r="E29" s="8" t="s">
        <v>730</v>
      </c>
      <c r="F29" s="10" t="s">
        <v>374</v>
      </c>
      <c r="G29" s="9" t="s">
        <v>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55000000000000004">
      <c r="A30" s="32">
        <v>25</v>
      </c>
      <c r="B30" s="7">
        <v>3472</v>
      </c>
      <c r="C30" s="130">
        <f>VLOOKUP(B30,เลขปชช!B$2:J$701,6,0)</f>
        <v>1570501346612</v>
      </c>
      <c r="D30" s="136">
        <f>VLOOKUP(B30,เลขปชช!B$2:J$701,7,0)</f>
        <v>40363</v>
      </c>
      <c r="E30" s="8" t="s">
        <v>730</v>
      </c>
      <c r="F30" s="10" t="s">
        <v>375</v>
      </c>
      <c r="G30" s="9" t="s">
        <v>1547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x14ac:dyDescent="0.55000000000000004">
      <c r="A31" s="32">
        <v>26</v>
      </c>
      <c r="B31" s="7">
        <v>3474</v>
      </c>
      <c r="C31" s="130">
        <f>VLOOKUP(B31,เลขปชช!B$2:J$701,6,0)</f>
        <v>1579901426956</v>
      </c>
      <c r="D31" s="136">
        <f>VLOOKUP(B31,เลขปชช!B$2:J$701,7,0)</f>
        <v>40451</v>
      </c>
      <c r="E31" s="33" t="s">
        <v>730</v>
      </c>
      <c r="F31" s="10" t="s">
        <v>376</v>
      </c>
      <c r="G31" s="9" t="s">
        <v>1046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55000000000000004">
      <c r="A32" s="32">
        <v>27</v>
      </c>
      <c r="B32" s="7">
        <v>3475</v>
      </c>
      <c r="C32" s="130">
        <f>VLOOKUP(B32,เลขปชช!B$2:J$701,6,0)</f>
        <v>1570501348402</v>
      </c>
      <c r="D32" s="136">
        <f>VLOOKUP(B32,เลขปชช!B$2:J$701,7,0)</f>
        <v>40483</v>
      </c>
      <c r="E32" s="8" t="s">
        <v>730</v>
      </c>
      <c r="F32" s="10" t="s">
        <v>377</v>
      </c>
      <c r="G32" s="9" t="s">
        <v>6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55000000000000004">
      <c r="A33" s="32">
        <v>28</v>
      </c>
      <c r="B33" s="7">
        <v>3476</v>
      </c>
      <c r="C33" s="130">
        <f>VLOOKUP(B33,เลขปชช!B$2:J$701,6,0)</f>
        <v>1570501346299</v>
      </c>
      <c r="D33" s="136">
        <f>VLOOKUP(B33,เลขปชช!B$2:J$701,7,0)</f>
        <v>40333</v>
      </c>
      <c r="E33" s="8" t="s">
        <v>730</v>
      </c>
      <c r="F33" s="10" t="s">
        <v>378</v>
      </c>
      <c r="G33" s="9" t="s">
        <v>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x14ac:dyDescent="0.55000000000000004">
      <c r="A34" s="32">
        <v>29</v>
      </c>
      <c r="B34" s="7">
        <v>3477</v>
      </c>
      <c r="C34" s="130">
        <f>VLOOKUP(B34,เลขปชช!B$2:J$701,6,0)</f>
        <v>1570501350601</v>
      </c>
      <c r="D34" s="136">
        <f>VLOOKUP(B34,เลขปชช!B$2:J$701,7,0)</f>
        <v>40649</v>
      </c>
      <c r="E34" s="8" t="s">
        <v>730</v>
      </c>
      <c r="F34" s="10" t="s">
        <v>379</v>
      </c>
      <c r="G34" s="9" t="s">
        <v>8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55000000000000004">
      <c r="A35" s="32">
        <v>30</v>
      </c>
      <c r="B35" s="7">
        <v>3587</v>
      </c>
      <c r="C35" s="130">
        <f>VLOOKUP(B35,เลขปชช!B$2:J$701,6,0)</f>
        <v>1570501347961</v>
      </c>
      <c r="D35" s="136">
        <f>VLOOKUP(B35,เลขปชช!B$2:J$701,7,0)</f>
        <v>36805</v>
      </c>
      <c r="E35" s="34" t="s">
        <v>730</v>
      </c>
      <c r="F35" s="10" t="s">
        <v>635</v>
      </c>
      <c r="G35" s="9" t="s">
        <v>873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</sheetData>
  <sortState ref="B6:I36">
    <sortCondition ref="E6:E36"/>
    <sortCondition ref="B6:B36"/>
  </sortState>
  <mergeCells count="4">
    <mergeCell ref="A1:T1"/>
    <mergeCell ref="A2:T2"/>
    <mergeCell ref="A3:T3"/>
    <mergeCell ref="E5:G5"/>
  </mergeCells>
  <pageMargins left="0.82677165354330717" right="0.31496062992125984" top="0.43307086614173229" bottom="0.19685039370078741" header="0.31496062992125984" footer="0.11811023622047245"/>
  <pageSetup paperSize="9" scale="88" orientation="portrait" r:id="rId1"/>
  <headerFooter>
    <oddFooter>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39997558519241921"/>
  </sheetPr>
  <dimension ref="A1:Y35"/>
  <sheetViews>
    <sheetView tabSelected="1" view="pageBreakPreview" topLeftCell="A7" zoomScaleSheetLayoutView="100" workbookViewId="0">
      <selection activeCell="F21" sqref="F21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5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5" x14ac:dyDescent="0.55000000000000004">
      <c r="A2" s="228" t="s">
        <v>1704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13"/>
      <c r="V2" s="13"/>
      <c r="W2" s="13"/>
      <c r="X2" s="13"/>
      <c r="Y2" s="13"/>
    </row>
    <row r="3" spans="1:25" x14ac:dyDescent="0.55000000000000004">
      <c r="A3" s="228" t="str">
        <f>"ครูประจำชั้น   "&amp;สถิติ!P12</f>
        <v>ครูประจำชั้น   นางสาวมณีกาญจน์   ถิ่นลำปาง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12"/>
      <c r="V3" s="14"/>
      <c r="W3" s="14"/>
      <c r="X3" s="14"/>
      <c r="Y3" s="14"/>
    </row>
    <row r="4" spans="1:25" ht="12" customHeight="1" x14ac:dyDescent="0.55000000000000004"/>
    <row r="5" spans="1:25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 x14ac:dyDescent="0.55000000000000004">
      <c r="A6" s="3">
        <v>1</v>
      </c>
      <c r="B6" s="7">
        <v>3011</v>
      </c>
      <c r="C6" s="130">
        <f>VLOOKUP(B6,เลขปชช!B$2:J$800,6,0)</f>
        <v>1570501341904</v>
      </c>
      <c r="D6" s="136">
        <f>VLOOKUP(B6,เลขปชช!B$2:J$800,7,0)</f>
        <v>40029</v>
      </c>
      <c r="E6" s="8" t="s">
        <v>729</v>
      </c>
      <c r="F6" s="10" t="s">
        <v>471</v>
      </c>
      <c r="G6" s="9" t="s">
        <v>79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46" t="s">
        <v>1609</v>
      </c>
    </row>
    <row r="7" spans="1:25" x14ac:dyDescent="0.55000000000000004">
      <c r="A7" s="3">
        <v>2</v>
      </c>
      <c r="B7" s="7">
        <v>3113</v>
      </c>
      <c r="C7" s="130">
        <f>VLOOKUP(B7,เลขปชช!B$2:J$701,6,0)</f>
        <v>1570501350199</v>
      </c>
      <c r="D7" s="136">
        <f>VLOOKUP(B7,เลขปชช!B$2:J$701,7,0)</f>
        <v>40598</v>
      </c>
      <c r="E7" s="8" t="s">
        <v>729</v>
      </c>
      <c r="F7" s="10" t="s">
        <v>407</v>
      </c>
      <c r="G7" s="9" t="s">
        <v>39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5" x14ac:dyDescent="0.55000000000000004">
      <c r="A8" s="32">
        <v>3</v>
      </c>
      <c r="B8" s="7">
        <v>3115</v>
      </c>
      <c r="C8" s="130">
        <f>VLOOKUP(B8,เลขปชช!B$2:J$701,6,0)</f>
        <v>1510101607681</v>
      </c>
      <c r="D8" s="136">
        <f>VLOOKUP(B8,เลขปชช!B$2:J$701,7,0)</f>
        <v>40602</v>
      </c>
      <c r="E8" s="8" t="s">
        <v>729</v>
      </c>
      <c r="F8" s="10" t="s">
        <v>408</v>
      </c>
      <c r="G8" s="9" t="s">
        <v>40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5" x14ac:dyDescent="0.55000000000000004">
      <c r="A9" s="32">
        <v>4</v>
      </c>
      <c r="B9" s="7">
        <v>3120</v>
      </c>
      <c r="C9" s="130">
        <f>VLOOKUP(B9,เลขปชช!B$2:J$701,6,0)</f>
        <v>1103200234102</v>
      </c>
      <c r="D9" s="136">
        <f>VLOOKUP(B9,เลขปชช!B$2:J$701,7,0)</f>
        <v>40547</v>
      </c>
      <c r="E9" s="8" t="s">
        <v>729</v>
      </c>
      <c r="F9" s="10" t="s">
        <v>410</v>
      </c>
      <c r="G9" s="9" t="s">
        <v>42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5" x14ac:dyDescent="0.55000000000000004">
      <c r="A10" s="32">
        <v>5</v>
      </c>
      <c r="B10" s="7">
        <v>3185</v>
      </c>
      <c r="C10" s="130">
        <f>VLOOKUP(B10,เลขปชช!B$2:J$701,6,0)</f>
        <v>1102900234066</v>
      </c>
      <c r="D10" s="136">
        <f>VLOOKUP(B10,เลขปชช!B$2:J$701,7,0)</f>
        <v>40427</v>
      </c>
      <c r="E10" s="8" t="s">
        <v>729</v>
      </c>
      <c r="F10" s="10" t="s">
        <v>412</v>
      </c>
      <c r="G10" s="9" t="s">
        <v>44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5" x14ac:dyDescent="0.55000000000000004">
      <c r="A11" s="32">
        <v>6</v>
      </c>
      <c r="B11" s="7">
        <v>3241</v>
      </c>
      <c r="C11" s="130">
        <f>VLOOKUP(B11,เลขปชช!B$2:J$701,6,0)</f>
        <v>1579901425666</v>
      </c>
      <c r="D11" s="136">
        <f>VLOOKUP(B11,เลขปชช!B$2:J$701,7,0)</f>
        <v>40443</v>
      </c>
      <c r="E11" s="8" t="s">
        <v>729</v>
      </c>
      <c r="F11" s="10" t="s">
        <v>414</v>
      </c>
      <c r="G11" s="9" t="s">
        <v>46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5" x14ac:dyDescent="0.55000000000000004">
      <c r="A12" s="32">
        <v>7</v>
      </c>
      <c r="B12" s="7">
        <v>3244</v>
      </c>
      <c r="C12" s="130">
        <f>VLOOKUP(B12,เลขปชช!B$2:J$701,6,0)</f>
        <v>1579901430465</v>
      </c>
      <c r="D12" s="136">
        <f>VLOOKUP(B12,เลขปชช!B$2:J$701,7,0)</f>
        <v>40471</v>
      </c>
      <c r="E12" s="8" t="s">
        <v>729</v>
      </c>
      <c r="F12" s="10" t="s">
        <v>416</v>
      </c>
      <c r="G12" s="9" t="s">
        <v>48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5" x14ac:dyDescent="0.55000000000000004">
      <c r="A13" s="32">
        <v>8</v>
      </c>
      <c r="B13" s="7">
        <v>3305</v>
      </c>
      <c r="C13" s="130">
        <f>VLOOKUP(B13,เลขปชช!B$2:J$701,6,0)</f>
        <v>1102900214642</v>
      </c>
      <c r="D13" s="136">
        <f>VLOOKUP(B13,เลขปชช!B$2:J$701,7,0)</f>
        <v>40193</v>
      </c>
      <c r="E13" s="8" t="s">
        <v>729</v>
      </c>
      <c r="F13" s="10" t="s">
        <v>398</v>
      </c>
      <c r="G13" s="9" t="s">
        <v>29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5" x14ac:dyDescent="0.55000000000000004">
      <c r="A14" s="32">
        <v>9</v>
      </c>
      <c r="B14" s="7">
        <v>3343</v>
      </c>
      <c r="C14" s="130">
        <f>VLOOKUP(B14,เลขปชช!B$2:J$701,6,0)</f>
        <v>1570501348836</v>
      </c>
      <c r="D14" s="136">
        <f>VLOOKUP(B14,เลขปชช!B$2:J$701,7,0)</f>
        <v>40509</v>
      </c>
      <c r="E14" s="8" t="s">
        <v>729</v>
      </c>
      <c r="F14" s="10" t="s">
        <v>421</v>
      </c>
      <c r="G14" s="9" t="s">
        <v>53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5" x14ac:dyDescent="0.55000000000000004">
      <c r="A15" s="32">
        <v>10</v>
      </c>
      <c r="B15" s="7">
        <v>3478</v>
      </c>
      <c r="C15" s="130">
        <f>VLOOKUP(B15,เลขปชช!B$2:J$701,6,0)</f>
        <v>1570501348542</v>
      </c>
      <c r="D15" s="136">
        <f>VLOOKUP(B15,เลขปชช!B$2:J$701,7,0)</f>
        <v>40492</v>
      </c>
      <c r="E15" s="8" t="s">
        <v>729</v>
      </c>
      <c r="F15" s="10" t="s">
        <v>399</v>
      </c>
      <c r="G15" s="9" t="s">
        <v>30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5" x14ac:dyDescent="0.55000000000000004">
      <c r="A16" s="32">
        <v>11</v>
      </c>
      <c r="B16" s="7">
        <v>3479</v>
      </c>
      <c r="C16" s="130">
        <f>VLOOKUP(B16,เลขปชช!B$2:J$701,6,0)</f>
        <v>1567700019081</v>
      </c>
      <c r="D16" s="136">
        <f>VLOOKUP(B16,เลขปชช!B$2:J$701,7,0)</f>
        <v>40493</v>
      </c>
      <c r="E16" s="8" t="s">
        <v>729</v>
      </c>
      <c r="F16" s="10" t="s">
        <v>400</v>
      </c>
      <c r="G16" s="9" t="s">
        <v>31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1" x14ac:dyDescent="0.55000000000000004">
      <c r="A17" s="32">
        <v>12</v>
      </c>
      <c r="B17" s="7">
        <v>3481</v>
      </c>
      <c r="C17" s="130">
        <f>VLOOKUP(B17,เลขปชช!B$2:J$701,6,0)</f>
        <v>1429900738297</v>
      </c>
      <c r="D17" s="136">
        <f>VLOOKUP(B17,เลขปชช!B$2:J$701,7,0)</f>
        <v>40471</v>
      </c>
      <c r="E17" s="8" t="s">
        <v>729</v>
      </c>
      <c r="F17" s="10" t="s">
        <v>401</v>
      </c>
      <c r="G17" s="9" t="s">
        <v>33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1" x14ac:dyDescent="0.55000000000000004">
      <c r="A18" s="32">
        <v>13</v>
      </c>
      <c r="B18" s="7">
        <v>3034</v>
      </c>
      <c r="C18" s="130">
        <f>VLOOKUP(B18,เลขปชช!B$2:J$800,6,0)</f>
        <v>1570501345047</v>
      </c>
      <c r="D18" s="136">
        <f>VLOOKUP(B18,เลขปชช!B$2:J$800,7,0)</f>
        <v>40219</v>
      </c>
      <c r="E18" s="8" t="s">
        <v>730</v>
      </c>
      <c r="F18" s="10" t="s">
        <v>431</v>
      </c>
      <c r="G18" s="9" t="s">
        <v>67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6" t="s">
        <v>1609</v>
      </c>
    </row>
    <row r="19" spans="1:21" x14ac:dyDescent="0.55000000000000004">
      <c r="A19" s="32">
        <v>14</v>
      </c>
      <c r="B19" s="7">
        <v>3128</v>
      </c>
      <c r="C19" s="130">
        <f>VLOOKUP(B19,เลขปชช!B$2:J$701,6,0)</f>
        <v>1849902214291</v>
      </c>
      <c r="D19" s="136">
        <f>VLOOKUP(B19,เลขปชช!B$2:J$701,7,0)</f>
        <v>40482</v>
      </c>
      <c r="E19" s="8" t="s">
        <v>730</v>
      </c>
      <c r="F19" s="10" t="s">
        <v>418</v>
      </c>
      <c r="G19" s="9" t="s">
        <v>50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1" x14ac:dyDescent="0.55000000000000004">
      <c r="A20" s="32">
        <v>15</v>
      </c>
      <c r="B20" s="7">
        <v>3133</v>
      </c>
      <c r="C20" s="130">
        <f>VLOOKUP(B20,เลขปชช!B$2:J$701,6,0)</f>
        <v>1570501346124</v>
      </c>
      <c r="D20" s="136">
        <f>VLOOKUP(B20,เลขปชช!B$2:J$701,7,0)</f>
        <v>40321</v>
      </c>
      <c r="E20" s="8" t="s">
        <v>730</v>
      </c>
      <c r="F20" s="10" t="s">
        <v>1843</v>
      </c>
      <c r="G20" s="9" t="s">
        <v>51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1" x14ac:dyDescent="0.55000000000000004">
      <c r="A21" s="32">
        <v>16</v>
      </c>
      <c r="B21" s="7">
        <v>3135</v>
      </c>
      <c r="C21" s="130">
        <f>VLOOKUP(B21,เลขปชช!B$2:J$701,6,0)</f>
        <v>1570501346451</v>
      </c>
      <c r="D21" s="136">
        <f>VLOOKUP(B21,เลขปชช!B$2:J$701,7,0)</f>
        <v>40349</v>
      </c>
      <c r="E21" s="8" t="s">
        <v>730</v>
      </c>
      <c r="F21" s="10" t="s">
        <v>419</v>
      </c>
      <c r="G21" s="9" t="s">
        <v>52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1" x14ac:dyDescent="0.55000000000000004">
      <c r="A22" s="32">
        <v>17</v>
      </c>
      <c r="B22" s="7">
        <v>3137</v>
      </c>
      <c r="C22" s="130">
        <f>VLOOKUP(B22,เลขปชช!B$2:J$701,6,0)</f>
        <v>1909803630717</v>
      </c>
      <c r="D22" s="136">
        <f>VLOOKUP(B22,เลขปชช!B$2:J$701,7,0)</f>
        <v>40597</v>
      </c>
      <c r="E22" s="8" t="s">
        <v>730</v>
      </c>
      <c r="F22" s="10" t="s">
        <v>422</v>
      </c>
      <c r="G22" s="9" t="s">
        <v>56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1" x14ac:dyDescent="0.55000000000000004">
      <c r="A23" s="32">
        <v>18</v>
      </c>
      <c r="B23" s="7">
        <v>3245</v>
      </c>
      <c r="C23" s="130">
        <f>VLOOKUP(B23,เลขปชช!B$2:J$701,6,0)</f>
        <v>1579901431747</v>
      </c>
      <c r="D23" s="136">
        <f>VLOOKUP(B23,เลขปชช!B$2:J$701,7,0)</f>
        <v>40477</v>
      </c>
      <c r="E23" s="8" t="s">
        <v>730</v>
      </c>
      <c r="F23" s="10" t="s">
        <v>417</v>
      </c>
      <c r="G23" s="9" t="s">
        <v>49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1" x14ac:dyDescent="0.55000000000000004">
      <c r="A24" s="32">
        <v>19</v>
      </c>
      <c r="B24" s="7">
        <v>3247</v>
      </c>
      <c r="C24" s="130">
        <f>VLOOKUP(B24,เลขปชช!B$2:J$701,6,0)</f>
        <v>1570501347058</v>
      </c>
      <c r="D24" s="136">
        <f>VLOOKUP(B24,เลขปชช!B$2:J$701,7,0)</f>
        <v>40385</v>
      </c>
      <c r="E24" s="8" t="s">
        <v>730</v>
      </c>
      <c r="F24" s="10" t="s">
        <v>406</v>
      </c>
      <c r="G24" s="9" t="s">
        <v>55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1" x14ac:dyDescent="0.55000000000000004">
      <c r="A25" s="32">
        <v>20</v>
      </c>
      <c r="B25" s="7">
        <v>3302</v>
      </c>
      <c r="C25" s="130">
        <f>VLOOKUP(B25,เลขปชช!B$2:J$701,6,0)</f>
        <v>1579901407081</v>
      </c>
      <c r="D25" s="136">
        <f>VLOOKUP(B25,เลขปชช!B$2:J$701,7,0)</f>
        <v>40331</v>
      </c>
      <c r="E25" s="8" t="s">
        <v>730</v>
      </c>
      <c r="F25" s="10" t="s">
        <v>423</v>
      </c>
      <c r="G25" s="9" t="s">
        <v>57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1" x14ac:dyDescent="0.55000000000000004">
      <c r="A26" s="32">
        <v>21</v>
      </c>
      <c r="B26" s="7">
        <v>3447</v>
      </c>
      <c r="C26" s="130">
        <f>VLOOKUP(B26,เลขปชช!B$2:J$701,6,0)</f>
        <v>1570501350903</v>
      </c>
      <c r="D26" s="136">
        <f>VLOOKUP(B26,เลขปชช!B$2:J$701,7,0)</f>
        <v>40672</v>
      </c>
      <c r="E26" s="8" t="s">
        <v>730</v>
      </c>
      <c r="F26" s="10" t="s">
        <v>661</v>
      </c>
      <c r="G26" s="9" t="s">
        <v>1023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1" x14ac:dyDescent="0.55000000000000004">
      <c r="A27" s="32">
        <v>22</v>
      </c>
      <c r="B27" s="7">
        <v>3482</v>
      </c>
      <c r="C27" s="130">
        <f>VLOOKUP(B27,เลขปชช!B$2:J$701,6,0)</f>
        <v>1570501347350</v>
      </c>
      <c r="D27" s="136">
        <f>VLOOKUP(B27,เลขปชช!B$2:J$701,7,0)</f>
        <v>40411</v>
      </c>
      <c r="E27" s="8" t="s">
        <v>730</v>
      </c>
      <c r="F27" s="10" t="s">
        <v>402</v>
      </c>
      <c r="G27" s="9" t="s">
        <v>34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1" x14ac:dyDescent="0.55000000000000004">
      <c r="A28" s="32">
        <v>23</v>
      </c>
      <c r="B28" s="7">
        <v>3484</v>
      </c>
      <c r="C28" s="130">
        <f>VLOOKUP(B28,เลขปชช!B$2:J$701,6,0)</f>
        <v>1103101123612</v>
      </c>
      <c r="D28" s="136">
        <f>VLOOKUP(B28,เลขปชช!B$2:J$701,7,0)</f>
        <v>40402</v>
      </c>
      <c r="E28" s="8" t="s">
        <v>730</v>
      </c>
      <c r="F28" s="10" t="s">
        <v>403</v>
      </c>
      <c r="G28" s="9" t="s">
        <v>857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1" x14ac:dyDescent="0.55000000000000004">
      <c r="A29" s="32">
        <v>24</v>
      </c>
      <c r="B29" s="7">
        <v>3485</v>
      </c>
      <c r="C29" s="130">
        <f>VLOOKUP(B29,เลขปชช!B$2:J$701,6,0)</f>
        <v>1570501347805</v>
      </c>
      <c r="D29" s="136">
        <f>VLOOKUP(B29,เลขปชช!B$2:J$701,7,0)</f>
        <v>40447</v>
      </c>
      <c r="E29" s="8" t="s">
        <v>730</v>
      </c>
      <c r="F29" s="10" t="s">
        <v>404</v>
      </c>
      <c r="G29" s="9" t="s">
        <v>35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1" x14ac:dyDescent="0.55000000000000004">
      <c r="A30" s="32">
        <v>25</v>
      </c>
      <c r="B30" s="7">
        <v>3486</v>
      </c>
      <c r="C30" s="130">
        <f>VLOOKUP(B30,เลขปชช!B$2:J$701,6,0)</f>
        <v>1509966825766</v>
      </c>
      <c r="D30" s="136">
        <f>VLOOKUP(B30,เลขปชช!B$2:J$701,7,0)</f>
        <v>40585</v>
      </c>
      <c r="E30" s="8" t="s">
        <v>730</v>
      </c>
      <c r="F30" s="10" t="s">
        <v>405</v>
      </c>
      <c r="G30" s="9" t="s">
        <v>36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1" x14ac:dyDescent="0.55000000000000004">
      <c r="A31" s="32">
        <v>26</v>
      </c>
      <c r="B31" s="7">
        <v>3487</v>
      </c>
      <c r="C31" s="130">
        <f>VLOOKUP(B31,เลขปชช!B$2:J$701,6,0)</f>
        <v>1570501350695</v>
      </c>
      <c r="D31" s="136">
        <f>VLOOKUP(B31,เลขปชช!B$2:J$701,7,0)</f>
        <v>40664</v>
      </c>
      <c r="E31" s="34" t="s">
        <v>730</v>
      </c>
      <c r="F31" s="10" t="s">
        <v>26</v>
      </c>
      <c r="G31" s="9" t="s">
        <v>37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1" x14ac:dyDescent="0.55000000000000004">
      <c r="A32" s="32">
        <v>27</v>
      </c>
      <c r="B32" s="7">
        <v>3488</v>
      </c>
      <c r="C32" s="130">
        <f>VLOOKUP(B32,เลขปชช!B$2:J$701,6,0)</f>
        <v>1570501347210</v>
      </c>
      <c r="D32" s="136">
        <f>VLOOKUP(B32,เลขปชช!B$2:J$701,7,0)</f>
        <v>40405</v>
      </c>
      <c r="E32" s="8" t="s">
        <v>730</v>
      </c>
      <c r="F32" s="10" t="s">
        <v>406</v>
      </c>
      <c r="G32" s="9" t="s">
        <v>38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55000000000000004">
      <c r="A33" s="32">
        <v>28</v>
      </c>
      <c r="B33" s="7">
        <v>3588</v>
      </c>
      <c r="C33" s="130">
        <f>VLOOKUP(B33,เลขปชช!B$2:J$701,6,0)</f>
        <v>1579901455697</v>
      </c>
      <c r="D33" s="136">
        <f>VLOOKUP(B33,เลขปชช!B$2:J$701,7,0)</f>
        <v>40623</v>
      </c>
      <c r="E33" s="8" t="s">
        <v>730</v>
      </c>
      <c r="F33" s="10" t="s">
        <v>1550</v>
      </c>
      <c r="G33" s="9" t="s">
        <v>1128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x14ac:dyDescent="0.55000000000000004">
      <c r="A34" s="32">
        <v>29</v>
      </c>
      <c r="B34" s="7">
        <v>3713</v>
      </c>
      <c r="C34" s="130"/>
      <c r="D34" s="136"/>
      <c r="E34" s="149" t="s">
        <v>730</v>
      </c>
      <c r="F34" s="10" t="s">
        <v>1736</v>
      </c>
      <c r="G34" s="9" t="s">
        <v>1737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55000000000000004">
      <c r="A35" s="32">
        <v>30</v>
      </c>
      <c r="B35" s="7">
        <v>3759</v>
      </c>
      <c r="C35" s="130"/>
      <c r="D35" s="136"/>
      <c r="E35" s="149" t="s">
        <v>730</v>
      </c>
      <c r="F35" s="10" t="s">
        <v>1819</v>
      </c>
      <c r="G35" s="9" t="s">
        <v>1820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</sheetData>
  <sortState ref="B6:H33">
    <sortCondition ref="E6:E33"/>
    <sortCondition ref="B6:B33"/>
  </sortState>
  <mergeCells count="4">
    <mergeCell ref="A1:T1"/>
    <mergeCell ref="A2:T2"/>
    <mergeCell ref="A3:T3"/>
    <mergeCell ref="E5:G5"/>
  </mergeCells>
  <pageMargins left="0.62992125984251968" right="0.27559055118110237" top="0.62" bottom="0.23622047244094491" header="0.31496062992125984" footer="0.31496062992125984"/>
  <pageSetup paperSize="9" scale="88" orientation="portrait" r:id="rId1"/>
  <headerFooter>
    <oddFooter>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39997558519241921"/>
  </sheetPr>
  <dimension ref="A1:Y36"/>
  <sheetViews>
    <sheetView view="pageBreakPreview" topLeftCell="A12" zoomScaleSheetLayoutView="100" workbookViewId="0">
      <selection activeCell="A7" sqref="A7:A36"/>
    </sheetView>
  </sheetViews>
  <sheetFormatPr defaultRowHeight="23.25" x14ac:dyDescent="0.5"/>
  <cols>
    <col min="1" max="1" width="5.125" style="174" bestFit="1" customWidth="1"/>
    <col min="2" max="2" width="9" style="174"/>
    <col min="3" max="4" width="16.5" style="174" hidden="1" customWidth="1"/>
    <col min="5" max="5" width="6.625" style="174" bestFit="1" customWidth="1"/>
    <col min="6" max="6" width="13.625" style="175" customWidth="1"/>
    <col min="7" max="7" width="13.625" style="176" customWidth="1"/>
    <col min="8" max="20" width="3.625" style="174" customWidth="1"/>
    <col min="21" max="16384" width="9" style="174"/>
  </cols>
  <sheetData>
    <row r="1" spans="1:25" x14ac:dyDescent="0.5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5" x14ac:dyDescent="0.5">
      <c r="A2" s="228" t="s">
        <v>1705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13"/>
      <c r="V2" s="13"/>
      <c r="W2" s="13"/>
      <c r="X2" s="13"/>
      <c r="Y2" s="13"/>
    </row>
    <row r="3" spans="1:25" x14ac:dyDescent="0.5">
      <c r="A3" s="228" t="str">
        <f>"ครูที่ปรึกษา  "&amp;สถิติ!P13</f>
        <v>ครูที่ปรึกษา  นายธนเทพ   ก๋าวิบูล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12"/>
      <c r="V3" s="14"/>
      <c r="W3" s="14"/>
      <c r="X3" s="14"/>
      <c r="Y3" s="14"/>
    </row>
    <row r="4" spans="1:25" ht="12" customHeight="1" x14ac:dyDescent="0.5"/>
    <row r="5" spans="1:25" s="180" customFormat="1" ht="33" x14ac:dyDescent="0.2">
      <c r="A5" s="177" t="s">
        <v>735</v>
      </c>
      <c r="B5" s="178" t="s">
        <v>732</v>
      </c>
      <c r="C5" s="179"/>
      <c r="D5" s="179"/>
      <c r="E5" s="239" t="s">
        <v>736</v>
      </c>
      <c r="F5" s="240" t="s">
        <v>733</v>
      </c>
      <c r="G5" s="241" t="s">
        <v>734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25" x14ac:dyDescent="0.5">
      <c r="A6" s="181">
        <v>1</v>
      </c>
      <c r="B6" s="182">
        <v>3001</v>
      </c>
      <c r="C6" s="183">
        <f>VLOOKUP(B6,เลขปชช!B$2:J$800,6,0)</f>
        <v>1570501338784</v>
      </c>
      <c r="D6" s="184">
        <f>VLOOKUP(B6,เลขปชช!B$2:J$800,7,0)</f>
        <v>39775</v>
      </c>
      <c r="E6" s="185" t="s">
        <v>729</v>
      </c>
      <c r="F6" s="186" t="s">
        <v>441</v>
      </c>
      <c r="G6" s="187" t="s">
        <v>77</v>
      </c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</row>
    <row r="7" spans="1:25" x14ac:dyDescent="0.5">
      <c r="A7" s="181">
        <v>2</v>
      </c>
      <c r="B7" s="182">
        <v>3008</v>
      </c>
      <c r="C7" s="183">
        <f>VLOOKUP(B7,เลขปชช!B$2:J$800,6,0)</f>
        <v>1801301357813</v>
      </c>
      <c r="D7" s="184">
        <f>VLOOKUP(B7,เลขปชช!B$2:J$800,7,0)</f>
        <v>40115</v>
      </c>
      <c r="E7" s="185" t="s">
        <v>729</v>
      </c>
      <c r="F7" s="186" t="s">
        <v>442</v>
      </c>
      <c r="G7" s="187" t="s">
        <v>78</v>
      </c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25" x14ac:dyDescent="0.5">
      <c r="A8" s="181">
        <v>3</v>
      </c>
      <c r="B8" s="182">
        <v>3014</v>
      </c>
      <c r="C8" s="183">
        <f>VLOOKUP(B8,เลขปชช!B$2:J$800,6,0)</f>
        <v>1570501341301</v>
      </c>
      <c r="D8" s="184">
        <f>VLOOKUP(B8,เลขปชช!B$2:J$800,7,0)</f>
        <v>39968</v>
      </c>
      <c r="E8" s="185" t="s">
        <v>729</v>
      </c>
      <c r="F8" s="186" t="s">
        <v>409</v>
      </c>
      <c r="G8" s="187" t="s">
        <v>59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</row>
    <row r="9" spans="1:25" x14ac:dyDescent="0.5">
      <c r="A9" s="181">
        <v>4</v>
      </c>
      <c r="B9" s="182">
        <v>3030</v>
      </c>
      <c r="C9" s="183">
        <f>VLOOKUP(B9,เลขปชช!B$2:J$800,6,0)</f>
        <v>1579901355544</v>
      </c>
      <c r="D9" s="184">
        <f>VLOOKUP(B9,เลขปชช!B$2:J$800,7,0)</f>
        <v>40006</v>
      </c>
      <c r="E9" s="185" t="s">
        <v>729</v>
      </c>
      <c r="F9" s="186" t="s">
        <v>424</v>
      </c>
      <c r="G9" s="187" t="s">
        <v>60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</row>
    <row r="10" spans="1:25" x14ac:dyDescent="0.5">
      <c r="A10" s="181">
        <v>5</v>
      </c>
      <c r="B10" s="182">
        <v>3049</v>
      </c>
      <c r="C10" s="183">
        <f>VLOOKUP(B10,เลขปชช!B$2:J$800,6,0)</f>
        <v>1100704167449</v>
      </c>
      <c r="D10" s="184">
        <f>VLOOKUP(B10,เลขปชช!B$2:J$800,7,0)</f>
        <v>40139</v>
      </c>
      <c r="E10" s="185" t="s">
        <v>729</v>
      </c>
      <c r="F10" s="186" t="s">
        <v>425</v>
      </c>
      <c r="G10" s="187" t="s">
        <v>61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</row>
    <row r="11" spans="1:25" x14ac:dyDescent="0.5">
      <c r="A11" s="181">
        <v>6</v>
      </c>
      <c r="B11" s="182">
        <v>3176</v>
      </c>
      <c r="C11" s="183">
        <f>VLOOKUP(B11,เลขปชช!B$2:J$800,6,0)</f>
        <v>1570501343354</v>
      </c>
      <c r="D11" s="184">
        <f>VLOOKUP(B11,เลขปชช!B$2:J$800,7,0)</f>
        <v>40120</v>
      </c>
      <c r="E11" s="185" t="s">
        <v>729</v>
      </c>
      <c r="F11" s="186" t="s">
        <v>445</v>
      </c>
      <c r="G11" s="187" t="s">
        <v>81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</row>
    <row r="12" spans="1:25" x14ac:dyDescent="0.5">
      <c r="A12" s="181">
        <v>7</v>
      </c>
      <c r="B12" s="182">
        <v>3235</v>
      </c>
      <c r="C12" s="183">
        <f>VLOOKUP(B12,เลขปชช!B$2:J$800,6,0)</f>
        <v>1579901349366</v>
      </c>
      <c r="D12" s="184">
        <f>VLOOKUP(B12,เลขปชช!B$2:J$800,7,0)</f>
        <v>40328</v>
      </c>
      <c r="E12" s="185" t="s">
        <v>729</v>
      </c>
      <c r="F12" s="186" t="s">
        <v>426</v>
      </c>
      <c r="G12" s="187" t="s">
        <v>62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</row>
    <row r="13" spans="1:25" x14ac:dyDescent="0.5">
      <c r="A13" s="181">
        <v>8</v>
      </c>
      <c r="B13" s="182">
        <v>3316</v>
      </c>
      <c r="C13" s="183">
        <f>VLOOKUP(B13,เลขปชช!B$2:J$800,6,0)</f>
        <v>1570501341262</v>
      </c>
      <c r="D13" s="184">
        <f>VLOOKUP(B13,เลขปชช!B$2:J$800,7,0)</f>
        <v>39975</v>
      </c>
      <c r="E13" s="185" t="s">
        <v>729</v>
      </c>
      <c r="F13" s="186" t="s">
        <v>427</v>
      </c>
      <c r="G13" s="187" t="s">
        <v>63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</row>
    <row r="14" spans="1:25" x14ac:dyDescent="0.5">
      <c r="A14" s="181">
        <v>9</v>
      </c>
      <c r="B14" s="182">
        <v>3320</v>
      </c>
      <c r="C14" s="183">
        <f>VLOOKUP(B14,เลขปชช!B$2:J$701,6,0)</f>
        <v>1570501344474</v>
      </c>
      <c r="D14" s="184">
        <f>VLOOKUP(B14,เลขปชช!B$2:J$701,7,0)</f>
        <v>40184</v>
      </c>
      <c r="E14" s="185" t="s">
        <v>729</v>
      </c>
      <c r="F14" s="186" t="s">
        <v>457</v>
      </c>
      <c r="G14" s="187" t="s">
        <v>93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25" x14ac:dyDescent="0.5">
      <c r="A15" s="181">
        <v>10</v>
      </c>
      <c r="B15" s="182">
        <v>3462</v>
      </c>
      <c r="C15" s="183">
        <f>VLOOKUP(B15,เลขปชช!B$2:J$800,6,0)</f>
        <v>1570501345641</v>
      </c>
      <c r="D15" s="184">
        <f>VLOOKUP(B15,เลขปชช!B$2:J$800,7,0)</f>
        <v>40272</v>
      </c>
      <c r="E15" s="185" t="s">
        <v>729</v>
      </c>
      <c r="F15" s="186" t="s">
        <v>429</v>
      </c>
      <c r="G15" s="187" t="s">
        <v>65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25" x14ac:dyDescent="0.5">
      <c r="A16" s="181">
        <v>11</v>
      </c>
      <c r="B16" s="182">
        <v>3583</v>
      </c>
      <c r="C16" s="183">
        <f>VLOOKUP(B16,เลขปชช!B$2:J$800,6,0)</f>
        <v>1570501342561</v>
      </c>
      <c r="D16" s="184">
        <f>VLOOKUP(B16,เลขปชช!B$2:J$800,7,0)</f>
        <v>40071</v>
      </c>
      <c r="E16" s="185" t="s">
        <v>729</v>
      </c>
      <c r="F16" s="186" t="s">
        <v>1130</v>
      </c>
      <c r="G16" s="187" t="s">
        <v>1131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x14ac:dyDescent="0.5">
      <c r="A17" s="181">
        <v>12</v>
      </c>
      <c r="B17" s="182">
        <v>3018</v>
      </c>
      <c r="C17" s="183">
        <f>VLOOKUP(B17,เลขปชช!B$2:J$800,6,0)</f>
        <v>1559900569605</v>
      </c>
      <c r="D17" s="184">
        <f>VLOOKUP(B17,เลขปชช!B$2:J$800,7,0)</f>
        <v>40017</v>
      </c>
      <c r="E17" s="185" t="s">
        <v>730</v>
      </c>
      <c r="F17" s="186" t="s">
        <v>446</v>
      </c>
      <c r="G17" s="187" t="s">
        <v>82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x14ac:dyDescent="0.5">
      <c r="A18" s="181">
        <v>13</v>
      </c>
      <c r="B18" s="182">
        <v>3022</v>
      </c>
      <c r="C18" s="183">
        <f>VLOOKUP(B18,เลขปชช!B$2:J$800,6,0)</f>
        <v>1129701483208</v>
      </c>
      <c r="D18" s="184">
        <f>VLOOKUP(B18,เลขปชช!B$2:J$800,7,0)</f>
        <v>40061</v>
      </c>
      <c r="E18" s="185" t="s">
        <v>730</v>
      </c>
      <c r="F18" s="186" t="s">
        <v>430</v>
      </c>
      <c r="G18" s="187" t="s">
        <v>66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</row>
    <row r="19" spans="1:20" x14ac:dyDescent="0.5">
      <c r="A19" s="181">
        <v>14</v>
      </c>
      <c r="B19" s="182">
        <v>3033</v>
      </c>
      <c r="C19" s="183">
        <f>VLOOKUP(B19,เลขปชช!B$2:J$800,6,0)</f>
        <v>1579901376185</v>
      </c>
      <c r="D19" s="184">
        <f>VLOOKUP(B19,เลขปชช!B$2:J$800,7,0)</f>
        <v>40126</v>
      </c>
      <c r="E19" s="185" t="s">
        <v>730</v>
      </c>
      <c r="F19" s="186" t="s">
        <v>447</v>
      </c>
      <c r="G19" s="187" t="s">
        <v>83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</row>
    <row r="20" spans="1:20" x14ac:dyDescent="0.5">
      <c r="A20" s="181">
        <v>15</v>
      </c>
      <c r="B20" s="182">
        <v>3035</v>
      </c>
      <c r="C20" s="183">
        <f>VLOOKUP(B20,เลขปชช!B$2:J$800,6,0)</f>
        <v>1570501344466</v>
      </c>
      <c r="D20" s="184">
        <f>VLOOKUP(B20,เลขปชช!B$2:J$800,7,0)</f>
        <v>40185</v>
      </c>
      <c r="E20" s="185" t="s">
        <v>730</v>
      </c>
      <c r="F20" s="186" t="s">
        <v>432</v>
      </c>
      <c r="G20" s="187" t="s">
        <v>68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</row>
    <row r="21" spans="1:20" x14ac:dyDescent="0.5">
      <c r="A21" s="181">
        <v>16</v>
      </c>
      <c r="B21" s="182">
        <v>3037</v>
      </c>
      <c r="C21" s="183">
        <f>VLOOKUP(B21,เลขปชช!B$2:J$800,6,0)</f>
        <v>1570501345446</v>
      </c>
      <c r="D21" s="184">
        <f>VLOOKUP(B21,เลขปชช!B$2:J$800,7,0)</f>
        <v>40258</v>
      </c>
      <c r="E21" s="185" t="s">
        <v>730</v>
      </c>
      <c r="F21" s="186" t="s">
        <v>433</v>
      </c>
      <c r="G21" s="187" t="s">
        <v>69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</row>
    <row r="22" spans="1:20" x14ac:dyDescent="0.5">
      <c r="A22" s="181">
        <v>17</v>
      </c>
      <c r="B22" s="182">
        <v>3044</v>
      </c>
      <c r="C22" s="183">
        <f>VLOOKUP(B22,เลขปชช!B$2:J$800,6,0)</f>
        <v>1500101153086</v>
      </c>
      <c r="D22" s="184">
        <f>VLOOKUP(B22,เลขปชช!B$2:J$800,7,0)</f>
        <v>40277</v>
      </c>
      <c r="E22" s="185" t="s">
        <v>730</v>
      </c>
      <c r="F22" s="186" t="s">
        <v>448</v>
      </c>
      <c r="G22" s="187" t="s">
        <v>84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</row>
    <row r="23" spans="1:20" x14ac:dyDescent="0.5">
      <c r="A23" s="181">
        <v>18</v>
      </c>
      <c r="B23" s="182">
        <v>3174</v>
      </c>
      <c r="C23" s="183">
        <f>VLOOKUP(B23,เลขปชช!B$2:J$800,6,0)</f>
        <v>1648900123923</v>
      </c>
      <c r="D23" s="184">
        <f>VLOOKUP(B23,เลขปชช!B$2:J$800,7,0)</f>
        <v>40071</v>
      </c>
      <c r="E23" s="185" t="s">
        <v>730</v>
      </c>
      <c r="F23" s="186" t="s">
        <v>434</v>
      </c>
      <c r="G23" s="187" t="s">
        <v>70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</row>
    <row r="24" spans="1:20" x14ac:dyDescent="0.5">
      <c r="A24" s="181">
        <v>19</v>
      </c>
      <c r="B24" s="182">
        <v>3179</v>
      </c>
      <c r="C24" s="183">
        <f>VLOOKUP(B24,เลขปชช!B$2:J$800,6,0)</f>
        <v>1570501346001</v>
      </c>
      <c r="D24" s="184">
        <f>VLOOKUP(B24,เลขปชช!B$2:J$800,7,0)</f>
        <v>40309</v>
      </c>
      <c r="E24" s="185" t="s">
        <v>730</v>
      </c>
      <c r="F24" s="186" t="s">
        <v>450</v>
      </c>
      <c r="G24" s="187" t="s">
        <v>32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</row>
    <row r="25" spans="1:20" x14ac:dyDescent="0.5">
      <c r="A25" s="181">
        <v>20</v>
      </c>
      <c r="B25" s="182">
        <v>3236</v>
      </c>
      <c r="C25" s="183">
        <f>VLOOKUP(B25,เลขปชช!B$2:J$800,6,0)</f>
        <v>1560101671303</v>
      </c>
      <c r="D25" s="184">
        <f>VLOOKUP(B25,เลขปชช!B$2:J$800,7,0)</f>
        <v>40051</v>
      </c>
      <c r="E25" s="185" t="s">
        <v>730</v>
      </c>
      <c r="F25" s="186" t="s">
        <v>435</v>
      </c>
      <c r="G25" s="187" t="s">
        <v>71</v>
      </c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</row>
    <row r="26" spans="1:20" x14ac:dyDescent="0.5">
      <c r="A26" s="181">
        <v>21</v>
      </c>
      <c r="B26" s="182">
        <v>3310</v>
      </c>
      <c r="C26" s="183">
        <f>VLOOKUP(B26,เลขปชช!B$2:J$800,6,0)</f>
        <v>1659902532601</v>
      </c>
      <c r="D26" s="184">
        <f>VLOOKUP(B26,เลขปชช!B$2:J$800,7,0)</f>
        <v>40052</v>
      </c>
      <c r="E26" s="185" t="s">
        <v>730</v>
      </c>
      <c r="F26" s="186" t="s">
        <v>451</v>
      </c>
      <c r="G26" s="187" t="s">
        <v>86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</row>
    <row r="27" spans="1:20" x14ac:dyDescent="0.5">
      <c r="A27" s="181">
        <v>22</v>
      </c>
      <c r="B27" s="182">
        <v>3312</v>
      </c>
      <c r="C27" s="183">
        <f>VLOOKUP(B27,เลขปชช!B$2:J$800,6,0)</f>
        <v>1709800565665</v>
      </c>
      <c r="D27" s="184">
        <f>VLOOKUP(B27,เลขปชช!B$2:J$800,7,0)</f>
        <v>40063</v>
      </c>
      <c r="E27" s="185" t="s">
        <v>730</v>
      </c>
      <c r="F27" s="186" t="s">
        <v>452</v>
      </c>
      <c r="G27" s="187" t="s">
        <v>87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</row>
    <row r="28" spans="1:20" x14ac:dyDescent="0.5">
      <c r="A28" s="181">
        <v>23</v>
      </c>
      <c r="B28" s="182">
        <v>3322</v>
      </c>
      <c r="C28" s="183">
        <f>VLOOKUP(B28,เลขปชช!B$2:J$800,6,0)</f>
        <v>1579901383688</v>
      </c>
      <c r="D28" s="184">
        <f>VLOOKUP(B28,เลขปชช!B$2:J$800,7,0)</f>
        <v>40170</v>
      </c>
      <c r="E28" s="185" t="s">
        <v>730</v>
      </c>
      <c r="F28" s="186" t="s">
        <v>436</v>
      </c>
      <c r="G28" s="187" t="s">
        <v>184</v>
      </c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</row>
    <row r="29" spans="1:20" x14ac:dyDescent="0.5">
      <c r="A29" s="181">
        <v>24</v>
      </c>
      <c r="B29" s="182">
        <v>3323</v>
      </c>
      <c r="C29" s="183">
        <f>VLOOKUP(B29,เลขปชช!B$2:J$800,6,0)</f>
        <v>1579901365817</v>
      </c>
      <c r="D29" s="184">
        <f>VLOOKUP(B29,เลขปชช!B$2:J$800,7,0)</f>
        <v>40067</v>
      </c>
      <c r="E29" s="185" t="s">
        <v>730</v>
      </c>
      <c r="F29" s="186" t="s">
        <v>437</v>
      </c>
      <c r="G29" s="187" t="s">
        <v>73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20" x14ac:dyDescent="0.5">
      <c r="A30" s="181">
        <v>25</v>
      </c>
      <c r="B30" s="182">
        <v>3416</v>
      </c>
      <c r="C30" s="183">
        <f>VLOOKUP(B30,เลขปชช!B$2:J$800,6,0)</f>
        <v>1319901310330</v>
      </c>
      <c r="D30" s="184">
        <f>VLOOKUP(B30,เลขปชช!B$2:J$800,7,0)</f>
        <v>40201</v>
      </c>
      <c r="E30" s="185" t="s">
        <v>730</v>
      </c>
      <c r="F30" s="186" t="s">
        <v>449</v>
      </c>
      <c r="G30" s="187" t="s">
        <v>99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</row>
    <row r="31" spans="1:20" x14ac:dyDescent="0.5">
      <c r="A31" s="181">
        <v>26</v>
      </c>
      <c r="B31" s="182">
        <v>3464</v>
      </c>
      <c r="C31" s="183">
        <f>VLOOKUP(B31,เลขปชช!B$2:J$800,6,0)</f>
        <v>1529400033421</v>
      </c>
      <c r="D31" s="184">
        <f>VLOOKUP(B31,เลขปชช!B$2:J$800,7,0)</f>
        <v>39903</v>
      </c>
      <c r="E31" s="185" t="s">
        <v>730</v>
      </c>
      <c r="F31" s="186" t="s">
        <v>439</v>
      </c>
      <c r="G31" s="187" t="s">
        <v>75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</row>
    <row r="32" spans="1:20" x14ac:dyDescent="0.5">
      <c r="A32" s="181">
        <v>27</v>
      </c>
      <c r="B32" s="182">
        <v>3465</v>
      </c>
      <c r="C32" s="183">
        <f>VLOOKUP(B32,เลขปชช!B$2:J$800,6,0)</f>
        <v>1510101584311</v>
      </c>
      <c r="D32" s="184">
        <f>VLOOKUP(B32,เลขปชช!B$2:J$800,7,0)</f>
        <v>40254</v>
      </c>
      <c r="E32" s="185" t="s">
        <v>730</v>
      </c>
      <c r="F32" s="186" t="s">
        <v>440</v>
      </c>
      <c r="G32" s="187" t="s">
        <v>76</v>
      </c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</row>
    <row r="33" spans="1:20" x14ac:dyDescent="0.5">
      <c r="A33" s="181">
        <v>28</v>
      </c>
      <c r="B33" s="182">
        <v>3558</v>
      </c>
      <c r="C33" s="183">
        <f>VLOOKUP(B33,เลขปชช!B$2:J$800,6,0)</f>
        <v>1570501344831</v>
      </c>
      <c r="D33" s="184">
        <f>VLOOKUP(B33,เลขปชช!B$2:J$800,7,0)</f>
        <v>40206</v>
      </c>
      <c r="E33" s="185" t="s">
        <v>730</v>
      </c>
      <c r="F33" s="186" t="s">
        <v>1043</v>
      </c>
      <c r="G33" s="187" t="s">
        <v>1044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</row>
    <row r="34" spans="1:20" x14ac:dyDescent="0.5">
      <c r="A34" s="181">
        <v>29</v>
      </c>
      <c r="B34" s="182">
        <v>3584</v>
      </c>
      <c r="C34" s="183">
        <f>VLOOKUP(B34,เลขปชช!B$2:J$800,6,0)</f>
        <v>1309903733556</v>
      </c>
      <c r="D34" s="184">
        <f>VLOOKUP(B34,เลขปชช!B$2:J$800,7,0)</f>
        <v>40135</v>
      </c>
      <c r="E34" s="185" t="s">
        <v>730</v>
      </c>
      <c r="F34" s="186" t="s">
        <v>1132</v>
      </c>
      <c r="G34" s="187" t="s">
        <v>1133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</row>
    <row r="35" spans="1:20" x14ac:dyDescent="0.5">
      <c r="A35" s="181">
        <v>30</v>
      </c>
      <c r="B35" s="182">
        <v>3710</v>
      </c>
      <c r="C35" s="183"/>
      <c r="D35" s="184"/>
      <c r="E35" s="185" t="s">
        <v>730</v>
      </c>
      <c r="F35" s="186" t="s">
        <v>1662</v>
      </c>
      <c r="G35" s="187" t="s">
        <v>1663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</row>
    <row r="36" spans="1:20" x14ac:dyDescent="0.5">
      <c r="A36" s="181">
        <v>31</v>
      </c>
      <c r="B36" s="182">
        <v>3711</v>
      </c>
      <c r="C36" s="183"/>
      <c r="D36" s="184"/>
      <c r="E36" s="185" t="s">
        <v>730</v>
      </c>
      <c r="F36" s="186" t="s">
        <v>449</v>
      </c>
      <c r="G36" s="187" t="s">
        <v>1664</v>
      </c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</row>
  </sheetData>
  <sortState ref="B6:G38">
    <sortCondition ref="E6:E38"/>
    <sortCondition ref="B6:B38"/>
    <sortCondition ref="F6:F38"/>
  </sortState>
  <mergeCells count="4">
    <mergeCell ref="E5:G5"/>
    <mergeCell ref="A1:T1"/>
    <mergeCell ref="A2:T2"/>
    <mergeCell ref="A3:T3"/>
  </mergeCells>
  <pageMargins left="0.70866141732283472" right="0.39370078740157483" top="0.47244094488188981" bottom="0.31496062992125984" header="0.31496062992125984" footer="0.31496062992125984"/>
  <pageSetup paperSize="9" scale="85" orientation="portrait" r:id="rId1"/>
  <headerFooter>
    <oddFooter>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39997558519241921"/>
  </sheetPr>
  <dimension ref="A1:X38"/>
  <sheetViews>
    <sheetView view="pageBreakPreview" zoomScaleSheetLayoutView="100" workbookViewId="0">
      <selection activeCell="B6" sqref="B6:G38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0" width="3.625" style="4" customWidth="1"/>
    <col min="21" max="16384" width="9" style="4"/>
  </cols>
  <sheetData>
    <row r="1" spans="1:24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4" x14ac:dyDescent="0.55000000000000004">
      <c r="A2" s="228" t="s">
        <v>1706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13"/>
      <c r="V2" s="13"/>
      <c r="W2" s="13"/>
      <c r="X2" s="13"/>
    </row>
    <row r="3" spans="1:24" x14ac:dyDescent="0.55000000000000004">
      <c r="A3" s="228" t="str">
        <f>"ครูที่ปรึกษา  "&amp;สถิติ!P14</f>
        <v>ครูที่ปรึกษา  นางบังอร   ศุภเกียรติบัญชร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14"/>
      <c r="V3" s="14"/>
      <c r="W3" s="14"/>
      <c r="X3" s="14"/>
    </row>
    <row r="4" spans="1:24" ht="12" customHeight="1" x14ac:dyDescent="0.55000000000000004"/>
    <row r="5" spans="1:24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 t="s">
        <v>733</v>
      </c>
      <c r="G5" s="234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4" x14ac:dyDescent="0.55000000000000004">
      <c r="A6" s="3">
        <v>1</v>
      </c>
      <c r="B6" s="7">
        <v>3015</v>
      </c>
      <c r="C6" s="130">
        <f>VLOOKUP(B6,เลขปชช!B$2:J$701,6,0)</f>
        <v>1579901355536</v>
      </c>
      <c r="D6" s="136">
        <f>VLOOKUP(B6,เลขปชช!B$2:J$701,7,0)</f>
        <v>40006</v>
      </c>
      <c r="E6" s="8" t="s">
        <v>729</v>
      </c>
      <c r="F6" s="10" t="s">
        <v>466</v>
      </c>
      <c r="G6" s="9" t="s">
        <v>60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4" x14ac:dyDescent="0.55000000000000004">
      <c r="A7" s="3">
        <v>2</v>
      </c>
      <c r="B7" s="7">
        <v>3027</v>
      </c>
      <c r="C7" s="130">
        <f>VLOOKUP(B7,เลขปชช!B$2:J$701,6,0)</f>
        <v>1570501344067</v>
      </c>
      <c r="D7" s="136">
        <f>VLOOKUP(B7,เลขปชช!B$2:J$701,7,0)</f>
        <v>40157</v>
      </c>
      <c r="E7" s="8" t="s">
        <v>729</v>
      </c>
      <c r="F7" s="10" t="s">
        <v>453</v>
      </c>
      <c r="G7" s="9" t="s">
        <v>89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4" x14ac:dyDescent="0.55000000000000004">
      <c r="A8" s="32">
        <v>3</v>
      </c>
      <c r="B8" s="7">
        <v>3028</v>
      </c>
      <c r="C8" s="130">
        <f>VLOOKUP(B8,เลขปชช!B$2:J$701,6,0)</f>
        <v>1579901375588</v>
      </c>
      <c r="D8" s="136">
        <f>VLOOKUP(B8,เลขปชช!B$2:J$701,7,0)</f>
        <v>40121</v>
      </c>
      <c r="E8" s="8" t="s">
        <v>729</v>
      </c>
      <c r="F8" s="10" t="s">
        <v>467</v>
      </c>
      <c r="G8" s="9" t="s">
        <v>101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4" x14ac:dyDescent="0.55000000000000004">
      <c r="A9" s="32">
        <v>4</v>
      </c>
      <c r="B9" s="7">
        <v>3148</v>
      </c>
      <c r="C9" s="130">
        <f>VLOOKUP(B9,เลขปชช!B$2:J$701,6,0)</f>
        <v>1570501342170</v>
      </c>
      <c r="D9" s="136">
        <f>VLOOKUP(B9,เลขปชช!B$2:J$701,7,0)</f>
        <v>40048</v>
      </c>
      <c r="E9" s="8" t="s">
        <v>729</v>
      </c>
      <c r="F9" s="10" t="s">
        <v>468</v>
      </c>
      <c r="G9" s="9" t="s">
        <v>102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4" x14ac:dyDescent="0.55000000000000004">
      <c r="A10" s="32">
        <v>5</v>
      </c>
      <c r="B10" s="7">
        <v>3170</v>
      </c>
      <c r="C10" s="130">
        <f>VLOOKUP(B10,เลขปชช!B$2:J$701,6,0)</f>
        <v>1570501341670</v>
      </c>
      <c r="D10" s="136">
        <f>VLOOKUP(B10,เลขปชช!B$2:J$701,7,0)</f>
        <v>40009</v>
      </c>
      <c r="E10" s="8" t="s">
        <v>729</v>
      </c>
      <c r="F10" s="10" t="s">
        <v>454</v>
      </c>
      <c r="G10" s="9" t="s">
        <v>90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4" x14ac:dyDescent="0.55000000000000004">
      <c r="A11" s="32">
        <v>6</v>
      </c>
      <c r="B11" s="7">
        <v>3237</v>
      </c>
      <c r="C11" s="130">
        <f>VLOOKUP(B11,เลขปชช!B$2:J$701,6,0)</f>
        <v>1570501342340</v>
      </c>
      <c r="D11" s="136">
        <f>VLOOKUP(B11,เลขปชช!B$2:J$701,7,0)</f>
        <v>40058</v>
      </c>
      <c r="E11" s="8" t="s">
        <v>729</v>
      </c>
      <c r="F11" s="10" t="s">
        <v>455</v>
      </c>
      <c r="G11" s="9" t="s">
        <v>91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4" x14ac:dyDescent="0.55000000000000004">
      <c r="A12" s="32">
        <v>7</v>
      </c>
      <c r="B12" s="7">
        <v>3238</v>
      </c>
      <c r="C12" s="130">
        <f>VLOOKUP(B12,เลขปชช!B$2:J$701,6,0)</f>
        <v>1570501343451</v>
      </c>
      <c r="D12" s="136">
        <f>VLOOKUP(B12,เลขปชช!B$2:J$701,7,0)</f>
        <v>40125</v>
      </c>
      <c r="E12" s="8" t="s">
        <v>729</v>
      </c>
      <c r="F12" s="10" t="s">
        <v>469</v>
      </c>
      <c r="G12" s="9" t="s">
        <v>103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4" x14ac:dyDescent="0.55000000000000004">
      <c r="A13" s="32">
        <v>8</v>
      </c>
      <c r="B13" s="7">
        <v>3307</v>
      </c>
      <c r="C13" s="130">
        <f>VLOOKUP(B13,เลขปชช!B$2:J$701,6,0)</f>
        <v>1570501344709</v>
      </c>
      <c r="D13" s="136">
        <f>VLOOKUP(B13,เลขปชช!B$2:J$701,7,0)</f>
        <v>40198</v>
      </c>
      <c r="E13" s="8" t="s">
        <v>729</v>
      </c>
      <c r="F13" s="10" t="s">
        <v>1552</v>
      </c>
      <c r="G13" s="9" t="s">
        <v>104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4" x14ac:dyDescent="0.55000000000000004">
      <c r="A14" s="32">
        <v>9</v>
      </c>
      <c r="B14" s="7">
        <v>3308</v>
      </c>
      <c r="C14" s="130">
        <f>VLOOKUP(B14,เลขปชช!B$2:J$701,6,0)</f>
        <v>1570501340975</v>
      </c>
      <c r="D14" s="136">
        <f>VLOOKUP(B14,เลขปชช!B$2:J$701,7,0)</f>
        <v>39952</v>
      </c>
      <c r="E14" s="8" t="s">
        <v>729</v>
      </c>
      <c r="F14" s="10" t="s">
        <v>471</v>
      </c>
      <c r="G14" s="9" t="s">
        <v>105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4" x14ac:dyDescent="0.55000000000000004">
      <c r="A15" s="32">
        <v>10</v>
      </c>
      <c r="B15" s="7">
        <v>3457</v>
      </c>
      <c r="C15" s="130">
        <f>VLOOKUP(B15,เลขปชช!B$2:J$701,6,0)</f>
        <v>1570501342871</v>
      </c>
      <c r="D15" s="136">
        <f>VLOOKUP(B15,เลขปชช!B$2:J$701,7,0)</f>
        <v>40089</v>
      </c>
      <c r="E15" s="8" t="s">
        <v>729</v>
      </c>
      <c r="F15" s="10" t="s">
        <v>518</v>
      </c>
      <c r="G15" s="9" t="s">
        <v>128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4" x14ac:dyDescent="0.55000000000000004">
      <c r="A16" s="32">
        <v>11</v>
      </c>
      <c r="B16" s="7">
        <v>3461</v>
      </c>
      <c r="C16" s="130">
        <f>VLOOKUP(B16,เลขปชช!B$2:J$701,6,0)</f>
        <v>1579901377475</v>
      </c>
      <c r="D16" s="136">
        <f>VLOOKUP(B16,เลขปชช!B$2:J$701,7,0)</f>
        <v>40132</v>
      </c>
      <c r="E16" s="8" t="s">
        <v>729</v>
      </c>
      <c r="F16" s="10" t="s">
        <v>1553</v>
      </c>
      <c r="G16" s="9" t="s">
        <v>85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55000000000000004">
      <c r="A17" s="32">
        <v>12</v>
      </c>
      <c r="B17" s="7">
        <v>3562</v>
      </c>
      <c r="C17" s="130">
        <f>VLOOKUP(B17,เลขปชช!B$2:J$701,6,0)</f>
        <v>1579901391419</v>
      </c>
      <c r="D17" s="136">
        <f>VLOOKUP(B17,เลขปชช!B$2:J$701,7,0)</f>
        <v>40221</v>
      </c>
      <c r="E17" s="8" t="s">
        <v>729</v>
      </c>
      <c r="F17" s="10" t="s">
        <v>482</v>
      </c>
      <c r="G17" s="9" t="s">
        <v>1063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55000000000000004">
      <c r="A18" s="32">
        <v>13</v>
      </c>
      <c r="B18" s="7">
        <v>3688</v>
      </c>
      <c r="C18" s="130"/>
      <c r="D18" s="136"/>
      <c r="E18" s="149" t="s">
        <v>729</v>
      </c>
      <c r="F18" s="10" t="s">
        <v>605</v>
      </c>
      <c r="G18" s="9" t="s">
        <v>1699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55000000000000004">
      <c r="A19" s="32">
        <v>14</v>
      </c>
      <c r="B19" s="7">
        <v>3019</v>
      </c>
      <c r="C19" s="130">
        <f>VLOOKUP(B19,เลขปชช!B$2:J$701,6,0)</f>
        <v>1570501341955</v>
      </c>
      <c r="D19" s="136">
        <f>VLOOKUP(B19,เลขปชช!B$2:J$701,7,0)</f>
        <v>40033</v>
      </c>
      <c r="E19" s="8" t="s">
        <v>730</v>
      </c>
      <c r="F19" s="10" t="s">
        <v>459</v>
      </c>
      <c r="G19" s="9" t="s">
        <v>94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55000000000000004">
      <c r="A20" s="32">
        <v>15</v>
      </c>
      <c r="B20" s="7">
        <v>3020</v>
      </c>
      <c r="C20" s="130">
        <f>VLOOKUP(B20,เลขปชช!B$2:J$701,6,0)</f>
        <v>1570501341882</v>
      </c>
      <c r="D20" s="136">
        <f>VLOOKUP(B20,เลขปชช!B$2:J$701,7,0)</f>
        <v>40031</v>
      </c>
      <c r="E20" s="8" t="s">
        <v>730</v>
      </c>
      <c r="F20" s="10" t="s">
        <v>472</v>
      </c>
      <c r="G20" s="9" t="s">
        <v>85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55000000000000004">
      <c r="A21" s="32">
        <v>16</v>
      </c>
      <c r="B21" s="7">
        <v>3032</v>
      </c>
      <c r="C21" s="130">
        <f>VLOOKUP(B21,เลขปชช!B$2:J$701,6,0)</f>
        <v>1570501344822</v>
      </c>
      <c r="D21" s="136">
        <f>VLOOKUP(B21,เลขปชช!B$2:J$701,7,0)</f>
        <v>40208</v>
      </c>
      <c r="E21" s="8" t="s">
        <v>730</v>
      </c>
      <c r="F21" s="10" t="s">
        <v>473</v>
      </c>
      <c r="G21" s="9" t="s">
        <v>106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55000000000000004">
      <c r="A22" s="32">
        <v>17</v>
      </c>
      <c r="B22" s="7">
        <v>3038</v>
      </c>
      <c r="C22" s="130">
        <f>VLOOKUP(B22,เลขปชช!B$2:J$701,6,0)</f>
        <v>1570501343605</v>
      </c>
      <c r="D22" s="136">
        <f>VLOOKUP(B22,เลขปชช!B$2:J$701,7,0)</f>
        <v>40132</v>
      </c>
      <c r="E22" s="8" t="s">
        <v>730</v>
      </c>
      <c r="F22" s="10" t="s">
        <v>460</v>
      </c>
      <c r="G22" s="9" t="s">
        <v>95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55000000000000004">
      <c r="A23" s="32">
        <v>18</v>
      </c>
      <c r="B23" s="7">
        <v>3053</v>
      </c>
      <c r="C23" s="130">
        <f>VLOOKUP(B23,เลขปชช!B$2:J$701,6,0)</f>
        <v>1579901396917</v>
      </c>
      <c r="D23" s="136">
        <f>VLOOKUP(B23,เลขปชช!B$2:J$701,7,0)</f>
        <v>40261</v>
      </c>
      <c r="E23" s="8" t="s">
        <v>730</v>
      </c>
      <c r="F23" s="10" t="s">
        <v>1038</v>
      </c>
      <c r="G23" s="9" t="s">
        <v>107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55000000000000004">
      <c r="A24" s="32">
        <v>19</v>
      </c>
      <c r="B24" s="7">
        <v>3172</v>
      </c>
      <c r="C24" s="130">
        <f>VLOOKUP(B24,เลขปชช!B$2:J$701,6,0)</f>
        <v>1570501342846</v>
      </c>
      <c r="D24" s="136">
        <f>VLOOKUP(B24,เลขปชช!B$2:J$701,7,0)</f>
        <v>40092</v>
      </c>
      <c r="E24" s="8" t="s">
        <v>730</v>
      </c>
      <c r="F24" s="10" t="s">
        <v>449</v>
      </c>
      <c r="G24" s="9" t="s">
        <v>85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55000000000000004">
      <c r="A25" s="32">
        <v>20</v>
      </c>
      <c r="B25" s="7">
        <v>3175</v>
      </c>
      <c r="C25" s="130">
        <f>VLOOKUP(B25,เลขปชช!B$2:J$701,6,0)</f>
        <v>1909803474243</v>
      </c>
      <c r="D25" s="136">
        <f>VLOOKUP(B25,เลขปชช!B$2:J$701,7,0)</f>
        <v>40083</v>
      </c>
      <c r="E25" s="8" t="s">
        <v>730</v>
      </c>
      <c r="F25" s="10" t="s">
        <v>1025</v>
      </c>
      <c r="G25" s="9" t="s">
        <v>108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x14ac:dyDescent="0.55000000000000004">
      <c r="A26" s="32">
        <v>21</v>
      </c>
      <c r="B26" s="7">
        <v>3180</v>
      </c>
      <c r="C26" s="130">
        <f>VLOOKUP(B26,เลขปชช!B$2:J$701,6,0)</f>
        <v>1570501345471</v>
      </c>
      <c r="D26" s="136">
        <f>VLOOKUP(B26,เลขปชช!B$2:J$701,7,0)</f>
        <v>40265</v>
      </c>
      <c r="E26" s="8" t="s">
        <v>730</v>
      </c>
      <c r="F26" s="10" t="s">
        <v>461</v>
      </c>
      <c r="G26" s="9" t="s">
        <v>96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55000000000000004">
      <c r="A27" s="32">
        <v>22</v>
      </c>
      <c r="B27" s="7">
        <v>3239</v>
      </c>
      <c r="C27" s="130">
        <f>VLOOKUP(B27,เลขปชช!B$2:J$701,6,0)</f>
        <v>1579901410758</v>
      </c>
      <c r="D27" s="136">
        <f>VLOOKUP(B27,เลขปชช!B$2:J$701,7,0)</f>
        <v>40354</v>
      </c>
      <c r="E27" s="8" t="s">
        <v>730</v>
      </c>
      <c r="F27" s="10" t="s">
        <v>462</v>
      </c>
      <c r="G27" s="9" t="s">
        <v>97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55000000000000004">
      <c r="A28" s="32">
        <v>23</v>
      </c>
      <c r="B28" s="7">
        <v>3309</v>
      </c>
      <c r="C28" s="130">
        <f>VLOOKUP(B28,เลขปชช!B$2:J$701,6,0)</f>
        <v>1570501343923</v>
      </c>
      <c r="D28" s="136">
        <f>VLOOKUP(B28,เลขปชช!B$2:J$701,7,0)</f>
        <v>40148</v>
      </c>
      <c r="E28" s="8" t="s">
        <v>730</v>
      </c>
      <c r="F28" s="10" t="s">
        <v>474</v>
      </c>
      <c r="G28" s="9" t="s">
        <v>109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55000000000000004">
      <c r="A29" s="32">
        <v>24</v>
      </c>
      <c r="B29" s="7">
        <v>3311</v>
      </c>
      <c r="C29" s="130">
        <f>VLOOKUP(B29,เลขปชช!B$2:J$701,6,0)</f>
        <v>1100202008859</v>
      </c>
      <c r="D29" s="136">
        <f>VLOOKUP(B29,เลขปชช!B$2:J$701,7,0)</f>
        <v>40028</v>
      </c>
      <c r="E29" s="8" t="s">
        <v>730</v>
      </c>
      <c r="F29" s="10" t="s">
        <v>475</v>
      </c>
      <c r="G29" s="9" t="s">
        <v>110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55000000000000004">
      <c r="A30" s="32">
        <v>25</v>
      </c>
      <c r="B30" s="7">
        <v>3313</v>
      </c>
      <c r="C30" s="130">
        <f>VLOOKUP(B30,เลขปชช!B$2:J$701,6,0)</f>
        <v>1578000048977</v>
      </c>
      <c r="D30" s="136">
        <f>VLOOKUP(B30,เลขปชช!B$2:J$701,7,0)</f>
        <v>39995</v>
      </c>
      <c r="E30" s="8" t="s">
        <v>730</v>
      </c>
      <c r="F30" s="10" t="s">
        <v>476</v>
      </c>
      <c r="G30" s="9" t="s">
        <v>111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x14ac:dyDescent="0.55000000000000004">
      <c r="A31" s="32">
        <v>26</v>
      </c>
      <c r="B31" s="7">
        <v>3314</v>
      </c>
      <c r="C31" s="130">
        <f>VLOOKUP(B31,เลขปชช!B$2:J$701,6,0)</f>
        <v>1579901365825</v>
      </c>
      <c r="D31" s="136">
        <f>VLOOKUP(B31,เลขปชช!B$2:J$701,7,0)</f>
        <v>40067</v>
      </c>
      <c r="E31" s="8" t="s">
        <v>730</v>
      </c>
      <c r="F31" s="10" t="s">
        <v>477</v>
      </c>
      <c r="G31" s="9" t="s">
        <v>73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55000000000000004">
      <c r="A32" s="32">
        <v>27</v>
      </c>
      <c r="B32" s="7">
        <v>3315</v>
      </c>
      <c r="C32" s="130">
        <f>VLOOKUP(B32,เลขปชช!B$2:J$701,6,0)</f>
        <v>1570501341734</v>
      </c>
      <c r="D32" s="136">
        <f>VLOOKUP(B32,เลขปชช!B$2:J$701,7,0)</f>
        <v>40016</v>
      </c>
      <c r="E32" s="8" t="s">
        <v>730</v>
      </c>
      <c r="F32" s="10" t="s">
        <v>478</v>
      </c>
      <c r="G32" s="9" t="s">
        <v>112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55000000000000004">
      <c r="A33" s="32">
        <v>28</v>
      </c>
      <c r="B33" s="7">
        <v>3318</v>
      </c>
      <c r="C33" s="130">
        <f>VLOOKUP(B33,เลขปชช!B$2:J$701,6,0)</f>
        <v>1570501342226</v>
      </c>
      <c r="D33" s="136">
        <f>VLOOKUP(B33,เลขปชช!B$2:J$701,7,0)</f>
        <v>40050</v>
      </c>
      <c r="E33" s="8" t="s">
        <v>730</v>
      </c>
      <c r="F33" s="10" t="s">
        <v>463</v>
      </c>
      <c r="G33" s="9" t="s">
        <v>98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x14ac:dyDescent="0.55000000000000004">
      <c r="A34" s="32">
        <v>29</v>
      </c>
      <c r="B34" s="7">
        <v>3463</v>
      </c>
      <c r="C34" s="130">
        <f>VLOOKUP(B34,เลขปชช!B$2:J$701,6,0)</f>
        <v>1249900968928</v>
      </c>
      <c r="D34" s="136">
        <f>VLOOKUP(B34,เลขปชช!B$2:J$701,7,0)</f>
        <v>40295</v>
      </c>
      <c r="E34" s="34" t="s">
        <v>730</v>
      </c>
      <c r="F34" s="10" t="s">
        <v>464</v>
      </c>
      <c r="G34" s="9" t="s">
        <v>100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55000000000000004">
      <c r="A35" s="32">
        <v>30</v>
      </c>
      <c r="B35" s="7">
        <v>3466</v>
      </c>
      <c r="C35" s="130">
        <f>VLOOKUP(B35,เลขปชช!B$2:J$701,6,0)</f>
        <v>1570501342013</v>
      </c>
      <c r="D35" s="136">
        <f>VLOOKUP(B35,เลขปชช!B$2:J$701,7,0)</f>
        <v>40032</v>
      </c>
      <c r="E35" s="34" t="s">
        <v>730</v>
      </c>
      <c r="F35" s="10" t="s">
        <v>465</v>
      </c>
      <c r="G35" s="9" t="s">
        <v>257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x14ac:dyDescent="0.55000000000000004">
      <c r="A36" s="32">
        <v>31</v>
      </c>
      <c r="B36" s="7">
        <v>3585</v>
      </c>
      <c r="C36" s="130">
        <f>VLOOKUP(B36,เลขปชช!B$2:J$708,6,0)</f>
        <v>1570501343435</v>
      </c>
      <c r="D36" s="136">
        <f>VLOOKUP(B36,เลขปชช!B$2:J$708,7,0)</f>
        <v>40123</v>
      </c>
      <c r="E36" s="34" t="s">
        <v>730</v>
      </c>
      <c r="F36" s="10" t="s">
        <v>1129</v>
      </c>
      <c r="G36" s="9" t="s">
        <v>315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x14ac:dyDescent="0.55000000000000004">
      <c r="A37" s="32">
        <v>32</v>
      </c>
      <c r="B37" s="7">
        <v>3664</v>
      </c>
      <c r="C37" s="130">
        <f>VLOOKUP(B37,เลขปชช!B$2:J$708,6,0)</f>
        <v>1350101881831</v>
      </c>
      <c r="D37" s="136">
        <f>VLOOKUP(B37,เลขปชช!B$2:J$708,7,0)</f>
        <v>39960</v>
      </c>
      <c r="E37" s="34" t="s">
        <v>730</v>
      </c>
      <c r="F37" s="10" t="s">
        <v>1544</v>
      </c>
      <c r="G37" s="9" t="s">
        <v>1545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x14ac:dyDescent="0.55000000000000004">
      <c r="A38" s="32">
        <v>33</v>
      </c>
      <c r="B38" s="7">
        <v>3709</v>
      </c>
      <c r="C38" s="130"/>
      <c r="D38" s="136"/>
      <c r="E38" s="149" t="s">
        <v>730</v>
      </c>
      <c r="F38" s="10" t="s">
        <v>1665</v>
      </c>
      <c r="G38" s="9" t="s">
        <v>1666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</sheetData>
  <sortState ref="B6:G37">
    <sortCondition ref="E6:E37"/>
    <sortCondition ref="B6:B37"/>
    <sortCondition ref="F6:F37"/>
  </sortState>
  <mergeCells count="4">
    <mergeCell ref="A1:T1"/>
    <mergeCell ref="A2:T2"/>
    <mergeCell ref="E5:G5"/>
    <mergeCell ref="A3:T3"/>
  </mergeCells>
  <pageMargins left="0.70866141732283472" right="0.35433070866141736" top="0.43307086614173229" bottom="0.35433070866141736" header="0.31496062992125984" footer="0.31496062992125984"/>
  <pageSetup paperSize="9" scale="85" orientation="portrait" r:id="rId1"/>
  <headerFooter>
    <oddFooter>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39997558519241921"/>
  </sheetPr>
  <dimension ref="A1:AA42"/>
  <sheetViews>
    <sheetView view="pageBreakPreview" zoomScale="85" zoomScaleSheetLayoutView="85" workbookViewId="0">
      <selection activeCell="B6" sqref="B6:G42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2" width="3.625" style="4" customWidth="1"/>
    <col min="23" max="16384" width="9" style="4"/>
  </cols>
  <sheetData>
    <row r="1" spans="1:27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spans="1:27" x14ac:dyDescent="0.55000000000000004">
      <c r="A2" s="228" t="s">
        <v>1707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13"/>
      <c r="X2" s="13"/>
      <c r="Y2" s="13"/>
      <c r="Z2" s="13"/>
      <c r="AA2" s="13"/>
    </row>
    <row r="3" spans="1:27" x14ac:dyDescent="0.55000000000000004">
      <c r="A3" s="228" t="str">
        <f>"ครูที่ปรึกษา  "&amp;สถิติ!P15</f>
        <v>ครูที่ปรึกษา  นางสาวผาณิต   อานุนามัง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12"/>
      <c r="X3" s="14"/>
      <c r="Y3" s="14"/>
      <c r="Z3" s="14"/>
      <c r="AA3" s="14"/>
    </row>
    <row r="4" spans="1:27" ht="12" customHeight="1" x14ac:dyDescent="0.55000000000000004"/>
    <row r="5" spans="1:27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7" x14ac:dyDescent="0.55000000000000004">
      <c r="A6" s="3">
        <v>1</v>
      </c>
      <c r="B6" s="7">
        <v>2896</v>
      </c>
      <c r="C6" s="130">
        <f>VLOOKUP(B6,เลขปชช!B$2:J$701,6,0)</f>
        <v>1570501332743</v>
      </c>
      <c r="D6" s="136">
        <f>VLOOKUP(B6,เลขปชช!B$2:J$701,7,0)</f>
        <v>39385</v>
      </c>
      <c r="E6" s="8" t="s">
        <v>729</v>
      </c>
      <c r="F6" s="10" t="s">
        <v>1551</v>
      </c>
      <c r="G6" s="9" t="s">
        <v>737</v>
      </c>
      <c r="H6" s="1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7" x14ac:dyDescent="0.55000000000000004">
      <c r="A7" s="3">
        <v>2</v>
      </c>
      <c r="B7" s="7">
        <v>2900</v>
      </c>
      <c r="C7" s="130">
        <f>VLOOKUP(B7,เลขปชช!B$2:J$701,6,0)</f>
        <v>1579901241468</v>
      </c>
      <c r="D7" s="136">
        <f>VLOOKUP(B7,เลขปชช!B$2:J$701,7,0)</f>
        <v>39254</v>
      </c>
      <c r="E7" s="8" t="s">
        <v>729</v>
      </c>
      <c r="F7" s="10" t="s">
        <v>442</v>
      </c>
      <c r="G7" s="9" t="s">
        <v>738</v>
      </c>
      <c r="H7" s="1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7" x14ac:dyDescent="0.55000000000000004">
      <c r="A8" s="32">
        <v>3</v>
      </c>
      <c r="B8" s="7">
        <v>2912</v>
      </c>
      <c r="C8" s="130">
        <f>VLOOKUP(B8,เลขปชช!B$2:J$701,6,0)</f>
        <v>1570501339357</v>
      </c>
      <c r="D8" s="136">
        <f>VLOOKUP(B8,เลขปชช!B$2:J$701,7,0)</f>
        <v>39819</v>
      </c>
      <c r="E8" s="8" t="s">
        <v>729</v>
      </c>
      <c r="F8" s="10" t="s">
        <v>386</v>
      </c>
      <c r="G8" s="9" t="s">
        <v>739</v>
      </c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7" x14ac:dyDescent="0.55000000000000004">
      <c r="A9" s="32">
        <v>4</v>
      </c>
      <c r="B9" s="7">
        <v>2913</v>
      </c>
      <c r="C9" s="130">
        <f>VLOOKUP(B9,เลขปชช!B$2:J$701,6,0)</f>
        <v>1909803427229</v>
      </c>
      <c r="D9" s="136">
        <f>VLOOKUP(B9,เลขปชช!B$2:J$701,7,0)</f>
        <v>39930</v>
      </c>
      <c r="E9" s="8" t="s">
        <v>729</v>
      </c>
      <c r="F9" s="10" t="s">
        <v>480</v>
      </c>
      <c r="G9" s="9" t="s">
        <v>740</v>
      </c>
      <c r="H9" s="1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7" x14ac:dyDescent="0.55000000000000004">
      <c r="A10" s="32">
        <v>5</v>
      </c>
      <c r="B10" s="7">
        <v>2915</v>
      </c>
      <c r="C10" s="130">
        <f>VLOOKUP(B10,เลขปชช!B$2:J$701,6,0)</f>
        <v>1579901328474</v>
      </c>
      <c r="D10" s="136">
        <f>VLOOKUP(B10,เลขปชช!B$2:J$701,7,0)</f>
        <v>39823</v>
      </c>
      <c r="E10" s="8" t="s">
        <v>729</v>
      </c>
      <c r="F10" s="10" t="s">
        <v>481</v>
      </c>
      <c r="G10" s="9" t="s">
        <v>741</v>
      </c>
      <c r="H10" s="1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7" x14ac:dyDescent="0.55000000000000004">
      <c r="A11" s="32">
        <v>6</v>
      </c>
      <c r="B11" s="7">
        <v>2926</v>
      </c>
      <c r="C11" s="130">
        <f>VLOOKUP(B11,เลขปชช!B$2:J$701,6,0)</f>
        <v>1570501336072</v>
      </c>
      <c r="D11" s="136">
        <f>VLOOKUP(B11,เลขปชช!B$2:J$701,7,0)</f>
        <v>39601</v>
      </c>
      <c r="E11" s="8" t="s">
        <v>729</v>
      </c>
      <c r="F11" s="10" t="s">
        <v>482</v>
      </c>
      <c r="G11" s="9" t="s">
        <v>103</v>
      </c>
      <c r="H11" s="1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7" x14ac:dyDescent="0.55000000000000004">
      <c r="A12" s="32">
        <v>7</v>
      </c>
      <c r="B12" s="7">
        <v>2931</v>
      </c>
      <c r="C12" s="130">
        <f>VLOOKUP(B12,เลขปชช!B$2:J$701,6,0)</f>
        <v>1570501337729</v>
      </c>
      <c r="D12" s="136">
        <f>VLOOKUP(B12,เลขปชช!B$2:J$701,7,0)</f>
        <v>39708</v>
      </c>
      <c r="E12" s="8" t="s">
        <v>729</v>
      </c>
      <c r="F12" s="10" t="s">
        <v>484</v>
      </c>
      <c r="G12" s="9" t="s">
        <v>743</v>
      </c>
      <c r="H12" s="1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7" x14ac:dyDescent="0.55000000000000004">
      <c r="A13" s="32">
        <v>8</v>
      </c>
      <c r="B13" s="7">
        <v>2953</v>
      </c>
      <c r="C13" s="130">
        <f>VLOOKUP(B13,เลขปชช!B$2:J$701,6,0)</f>
        <v>1570501336897</v>
      </c>
      <c r="D13" s="136">
        <f>VLOOKUP(B13,เลขปชช!B$2:J$701,7,0)</f>
        <v>39655</v>
      </c>
      <c r="E13" s="8" t="s">
        <v>729</v>
      </c>
      <c r="F13" s="10" t="s">
        <v>480</v>
      </c>
      <c r="G13" s="9" t="s">
        <v>744</v>
      </c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7" x14ac:dyDescent="0.55000000000000004">
      <c r="A14" s="32">
        <v>9</v>
      </c>
      <c r="B14" s="7">
        <v>2998</v>
      </c>
      <c r="C14" s="130">
        <f>VLOOKUP(B14,เลขปชช!B$2:J$701,6,0)</f>
        <v>1570501340461</v>
      </c>
      <c r="D14" s="136">
        <f>VLOOKUP(B14,เลขปชช!B$2:J$701,7,0)</f>
        <v>39907</v>
      </c>
      <c r="E14" s="8" t="s">
        <v>729</v>
      </c>
      <c r="F14" s="10" t="s">
        <v>485</v>
      </c>
      <c r="G14" s="9" t="s">
        <v>745</v>
      </c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7" x14ac:dyDescent="0.55000000000000004">
      <c r="A15" s="32">
        <v>10</v>
      </c>
      <c r="B15" s="7">
        <v>3164</v>
      </c>
      <c r="C15" s="130">
        <f>VLOOKUP(B15,เลขปชช!B$2:J$701,6,0)</f>
        <v>1570501340487</v>
      </c>
      <c r="D15" s="136">
        <f>VLOOKUP(B15,เลขปชช!B$2:J$701,7,0)</f>
        <v>39909</v>
      </c>
      <c r="E15" s="8" t="s">
        <v>729</v>
      </c>
      <c r="F15" s="10" t="s">
        <v>486</v>
      </c>
      <c r="G15" s="9" t="s">
        <v>746</v>
      </c>
      <c r="H15" s="1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7" x14ac:dyDescent="0.55000000000000004">
      <c r="A16" s="32">
        <v>11</v>
      </c>
      <c r="B16" s="7">
        <v>3167</v>
      </c>
      <c r="C16" s="130">
        <f>VLOOKUP(B16,เลขปชช!B$2:J$701,6,0)</f>
        <v>1570501337915</v>
      </c>
      <c r="D16" s="136">
        <f>VLOOKUP(B16,เลขปชช!B$2:J$701,7,0)</f>
        <v>39716</v>
      </c>
      <c r="E16" s="8" t="s">
        <v>729</v>
      </c>
      <c r="F16" s="10" t="s">
        <v>487</v>
      </c>
      <c r="G16" s="9" t="s">
        <v>747</v>
      </c>
      <c r="H16" s="1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55000000000000004">
      <c r="A17" s="32">
        <v>12</v>
      </c>
      <c r="B17" s="7">
        <v>3223</v>
      </c>
      <c r="C17" s="130">
        <f>VLOOKUP(B17,เลขปชช!B$2:J$701,6,0)</f>
        <v>1570501338636</v>
      </c>
      <c r="D17" s="136">
        <f>VLOOKUP(B17,เลขปชช!B$2:J$701,7,0)</f>
        <v>39762</v>
      </c>
      <c r="E17" s="8" t="s">
        <v>729</v>
      </c>
      <c r="F17" s="10" t="s">
        <v>488</v>
      </c>
      <c r="G17" s="9" t="s">
        <v>748</v>
      </c>
      <c r="H17" s="16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55000000000000004">
      <c r="A18" s="32">
        <v>13</v>
      </c>
      <c r="B18" s="7">
        <v>3228</v>
      </c>
      <c r="C18" s="130">
        <f>VLOOKUP(B18,เลขปชช!B$2:J$701,6,0)</f>
        <v>1579901312900</v>
      </c>
      <c r="D18" s="136">
        <f>VLOOKUP(B18,เลขปชช!B$2:J$701,7,0)</f>
        <v>39725</v>
      </c>
      <c r="E18" s="8" t="s">
        <v>729</v>
      </c>
      <c r="F18" s="10" t="s">
        <v>489</v>
      </c>
      <c r="G18" s="9" t="s">
        <v>749</v>
      </c>
      <c r="H18" s="1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55000000000000004">
      <c r="A19" s="32">
        <v>14</v>
      </c>
      <c r="B19" s="7">
        <v>3326</v>
      </c>
      <c r="C19" s="130">
        <f>VLOOKUP(B19,เลขปชช!B$2:J$701,6,0)</f>
        <v>1570501335980</v>
      </c>
      <c r="D19" s="136">
        <f>VLOOKUP(B19,เลขปชช!B$2:J$701,7,0)</f>
        <v>39590</v>
      </c>
      <c r="E19" s="8" t="s">
        <v>729</v>
      </c>
      <c r="F19" s="10" t="s">
        <v>1048</v>
      </c>
      <c r="G19" s="9" t="s">
        <v>750</v>
      </c>
      <c r="H19" s="16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55000000000000004">
      <c r="A20" s="32">
        <v>15</v>
      </c>
      <c r="B20" s="7">
        <v>3453</v>
      </c>
      <c r="C20" s="130">
        <f>VLOOKUP(B20,เลขปชช!B$2:J$701,6,0)</f>
        <v>1570501337338</v>
      </c>
      <c r="D20" s="136">
        <f>VLOOKUP(B20,เลขปชช!B$2:J$701,7,0)</f>
        <v>39687</v>
      </c>
      <c r="E20" s="8" t="s">
        <v>729</v>
      </c>
      <c r="F20" s="10" t="s">
        <v>490</v>
      </c>
      <c r="G20" s="9" t="s">
        <v>751</v>
      </c>
      <c r="H20" s="1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55000000000000004">
      <c r="A21" s="32">
        <v>16</v>
      </c>
      <c r="B21" s="7">
        <v>3454</v>
      </c>
      <c r="C21" s="130">
        <f>VLOOKUP(B21,เลขปชช!B$2:J$701,6,0)</f>
        <v>1579901320708</v>
      </c>
      <c r="D21" s="136">
        <f>VLOOKUP(B21,เลขปชช!B$2:J$701,7,0)</f>
        <v>39775</v>
      </c>
      <c r="E21" s="8" t="s">
        <v>729</v>
      </c>
      <c r="F21" s="10" t="s">
        <v>491</v>
      </c>
      <c r="G21" s="9" t="s">
        <v>752</v>
      </c>
      <c r="H21" s="16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55000000000000004">
      <c r="A22" s="32">
        <v>17</v>
      </c>
      <c r="B22" s="7">
        <v>2918</v>
      </c>
      <c r="C22" s="130">
        <f>VLOOKUP(B22,เลขปชช!B$2:J$701,6,0)</f>
        <v>1102900175761</v>
      </c>
      <c r="D22" s="136">
        <f>VLOOKUP(B22,เลขปชช!B$2:J$701,7,0)</f>
        <v>39799</v>
      </c>
      <c r="E22" s="8" t="s">
        <v>730</v>
      </c>
      <c r="F22" s="10" t="s">
        <v>492</v>
      </c>
      <c r="G22" s="9" t="s">
        <v>60</v>
      </c>
      <c r="H22" s="1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55000000000000004">
      <c r="A23" s="32">
        <v>18</v>
      </c>
      <c r="B23" s="7">
        <v>2919</v>
      </c>
      <c r="C23" s="130">
        <f>VLOOKUP(B23,เลขปชช!B$2:J$701,6,0)</f>
        <v>1102200279890</v>
      </c>
      <c r="D23" s="136">
        <f>VLOOKUP(B23,เลขปชช!B$2:J$701,7,0)</f>
        <v>39818</v>
      </c>
      <c r="E23" s="8" t="s">
        <v>730</v>
      </c>
      <c r="F23" s="10" t="s">
        <v>1026</v>
      </c>
      <c r="G23" s="9" t="s">
        <v>750</v>
      </c>
      <c r="H23" s="16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55000000000000004">
      <c r="A24" s="32">
        <v>19</v>
      </c>
      <c r="B24" s="7">
        <v>2921</v>
      </c>
      <c r="C24" s="130">
        <f>VLOOKUP(B24,เลขปชช!B$2:J$701,6,0)</f>
        <v>1510101557896</v>
      </c>
      <c r="D24" s="136">
        <f>VLOOKUP(B24,เลขปชช!B$2:J$701,7,0)</f>
        <v>39852</v>
      </c>
      <c r="E24" s="8" t="s">
        <v>730</v>
      </c>
      <c r="F24" s="10" t="s">
        <v>493</v>
      </c>
      <c r="G24" s="9" t="s">
        <v>753</v>
      </c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55000000000000004">
      <c r="A25" s="32">
        <v>20</v>
      </c>
      <c r="B25" s="7">
        <v>2924</v>
      </c>
      <c r="C25" s="130">
        <f>VLOOKUP(B25,เลขปชช!B$2:J$701,6,0)</f>
        <v>1570501340819</v>
      </c>
      <c r="D25" s="136">
        <f>VLOOKUP(B25,เลขปชช!B$2:J$701,7,0)</f>
        <v>39938</v>
      </c>
      <c r="E25" s="8" t="s">
        <v>730</v>
      </c>
      <c r="F25" s="10" t="s">
        <v>494</v>
      </c>
      <c r="G25" s="9" t="s">
        <v>359</v>
      </c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55000000000000004">
      <c r="A26" s="32">
        <v>21</v>
      </c>
      <c r="B26" s="7">
        <v>2933</v>
      </c>
      <c r="C26" s="130">
        <f>VLOOKUP(B26,เลขปชช!B$2:J$701,6,0)</f>
        <v>1570501337273</v>
      </c>
      <c r="D26" s="136">
        <f>VLOOKUP(B26,เลขปชช!B$2:J$701,7,0)</f>
        <v>39681</v>
      </c>
      <c r="E26" s="8" t="s">
        <v>730</v>
      </c>
      <c r="F26" s="10" t="s">
        <v>464</v>
      </c>
      <c r="G26" s="9" t="s">
        <v>311</v>
      </c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55000000000000004">
      <c r="A27" s="32">
        <v>22</v>
      </c>
      <c r="B27" s="7">
        <v>2935</v>
      </c>
      <c r="C27" s="130">
        <f>VLOOKUP(B27,เลขปชช!B$2:J$701,6,0)</f>
        <v>5570501057125</v>
      </c>
      <c r="D27" s="136">
        <f>VLOOKUP(B27,เลขปชช!B$2:J$701,7,0)</f>
        <v>39774</v>
      </c>
      <c r="E27" s="8" t="s">
        <v>730</v>
      </c>
      <c r="F27" s="10" t="s">
        <v>495</v>
      </c>
      <c r="G27" s="9" t="s">
        <v>754</v>
      </c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55000000000000004">
      <c r="A28" s="32">
        <v>23</v>
      </c>
      <c r="B28" s="7">
        <v>2936</v>
      </c>
      <c r="C28" s="130">
        <f>VLOOKUP(B28,เลขปชช!B$2:J$701,6,0)</f>
        <v>1408900043425</v>
      </c>
      <c r="D28" s="136">
        <f>VLOOKUP(B28,เลขปชช!B$2:J$701,7,0)</f>
        <v>39742</v>
      </c>
      <c r="E28" s="8" t="s">
        <v>730</v>
      </c>
      <c r="F28" s="10" t="s">
        <v>496</v>
      </c>
      <c r="G28" s="9" t="s">
        <v>755</v>
      </c>
      <c r="H28" s="16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x14ac:dyDescent="0.55000000000000004">
      <c r="A29" s="32">
        <v>24</v>
      </c>
      <c r="B29" s="7">
        <v>2938</v>
      </c>
      <c r="C29" s="130">
        <f>VLOOKUP(B29,เลขปชช!B$2:J$701,6,0)</f>
        <v>1579901302530</v>
      </c>
      <c r="D29" s="136">
        <f>VLOOKUP(B29,เลขปชช!B$2:J$701,7,0)</f>
        <v>39665</v>
      </c>
      <c r="E29" s="8" t="s">
        <v>730</v>
      </c>
      <c r="F29" s="10" t="s">
        <v>497</v>
      </c>
      <c r="G29" s="9" t="s">
        <v>366</v>
      </c>
      <c r="H29" s="1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55000000000000004">
      <c r="A30" s="32">
        <v>25</v>
      </c>
      <c r="B30" s="7">
        <v>2999</v>
      </c>
      <c r="C30" s="130">
        <f>VLOOKUP(B30,เลขปชช!B$2:J$701,6,0)</f>
        <v>1579901344372</v>
      </c>
      <c r="D30" s="136">
        <f>VLOOKUP(B30,เลขปชช!B$2:J$701,7,0)</f>
        <v>39928</v>
      </c>
      <c r="E30" s="8" t="s">
        <v>730</v>
      </c>
      <c r="F30" s="10" t="s">
        <v>498</v>
      </c>
      <c r="G30" s="9" t="s">
        <v>112</v>
      </c>
      <c r="H30" s="16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55000000000000004">
      <c r="A31" s="32">
        <v>26</v>
      </c>
      <c r="B31" s="7">
        <v>3003</v>
      </c>
      <c r="C31" s="130">
        <f>VLOOKUP(B31,เลขปชช!B$2:J$701,6,0)</f>
        <v>1570501338326</v>
      </c>
      <c r="D31" s="136">
        <f>VLOOKUP(B31,เลขปชช!B$2:J$701,7,0)</f>
        <v>39746</v>
      </c>
      <c r="E31" s="8" t="s">
        <v>730</v>
      </c>
      <c r="F31" s="10" t="s">
        <v>499</v>
      </c>
      <c r="G31" s="9" t="s">
        <v>756</v>
      </c>
      <c r="H31" s="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x14ac:dyDescent="0.55000000000000004">
      <c r="A32" s="32">
        <v>27</v>
      </c>
      <c r="B32" s="7">
        <v>3165</v>
      </c>
      <c r="C32" s="130">
        <f>VLOOKUP(B32,เลขปชช!B$2:J$701,6,0)</f>
        <v>1909803390414</v>
      </c>
      <c r="D32" s="136">
        <f>VLOOKUP(B32,เลขปชช!B$2:J$701,7,0)</f>
        <v>39806</v>
      </c>
      <c r="E32" s="8" t="s">
        <v>730</v>
      </c>
      <c r="F32" s="10" t="s">
        <v>500</v>
      </c>
      <c r="G32" s="9" t="s">
        <v>757</v>
      </c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x14ac:dyDescent="0.55000000000000004">
      <c r="A33" s="32">
        <v>28</v>
      </c>
      <c r="B33" s="7">
        <v>3225</v>
      </c>
      <c r="C33" s="130">
        <f>VLOOKUP(B33,เลขปชช!B$2:J$701,6,0)</f>
        <v>1570501337940</v>
      </c>
      <c r="D33" s="136">
        <f>VLOOKUP(B33,เลขปชช!B$2:J$701,7,0)</f>
        <v>39723</v>
      </c>
      <c r="E33" s="8" t="s">
        <v>730</v>
      </c>
      <c r="F33" s="10" t="s">
        <v>501</v>
      </c>
      <c r="G33" s="9" t="s">
        <v>758</v>
      </c>
      <c r="H33" s="16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x14ac:dyDescent="0.55000000000000004">
      <c r="A34" s="32">
        <v>29</v>
      </c>
      <c r="B34" s="7">
        <v>3226</v>
      </c>
      <c r="C34" s="130">
        <f>VLOOKUP(B34,เลขปชช!B$2:J$701,6,0)</f>
        <v>1103200173715</v>
      </c>
      <c r="D34" s="136">
        <f>VLOOKUP(B34,เลขปชช!B$2:J$701,7,0)</f>
        <v>39887</v>
      </c>
      <c r="E34" s="8" t="s">
        <v>730</v>
      </c>
      <c r="F34" s="10" t="s">
        <v>502</v>
      </c>
      <c r="G34" s="9" t="s">
        <v>109</v>
      </c>
      <c r="H34" s="1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x14ac:dyDescent="0.55000000000000004">
      <c r="A35" s="32">
        <v>30</v>
      </c>
      <c r="B35" s="7">
        <v>3324</v>
      </c>
      <c r="C35" s="130">
        <f>VLOOKUP(B35,เลขปชช!B$2:J$701,6,0)</f>
        <v>1570501335785</v>
      </c>
      <c r="D35" s="136">
        <f>VLOOKUP(B35,เลขปชช!B$2:J$701,7,0)</f>
        <v>39563</v>
      </c>
      <c r="E35" s="8" t="s">
        <v>730</v>
      </c>
      <c r="F35" s="10" t="s">
        <v>759</v>
      </c>
      <c r="G35" s="9" t="s">
        <v>116</v>
      </c>
      <c r="H35" s="16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x14ac:dyDescent="0.55000000000000004">
      <c r="A36" s="32">
        <v>31</v>
      </c>
      <c r="B36" s="7">
        <v>3325</v>
      </c>
      <c r="C36" s="130">
        <f>VLOOKUP(B36,เลขปชช!B$2:J$701,6,0)</f>
        <v>1139600497882</v>
      </c>
      <c r="D36" s="136">
        <f>VLOOKUP(B36,เลขปชช!B$2:J$701,7,0)</f>
        <v>39732</v>
      </c>
      <c r="E36" s="8" t="s">
        <v>730</v>
      </c>
      <c r="F36" s="10" t="s">
        <v>503</v>
      </c>
      <c r="G36" s="28" t="s">
        <v>1051</v>
      </c>
      <c r="H36" s="16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55000000000000004">
      <c r="A37" s="32">
        <v>32</v>
      </c>
      <c r="B37" s="7">
        <v>3415</v>
      </c>
      <c r="C37" s="130">
        <f>VLOOKUP(B37,เลขปชช!B$2:J$701,6,0)</f>
        <v>1578800056494</v>
      </c>
      <c r="D37" s="136">
        <f>VLOOKUP(B37,เลขปชช!B$2:J$701,7,0)</f>
        <v>39677</v>
      </c>
      <c r="E37" s="8" t="s">
        <v>730</v>
      </c>
      <c r="F37" s="10" t="s">
        <v>785</v>
      </c>
      <c r="G37" s="9" t="s">
        <v>271</v>
      </c>
      <c r="H37" s="16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x14ac:dyDescent="0.55000000000000004">
      <c r="A38" s="32">
        <v>33</v>
      </c>
      <c r="B38" s="7">
        <v>3455</v>
      </c>
      <c r="C38" s="130">
        <f>VLOOKUP(B38,เลขปชช!B$2:J$701,6,0)</f>
        <v>1209601616442</v>
      </c>
      <c r="D38" s="136">
        <f>VLOOKUP(B38,เลขปชช!B$2:J$701,7,0)</f>
        <v>39737</v>
      </c>
      <c r="E38" s="8" t="s">
        <v>730</v>
      </c>
      <c r="F38" s="10" t="s">
        <v>786</v>
      </c>
      <c r="G38" s="9" t="s">
        <v>784</v>
      </c>
      <c r="H38" s="1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x14ac:dyDescent="0.55000000000000004">
      <c r="A39" s="32">
        <v>34</v>
      </c>
      <c r="B39" s="7">
        <v>3557</v>
      </c>
      <c r="C39" s="130">
        <f>VLOOKUP(B39,เลขปชช!B$2:J$701,6,0)</f>
        <v>1570501341122</v>
      </c>
      <c r="D39" s="136">
        <f>VLOOKUP(B39,เลขปชช!B$2:J$701,7,0)</f>
        <v>39961</v>
      </c>
      <c r="E39" s="8" t="s">
        <v>730</v>
      </c>
      <c r="F39" s="10" t="s">
        <v>1019</v>
      </c>
      <c r="G39" s="9" t="s">
        <v>1020</v>
      </c>
      <c r="H39" s="1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x14ac:dyDescent="0.55000000000000004">
      <c r="A40" s="32">
        <v>35</v>
      </c>
      <c r="B40" s="7">
        <v>3685</v>
      </c>
      <c r="C40" s="130"/>
      <c r="D40" s="136"/>
      <c r="E40" s="149" t="s">
        <v>730</v>
      </c>
      <c r="F40" s="10" t="s">
        <v>1667</v>
      </c>
      <c r="G40" s="9" t="s">
        <v>85</v>
      </c>
      <c r="H40" s="16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x14ac:dyDescent="0.55000000000000004">
      <c r="A41" s="32">
        <v>36</v>
      </c>
      <c r="B41" s="7">
        <v>3686</v>
      </c>
      <c r="C41" s="130"/>
      <c r="D41" s="136"/>
      <c r="E41" s="149" t="s">
        <v>730</v>
      </c>
      <c r="F41" s="10" t="s">
        <v>1668</v>
      </c>
      <c r="G41" s="9" t="s">
        <v>1669</v>
      </c>
      <c r="H41" s="16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x14ac:dyDescent="0.55000000000000004">
      <c r="A42" s="32">
        <v>37</v>
      </c>
      <c r="B42" s="7">
        <v>3687</v>
      </c>
      <c r="C42" s="130"/>
      <c r="D42" s="136"/>
      <c r="E42" s="149" t="s">
        <v>730</v>
      </c>
      <c r="F42" s="10" t="s">
        <v>521</v>
      </c>
      <c r="G42" s="9" t="s">
        <v>1699</v>
      </c>
      <c r="H42" s="16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</sheetData>
  <sortState ref="B2:G34">
    <sortCondition ref="E2:E34"/>
    <sortCondition ref="B2:B34"/>
  </sortState>
  <mergeCells count="4">
    <mergeCell ref="A1:V1"/>
    <mergeCell ref="A2:V2"/>
    <mergeCell ref="A3:V3"/>
    <mergeCell ref="E5:G5"/>
  </mergeCells>
  <pageMargins left="0.82677165354330717" right="0.31496062992125984" top="0.43307086614173229" bottom="0.31496062992125984" header="0.31496062992125984" footer="0.31496062992125984"/>
  <pageSetup paperSize="9" scale="78" orientation="portrait" r:id="rId1"/>
  <headerFooter>
    <oddFooter>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39997558519241921"/>
  </sheetPr>
  <dimension ref="A1:Z43"/>
  <sheetViews>
    <sheetView view="pageBreakPreview" zoomScale="85" zoomScaleSheetLayoutView="85" workbookViewId="0">
      <selection activeCell="B6" sqref="B6:G43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6" x14ac:dyDescent="0.55000000000000004">
      <c r="A2" s="228" t="s">
        <v>1708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13"/>
      <c r="W2" s="13"/>
      <c r="X2" s="13"/>
      <c r="Y2" s="13"/>
      <c r="Z2" s="13"/>
    </row>
    <row r="3" spans="1:26" x14ac:dyDescent="0.55000000000000004">
      <c r="A3" s="228" t="str">
        <f>"ครูที่ปรึกษา  "&amp;สถิติ!P16</f>
        <v>ครูที่ปรึกษา  นางดวงสมร   ก้อนทองสิงห์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12"/>
      <c r="W3" s="14"/>
      <c r="X3" s="14"/>
      <c r="Y3" s="14"/>
      <c r="Z3" s="14"/>
    </row>
    <row r="4" spans="1:26" ht="12" customHeight="1" x14ac:dyDescent="0.55000000000000004"/>
    <row r="5" spans="1:26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 x14ac:dyDescent="0.55000000000000004">
      <c r="A6" s="3">
        <v>1</v>
      </c>
      <c r="B6" s="7">
        <v>2910</v>
      </c>
      <c r="C6" s="130">
        <f>VLOOKUP(B6,เลขปชช!B$2:J$707,6,0)</f>
        <v>1570501338890</v>
      </c>
      <c r="D6" s="136">
        <f>VLOOKUP(B6,เลขปชช!B$2:J$701,7,0)</f>
        <v>39784</v>
      </c>
      <c r="E6" s="8" t="s">
        <v>729</v>
      </c>
      <c r="F6" s="10" t="s">
        <v>504</v>
      </c>
      <c r="G6" s="9" t="s">
        <v>115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 x14ac:dyDescent="0.55000000000000004">
      <c r="A7" s="3">
        <v>2</v>
      </c>
      <c r="B7" s="7">
        <v>2911</v>
      </c>
      <c r="C7" s="130">
        <f>VLOOKUP(B7,เลขปชช!B$2:J$707,6,0)</f>
        <v>1570501339764</v>
      </c>
      <c r="D7" s="136">
        <f>VLOOKUP(B7,เลขปชช!B$2:J$701,7,0)</f>
        <v>39848</v>
      </c>
      <c r="E7" s="8" t="s">
        <v>729</v>
      </c>
      <c r="F7" s="10" t="s">
        <v>411</v>
      </c>
      <c r="G7" s="9" t="s">
        <v>116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 x14ac:dyDescent="0.55000000000000004">
      <c r="A8" s="32">
        <v>3</v>
      </c>
      <c r="B8" s="7">
        <v>2914</v>
      </c>
      <c r="C8" s="130">
        <f>VLOOKUP(B8,เลขปชช!B$2:J$707,6,0)</f>
        <v>1570501332085</v>
      </c>
      <c r="D8" s="136">
        <f>VLOOKUP(B8,เลขปชช!B$2:J$701,7,0)</f>
        <v>39350</v>
      </c>
      <c r="E8" s="8" t="s">
        <v>729</v>
      </c>
      <c r="F8" s="10" t="s">
        <v>505</v>
      </c>
      <c r="G8" s="9" t="s">
        <v>82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 x14ac:dyDescent="0.55000000000000004">
      <c r="A9" s="32">
        <v>4</v>
      </c>
      <c r="B9" s="7">
        <v>2925</v>
      </c>
      <c r="C9" s="130">
        <f>VLOOKUP(B9,เลขปชช!B$2:J$707,6,0)</f>
        <v>1579901299059</v>
      </c>
      <c r="D9" s="136">
        <f>VLOOKUP(B9,เลขปชช!B$2:J$701,7,0)</f>
        <v>39644</v>
      </c>
      <c r="E9" s="8" t="s">
        <v>729</v>
      </c>
      <c r="F9" s="10" t="s">
        <v>506</v>
      </c>
      <c r="G9" s="9" t="s">
        <v>117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 x14ac:dyDescent="0.55000000000000004">
      <c r="A10" s="32">
        <v>5</v>
      </c>
      <c r="B10" s="7">
        <v>2928</v>
      </c>
      <c r="C10" s="130">
        <f>VLOOKUP(B10,เลขปชช!B$2:J$707,6,0)</f>
        <v>1579901309534</v>
      </c>
      <c r="D10" s="136">
        <f>VLOOKUP(B10,เลขปชช!B$2:J$701,7,0)</f>
        <v>39705</v>
      </c>
      <c r="E10" s="8" t="s">
        <v>729</v>
      </c>
      <c r="F10" s="10" t="s">
        <v>507</v>
      </c>
      <c r="G10" s="9" t="s">
        <v>118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 x14ac:dyDescent="0.55000000000000004">
      <c r="A11" s="32">
        <v>6</v>
      </c>
      <c r="B11" s="7">
        <v>2930</v>
      </c>
      <c r="C11" s="130">
        <f>VLOOKUP(B11,เลขปชช!B$2:J$707,6,0)</f>
        <v>1570501338288</v>
      </c>
      <c r="D11" s="136">
        <f>VLOOKUP(B11,เลขปชช!B$2:J$701,7,0)</f>
        <v>39739</v>
      </c>
      <c r="E11" s="8" t="s">
        <v>729</v>
      </c>
      <c r="F11" s="10" t="s">
        <v>508</v>
      </c>
      <c r="G11" s="9" t="s">
        <v>119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 x14ac:dyDescent="0.55000000000000004">
      <c r="A12" s="32">
        <v>7</v>
      </c>
      <c r="B12" s="7">
        <v>2997</v>
      </c>
      <c r="C12" s="130">
        <f>VLOOKUP(B12,เลขปชช!B$2:J$707,6,0)</f>
        <v>1510101557497</v>
      </c>
      <c r="D12" s="136">
        <f>VLOOKUP(B12,เลขปชช!B$2:J$701,7,0)</f>
        <v>39846</v>
      </c>
      <c r="E12" s="8" t="s">
        <v>729</v>
      </c>
      <c r="F12" s="10" t="s">
        <v>509</v>
      </c>
      <c r="G12" s="9" t="s">
        <v>177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 x14ac:dyDescent="0.55000000000000004">
      <c r="A13" s="32">
        <v>8</v>
      </c>
      <c r="B13" s="7">
        <v>3002</v>
      </c>
      <c r="C13" s="130">
        <f>VLOOKUP(B13,เลขปชช!B$2:J$707,6,0)</f>
        <v>1570501337605</v>
      </c>
      <c r="D13" s="136">
        <f>VLOOKUP(B13,เลขปชช!B$2:J$701,7,0)</f>
        <v>39701</v>
      </c>
      <c r="E13" s="8" t="s">
        <v>729</v>
      </c>
      <c r="F13" s="10" t="s">
        <v>510</v>
      </c>
      <c r="G13" s="9" t="s">
        <v>120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 x14ac:dyDescent="0.55000000000000004">
      <c r="A14" s="32">
        <v>9</v>
      </c>
      <c r="B14" s="7">
        <v>3100</v>
      </c>
      <c r="C14" s="130">
        <f>VLOOKUP(B14,เลขปชช!B$2:J$707,6,0)</f>
        <v>1570501332441</v>
      </c>
      <c r="D14" s="136">
        <f>VLOOKUP(B14,เลขปชช!B$2:J$701,7,0)</f>
        <v>39369</v>
      </c>
      <c r="E14" s="8" t="s">
        <v>729</v>
      </c>
      <c r="F14" s="10" t="s">
        <v>511</v>
      </c>
      <c r="G14" s="9" t="s">
        <v>121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 x14ac:dyDescent="0.55000000000000004">
      <c r="A15" s="32">
        <v>10</v>
      </c>
      <c r="B15" s="7">
        <v>3163</v>
      </c>
      <c r="C15" s="130">
        <f>VLOOKUP(B15,เลขปชช!B$2:J$707,6,0)</f>
        <v>5571500095113</v>
      </c>
      <c r="D15" s="136">
        <f>VLOOKUP(B15,เลขปชช!B$2:J$701,7,0)</f>
        <v>39854</v>
      </c>
      <c r="E15" s="8" t="s">
        <v>729</v>
      </c>
      <c r="F15" s="10" t="s">
        <v>512</v>
      </c>
      <c r="G15" s="9" t="s">
        <v>122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 x14ac:dyDescent="0.55000000000000004">
      <c r="A16" s="32">
        <v>11</v>
      </c>
      <c r="B16" s="7">
        <v>3166</v>
      </c>
      <c r="C16" s="130">
        <f>VLOOKUP(B16,เลขปชช!B$2:J$707,6,0)</f>
        <v>1579901309852</v>
      </c>
      <c r="D16" s="136">
        <f>VLOOKUP(B16,เลขปชช!B$2:J$701,7,0)</f>
        <v>39707</v>
      </c>
      <c r="E16" s="8" t="s">
        <v>729</v>
      </c>
      <c r="F16" s="10" t="s">
        <v>513</v>
      </c>
      <c r="G16" s="9" t="s">
        <v>123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55000000000000004">
      <c r="A17" s="32">
        <v>12</v>
      </c>
      <c r="B17" s="7">
        <v>3168</v>
      </c>
      <c r="C17" s="130">
        <f>VLOOKUP(B17,เลขปชช!B$2:J$707,6,0)</f>
        <v>1209000413911</v>
      </c>
      <c r="D17" s="136">
        <f>VLOOKUP(B17,เลขปชช!B$2:J$701,7,0)</f>
        <v>39694</v>
      </c>
      <c r="E17" s="8" t="s">
        <v>729</v>
      </c>
      <c r="F17" s="10" t="s">
        <v>514</v>
      </c>
      <c r="G17" s="9" t="s">
        <v>124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55000000000000004">
      <c r="A18" s="32">
        <v>13</v>
      </c>
      <c r="B18" s="7">
        <v>3229</v>
      </c>
      <c r="C18" s="130">
        <f>VLOOKUP(B18,เลขปชช!B$2:J$707,6,0)</f>
        <v>1579901309101</v>
      </c>
      <c r="D18" s="136">
        <f>VLOOKUP(B18,เลขปชช!B$2:J$701,7,0)</f>
        <v>39701</v>
      </c>
      <c r="E18" s="8" t="s">
        <v>729</v>
      </c>
      <c r="F18" s="10" t="s">
        <v>515</v>
      </c>
      <c r="G18" s="9" t="s">
        <v>125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55000000000000004">
      <c r="A19" s="32">
        <v>14</v>
      </c>
      <c r="B19" s="7">
        <v>3327</v>
      </c>
      <c r="C19" s="130">
        <f>VLOOKUP(B19,เลขปชช!B$2:J$707,6,0)</f>
        <v>1579901325394</v>
      </c>
      <c r="D19" s="136">
        <f>VLOOKUP(B19,เลขปชช!B$2:J$703,7,0)</f>
        <v>39803</v>
      </c>
      <c r="E19" s="8" t="s">
        <v>729</v>
      </c>
      <c r="F19" s="10" t="s">
        <v>516</v>
      </c>
      <c r="G19" s="9" t="s">
        <v>126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x14ac:dyDescent="0.55000000000000004">
      <c r="A20" s="32">
        <v>15</v>
      </c>
      <c r="B20" s="7">
        <v>3456</v>
      </c>
      <c r="C20" s="130">
        <f>VLOOKUP(B20,เลขปชช!B$2:J$707,6,0)</f>
        <v>1749800474422</v>
      </c>
      <c r="D20" s="136">
        <f>VLOOKUP(B20,เลขปชช!B$2:J$703,7,0)</f>
        <v>39819</v>
      </c>
      <c r="E20" s="8" t="s">
        <v>729</v>
      </c>
      <c r="F20" s="10" t="s">
        <v>517</v>
      </c>
      <c r="G20" s="9" t="s">
        <v>127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55000000000000004">
      <c r="A21" s="32">
        <v>16</v>
      </c>
      <c r="B21" s="7">
        <v>3458</v>
      </c>
      <c r="C21" s="130">
        <f>VLOOKUP(B21,เลขปชช!B$2:J$707,6,0)</f>
        <v>1100201967852</v>
      </c>
      <c r="D21" s="136">
        <f>VLOOKUP(B21,เลขปชช!B$2:J$703,7,0)</f>
        <v>39678</v>
      </c>
      <c r="E21" s="8" t="s">
        <v>729</v>
      </c>
      <c r="F21" s="10" t="s">
        <v>1067</v>
      </c>
      <c r="G21" s="9" t="s">
        <v>129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55000000000000004">
      <c r="A22" s="32">
        <v>17</v>
      </c>
      <c r="B22" s="7">
        <v>3660</v>
      </c>
      <c r="C22" s="130">
        <f>VLOOKUP(B22,เลขปชช!B$2:J$707,6,0)</f>
        <v>1509100001957</v>
      </c>
      <c r="D22" s="137">
        <v>236685</v>
      </c>
      <c r="E22" s="34" t="s">
        <v>729</v>
      </c>
      <c r="F22" s="10" t="s">
        <v>1214</v>
      </c>
      <c r="G22" s="9" t="s">
        <v>1215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55000000000000004">
      <c r="A23" s="32">
        <v>18</v>
      </c>
      <c r="B23" s="7">
        <v>3661</v>
      </c>
      <c r="C23" s="130">
        <f>VLOOKUP(B23,เลขปชช!B$2:J$707,6,0)</f>
        <v>1129701339042</v>
      </c>
      <c r="D23" s="136">
        <f>VLOOKUP(B23,เลขปชช!B$2:J$703,7,0)</f>
        <v>38319</v>
      </c>
      <c r="E23" s="34" t="s">
        <v>729</v>
      </c>
      <c r="F23" s="37" t="s">
        <v>1224</v>
      </c>
      <c r="G23" s="50" t="s">
        <v>1225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55000000000000004">
      <c r="A24" s="32">
        <v>19</v>
      </c>
      <c r="B24" s="7">
        <v>2885</v>
      </c>
      <c r="C24" s="130">
        <f>VLOOKUP(B24,เลขปชช!B$2:J$707,6,0)</f>
        <v>1570501333685</v>
      </c>
      <c r="D24" s="136">
        <f>VLOOKUP(B24,เลขปชช!B$2:J$703,7,0)</f>
        <v>39406</v>
      </c>
      <c r="E24" s="8" t="s">
        <v>730</v>
      </c>
      <c r="F24" s="10" t="s">
        <v>519</v>
      </c>
      <c r="G24" s="9" t="s">
        <v>130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55000000000000004">
      <c r="A25" s="32">
        <v>20</v>
      </c>
      <c r="B25" s="7">
        <v>2920</v>
      </c>
      <c r="C25" s="130">
        <f>VLOOKUP(B25,เลขปชช!B$2:J$707,6,0)</f>
        <v>1570501339004</v>
      </c>
      <c r="D25" s="136">
        <f>VLOOKUP(B25,เลขปชช!B$2:J$703,7,0)</f>
        <v>39793</v>
      </c>
      <c r="E25" s="8" t="s">
        <v>730</v>
      </c>
      <c r="F25" s="10" t="s">
        <v>520</v>
      </c>
      <c r="G25" s="9" t="s">
        <v>131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55000000000000004">
      <c r="A26" s="32">
        <v>21</v>
      </c>
      <c r="B26" s="7">
        <v>2922</v>
      </c>
      <c r="C26" s="130">
        <f>VLOOKUP(B26,เลขปชช!B$2:J$707,6,0)</f>
        <v>1570501339772</v>
      </c>
      <c r="D26" s="136">
        <f>VLOOKUP(B26,เลขปชช!B$2:J$703,7,0)</f>
        <v>39848</v>
      </c>
      <c r="E26" s="8" t="s">
        <v>730</v>
      </c>
      <c r="F26" s="10" t="s">
        <v>521</v>
      </c>
      <c r="G26" s="9" t="s">
        <v>116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55000000000000004">
      <c r="A27" s="32">
        <v>22</v>
      </c>
      <c r="B27" s="7">
        <v>2923</v>
      </c>
      <c r="C27" s="130">
        <f>VLOOKUP(B27,เลขปชช!B$2:J$707,6,0)</f>
        <v>1129701467458</v>
      </c>
      <c r="D27" s="136">
        <f>VLOOKUP(B27,เลขปชช!B$2:J$703,7,0)</f>
        <v>39871</v>
      </c>
      <c r="E27" s="8" t="s">
        <v>730</v>
      </c>
      <c r="F27" s="10" t="s">
        <v>522</v>
      </c>
      <c r="G27" s="9" t="s">
        <v>132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55000000000000004">
      <c r="A28" s="32">
        <v>23</v>
      </c>
      <c r="B28" s="7">
        <v>2932</v>
      </c>
      <c r="C28" s="130">
        <f>VLOOKUP(B28,เลขปชช!B$2:J$707,6,0)</f>
        <v>1349901585339</v>
      </c>
      <c r="D28" s="136">
        <f>VLOOKUP(B28,เลขปชช!B$2:J$703,7,0)</f>
        <v>39730</v>
      </c>
      <c r="E28" s="8" t="s">
        <v>730</v>
      </c>
      <c r="F28" s="10" t="s">
        <v>523</v>
      </c>
      <c r="G28" s="9" t="s">
        <v>133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55000000000000004">
      <c r="A29" s="32">
        <v>24</v>
      </c>
      <c r="B29" s="7">
        <v>2934</v>
      </c>
      <c r="C29" s="130">
        <f>VLOOKUP(B29,เลขปชช!B$2:J$707,6,0)</f>
        <v>1417300051248</v>
      </c>
      <c r="D29" s="136">
        <f>VLOOKUP(B29,เลขปชช!B$2:J$703,7,0)</f>
        <v>39594</v>
      </c>
      <c r="E29" s="8" t="s">
        <v>730</v>
      </c>
      <c r="F29" s="10" t="s">
        <v>524</v>
      </c>
      <c r="G29" s="9" t="s">
        <v>85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55000000000000004">
      <c r="A30" s="32">
        <v>25</v>
      </c>
      <c r="B30" s="7">
        <v>2937</v>
      </c>
      <c r="C30" s="130">
        <f>VLOOKUP(B30,เลขปชช!B$2:J$707,6,0)</f>
        <v>1570501338628</v>
      </c>
      <c r="D30" s="136">
        <f>VLOOKUP(B30,เลขปชช!B$2:J$703,7,0)</f>
        <v>39767</v>
      </c>
      <c r="E30" s="8" t="s">
        <v>730</v>
      </c>
      <c r="F30" s="10" t="s">
        <v>525</v>
      </c>
      <c r="G30" s="9" t="s">
        <v>134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55000000000000004">
      <c r="A31" s="32">
        <v>26</v>
      </c>
      <c r="B31" s="7">
        <v>2948</v>
      </c>
      <c r="C31" s="130">
        <f>VLOOKUP(B31,เลขปชช!B$2:J$707,6,0)</f>
        <v>1570501340045</v>
      </c>
      <c r="D31" s="136">
        <f>VLOOKUP(B31,เลขปชช!B$2:J$703,7,0)</f>
        <v>39869</v>
      </c>
      <c r="E31" s="8" t="s">
        <v>730</v>
      </c>
      <c r="F31" s="10" t="s">
        <v>526</v>
      </c>
      <c r="G31" s="9" t="s">
        <v>26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55000000000000004">
      <c r="A32" s="32">
        <v>27</v>
      </c>
      <c r="B32" s="7">
        <v>2967</v>
      </c>
      <c r="C32" s="130">
        <f>VLOOKUP(B32,เลขปชช!B$2:J$707,6,0)</f>
        <v>1570501339047</v>
      </c>
      <c r="D32" s="136">
        <f>VLOOKUP(B32,เลขปชช!B$2:J$703,7,0)</f>
        <v>39797</v>
      </c>
      <c r="E32" s="8" t="s">
        <v>730</v>
      </c>
      <c r="F32" s="10" t="s">
        <v>527</v>
      </c>
      <c r="G32" s="9" t="s">
        <v>135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55000000000000004">
      <c r="A33" s="32">
        <v>28</v>
      </c>
      <c r="B33" s="7">
        <v>3000</v>
      </c>
      <c r="C33" s="130">
        <f>VLOOKUP(B33,เลขปชช!B$2:J$707,6,0)</f>
        <v>1839902069429</v>
      </c>
      <c r="D33" s="136">
        <f>VLOOKUP(B33,เลขปชช!B$2:J$703,7,0)</f>
        <v>39911</v>
      </c>
      <c r="E33" s="8" t="s">
        <v>730</v>
      </c>
      <c r="F33" s="10" t="s">
        <v>528</v>
      </c>
      <c r="G33" s="9" t="s">
        <v>136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55000000000000004">
      <c r="A34" s="32">
        <v>29</v>
      </c>
      <c r="B34" s="7">
        <v>3169</v>
      </c>
      <c r="C34" s="130">
        <f>VLOOKUP(B34,เลขปชช!B$2:J$707,6,0)</f>
        <v>1609900894271</v>
      </c>
      <c r="D34" s="136">
        <f>VLOOKUP(B34,เลขปชช!B$2:J$703,7,0)</f>
        <v>39684</v>
      </c>
      <c r="E34" s="8" t="s">
        <v>730</v>
      </c>
      <c r="F34" s="10" t="s">
        <v>529</v>
      </c>
      <c r="G34" s="9" t="s">
        <v>137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55000000000000004">
      <c r="A35" s="32">
        <v>30</v>
      </c>
      <c r="B35" s="7">
        <v>3192</v>
      </c>
      <c r="C35" s="130">
        <f>VLOOKUP(B35,เลขปชช!B$2:J$707,6,0)</f>
        <v>1570501330449</v>
      </c>
      <c r="D35" s="136">
        <f>VLOOKUP(B35,เลขปชช!B$2:J$703,7,0)</f>
        <v>39257</v>
      </c>
      <c r="E35" s="8" t="s">
        <v>730</v>
      </c>
      <c r="F35" s="10" t="s">
        <v>530</v>
      </c>
      <c r="G35" s="9" t="s">
        <v>138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55000000000000004">
      <c r="A36" s="32">
        <v>31</v>
      </c>
      <c r="B36" s="7">
        <v>3227</v>
      </c>
      <c r="C36" s="130">
        <f>VLOOKUP(B36,เลขปชช!B$2:J$707,6,0)</f>
        <v>1570501340037</v>
      </c>
      <c r="D36" s="136">
        <f>VLOOKUP(B36,เลขปชช!B$2:J$703,7,0)</f>
        <v>39864</v>
      </c>
      <c r="E36" s="8" t="s">
        <v>730</v>
      </c>
      <c r="F36" s="10" t="s">
        <v>531</v>
      </c>
      <c r="G36" s="9" t="s">
        <v>139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x14ac:dyDescent="0.55000000000000004">
      <c r="A37" s="32">
        <v>32</v>
      </c>
      <c r="B37" s="7">
        <v>3329</v>
      </c>
      <c r="C37" s="130">
        <f>VLOOKUP(B37,เลขปชช!B$2:J$707,6,0)</f>
        <v>1579901333885</v>
      </c>
      <c r="D37" s="136">
        <f>VLOOKUP(B37,เลขปชช!B$2:J$703,7,0)</f>
        <v>39856</v>
      </c>
      <c r="E37" s="8" t="s">
        <v>730</v>
      </c>
      <c r="F37" s="10" t="s">
        <v>532</v>
      </c>
      <c r="G37" s="9" t="s">
        <v>140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55000000000000004">
      <c r="A38" s="32">
        <v>33</v>
      </c>
      <c r="B38" s="7">
        <v>3408</v>
      </c>
      <c r="C38" s="130">
        <f>VLOOKUP(B38,เลขปชช!B$2:J$707,6,0)</f>
        <v>1103704330601</v>
      </c>
      <c r="D38" s="136">
        <f>VLOOKUP(B38,เลขปชช!B$2:J$703,7,0)</f>
        <v>39633</v>
      </c>
      <c r="E38" s="8" t="s">
        <v>730</v>
      </c>
      <c r="F38" s="10" t="s">
        <v>1024</v>
      </c>
      <c r="G38" s="9" t="s">
        <v>213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x14ac:dyDescent="0.55000000000000004">
      <c r="A39" s="32">
        <v>34</v>
      </c>
      <c r="B39" s="7">
        <v>3459</v>
      </c>
      <c r="C39" s="130">
        <f>VLOOKUP(B39,เลขปชช!B$2:J$707,6,0)</f>
        <v>1101000223024</v>
      </c>
      <c r="D39" s="136">
        <f>VLOOKUP(B39,เลขปชช!B$2:J$703,7,0)</f>
        <v>39711</v>
      </c>
      <c r="E39" s="8" t="s">
        <v>730</v>
      </c>
      <c r="F39" s="10" t="s">
        <v>1549</v>
      </c>
      <c r="G39" s="9" t="s">
        <v>787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55000000000000004">
      <c r="A40" s="32">
        <v>35</v>
      </c>
      <c r="B40" s="7">
        <v>3582</v>
      </c>
      <c r="C40" s="130">
        <f>VLOOKUP(B40,เลขปชช!B$2:J$707,6,0)</f>
        <v>1560301479147</v>
      </c>
      <c r="D40" s="136">
        <f>VLOOKUP(B40,เลขปชช!B$2:J$723,7,0)</f>
        <v>39854</v>
      </c>
      <c r="E40" s="34" t="s">
        <v>730</v>
      </c>
      <c r="F40" s="10" t="s">
        <v>1015</v>
      </c>
      <c r="G40" s="9" t="s">
        <v>1136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55000000000000004">
      <c r="A41" s="32">
        <v>36</v>
      </c>
      <c r="B41" s="7">
        <v>3665</v>
      </c>
      <c r="C41" s="130">
        <f>VLOOKUP(B41,เลขปชช!B$2:J$707,6,0)</f>
        <v>1909803380486</v>
      </c>
      <c r="D41" s="136">
        <f>VLOOKUP(B41,เลขปชช!B$2:J$723,7,0)</f>
        <v>39776</v>
      </c>
      <c r="E41" s="148" t="s">
        <v>730</v>
      </c>
      <c r="F41" s="10" t="s">
        <v>760</v>
      </c>
      <c r="G41" s="9" t="s">
        <v>1560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55000000000000004">
      <c r="A42" s="32">
        <v>37</v>
      </c>
      <c r="B42" s="7">
        <v>3666</v>
      </c>
      <c r="C42" s="130">
        <f>VLOOKUP(B42,เลขปชช!B$2:J$707,6,0)</f>
        <v>1570501336790</v>
      </c>
      <c r="D42" s="136">
        <f>VLOOKUP(B42,เลขปชช!B$2:J$723,7,0)</f>
        <v>39646</v>
      </c>
      <c r="E42" s="148" t="s">
        <v>730</v>
      </c>
      <c r="F42" s="10" t="s">
        <v>1570</v>
      </c>
      <c r="G42" s="9" t="s">
        <v>1571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55000000000000004">
      <c r="A43" s="32">
        <v>38</v>
      </c>
      <c r="B43" s="7">
        <v>3684</v>
      </c>
      <c r="C43" s="130"/>
      <c r="D43" s="136"/>
      <c r="E43" s="149" t="s">
        <v>730</v>
      </c>
      <c r="F43" s="10" t="s">
        <v>1670</v>
      </c>
      <c r="G43" s="9" t="s">
        <v>1671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</sheetData>
  <sortState ref="B2:G34">
    <sortCondition ref="E2:E34"/>
    <sortCondition ref="B2:B34"/>
  </sortState>
  <mergeCells count="4">
    <mergeCell ref="A1:U1"/>
    <mergeCell ref="A2:U2"/>
    <mergeCell ref="A3:U3"/>
    <mergeCell ref="E5:G5"/>
  </mergeCells>
  <pageMargins left="0.86614173228346458" right="0.35433070866141736" top="0.39370078740157483" bottom="0.31496062992125984" header="0.31496062992125984" footer="0.31496062992125984"/>
  <pageSetup paperSize="9" scale="76" orientation="portrait" r:id="rId1"/>
  <headerFooter>
    <oddFooter>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39997558519241921"/>
  </sheetPr>
  <dimension ref="A1:X42"/>
  <sheetViews>
    <sheetView view="pageBreakPreview" zoomScale="115" zoomScaleSheetLayoutView="115" workbookViewId="0">
      <selection activeCell="A4" sqref="A4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3" width="3.625" style="4" customWidth="1"/>
    <col min="24" max="16384" width="9" style="4"/>
  </cols>
  <sheetData>
    <row r="1" spans="1:24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</row>
    <row r="2" spans="1:24" x14ac:dyDescent="0.55000000000000004">
      <c r="A2" s="228" t="s">
        <v>1812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13"/>
    </row>
    <row r="3" spans="1:24" x14ac:dyDescent="0.55000000000000004">
      <c r="A3" s="228" t="str">
        <f>"ครูที่ปรึกษา  "&amp;สถิติ!P18</f>
        <v>ครูที่ปรึกษา  นางดวงสุดา   โพธิ์ยอด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4"/>
    </row>
    <row r="4" spans="1:24" ht="12" customHeight="1" x14ac:dyDescent="0.55000000000000004"/>
    <row r="5" spans="1:24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 x14ac:dyDescent="0.55000000000000004">
      <c r="A6" s="3">
        <v>1</v>
      </c>
      <c r="B6" s="7">
        <v>2860</v>
      </c>
      <c r="C6" s="130">
        <f>VLOOKUP(B6,เลขปชช!B$2:J$707,6,0)</f>
        <v>1570501326808</v>
      </c>
      <c r="D6" s="136">
        <f>VLOOKUP(B6,เลขปชช!B$2:J$701,7,0)</f>
        <v>38992</v>
      </c>
      <c r="E6" s="8" t="s">
        <v>729</v>
      </c>
      <c r="F6" s="10" t="s">
        <v>533</v>
      </c>
      <c r="G6" s="9" t="s">
        <v>142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4" x14ac:dyDescent="0.55000000000000004">
      <c r="A7" s="32">
        <v>2</v>
      </c>
      <c r="B7" s="7">
        <v>2876</v>
      </c>
      <c r="C7" s="130">
        <f>VLOOKUP(B7,เลขปชช!B$2:J$707,6,0)</f>
        <v>1579901249451</v>
      </c>
      <c r="D7" s="136">
        <f>VLOOKUP(B7,เลขปชช!B$2:J$701,7,0)</f>
        <v>39316</v>
      </c>
      <c r="E7" s="8" t="s">
        <v>729</v>
      </c>
      <c r="F7" s="10" t="s">
        <v>535</v>
      </c>
      <c r="G7" s="9" t="s">
        <v>144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4" x14ac:dyDescent="0.55000000000000004">
      <c r="A8" s="32">
        <v>3</v>
      </c>
      <c r="B8" s="7">
        <v>2877</v>
      </c>
      <c r="C8" s="130">
        <f>VLOOKUP(B8,เลขปชช!B$2:J$707,6,0)</f>
        <v>1129902061530</v>
      </c>
      <c r="D8" s="136">
        <f>VLOOKUP(B8,เลขปชช!B$2:J$701,7,0)</f>
        <v>39374</v>
      </c>
      <c r="E8" s="8" t="s">
        <v>729</v>
      </c>
      <c r="F8" s="10" t="s">
        <v>536</v>
      </c>
      <c r="G8" s="9" t="s">
        <v>145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4" x14ac:dyDescent="0.55000000000000004">
      <c r="A9" s="32">
        <v>4</v>
      </c>
      <c r="B9" s="7">
        <v>2881</v>
      </c>
      <c r="C9" s="130">
        <f>VLOOKUP(B9,เลขปชช!B$2:J$707,6,0)</f>
        <v>1570501335262</v>
      </c>
      <c r="D9" s="136">
        <f>VLOOKUP(B9,เลขปชช!B$2:J$701,7,0)</f>
        <v>39539</v>
      </c>
      <c r="E9" s="8" t="s">
        <v>729</v>
      </c>
      <c r="F9" s="10" t="s">
        <v>562</v>
      </c>
      <c r="G9" s="9" t="s">
        <v>171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4" x14ac:dyDescent="0.55000000000000004">
      <c r="A10" s="32">
        <v>5</v>
      </c>
      <c r="B10" s="7">
        <v>2894</v>
      </c>
      <c r="C10" s="130">
        <f>VLOOKUP(B10,เลขปชช!B$2:J$707,6,0)</f>
        <v>1570501333413</v>
      </c>
      <c r="D10" s="136">
        <f>VLOOKUP(B10,เลขปชช!B$2:J$701,7,0)</f>
        <v>39413</v>
      </c>
      <c r="E10" s="8" t="s">
        <v>729</v>
      </c>
      <c r="F10" s="10" t="s">
        <v>444</v>
      </c>
      <c r="G10" s="9" t="s">
        <v>146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4" x14ac:dyDescent="0.55000000000000004">
      <c r="A11" s="32">
        <v>6</v>
      </c>
      <c r="B11" s="29">
        <v>2898</v>
      </c>
      <c r="C11" s="130">
        <f>VLOOKUP(B11,เลขปชช!B$2:J$707,6,0)</f>
        <v>1579901279554</v>
      </c>
      <c r="D11" s="136">
        <f>VLOOKUP(B11,เลขปชช!B$2:J$701,7,0)</f>
        <v>39501</v>
      </c>
      <c r="E11" s="8" t="s">
        <v>729</v>
      </c>
      <c r="F11" s="10" t="s">
        <v>537</v>
      </c>
      <c r="G11" s="9" t="s">
        <v>131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4" x14ac:dyDescent="0.55000000000000004">
      <c r="A12" s="32">
        <v>7</v>
      </c>
      <c r="B12" s="7">
        <v>2899</v>
      </c>
      <c r="C12" s="130">
        <f>VLOOKUP(B12,เลขปชช!B$2:J$707,6,0)</f>
        <v>1570501335441</v>
      </c>
      <c r="D12" s="136">
        <f>VLOOKUP(B12,เลขปชช!B$2:J$701,7,0)</f>
        <v>39547</v>
      </c>
      <c r="E12" s="8" t="s">
        <v>729</v>
      </c>
      <c r="F12" s="10" t="s">
        <v>427</v>
      </c>
      <c r="G12" s="9" t="s">
        <v>147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x14ac:dyDescent="0.55000000000000004">
      <c r="A13" s="32">
        <v>8</v>
      </c>
      <c r="B13" s="7">
        <v>2944</v>
      </c>
      <c r="C13" s="130">
        <f>VLOOKUP(B13,เลขปชช!B$2:J$707,6,0)</f>
        <v>1570501333774</v>
      </c>
      <c r="D13" s="136">
        <f>VLOOKUP(B13,เลขปชช!B$2:J$701,7,0)</f>
        <v>39448</v>
      </c>
      <c r="E13" s="8" t="s">
        <v>729</v>
      </c>
      <c r="F13" s="10" t="s">
        <v>538</v>
      </c>
      <c r="G13" s="9" t="s">
        <v>148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4" x14ac:dyDescent="0.55000000000000004">
      <c r="A14" s="32">
        <v>9</v>
      </c>
      <c r="B14" s="7">
        <v>2947</v>
      </c>
      <c r="C14" s="130">
        <f>VLOOKUP(B14,เลขปชช!B$2:J$707,6,0)</f>
        <v>1570501330848</v>
      </c>
      <c r="D14" s="136">
        <f>VLOOKUP(B14,เลขปชช!B$2:J$701,7,0)</f>
        <v>39283</v>
      </c>
      <c r="E14" s="8" t="s">
        <v>729</v>
      </c>
      <c r="F14" s="10" t="s">
        <v>539</v>
      </c>
      <c r="G14" s="9" t="s">
        <v>149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x14ac:dyDescent="0.55000000000000004">
      <c r="A15" s="32">
        <v>10</v>
      </c>
      <c r="B15" s="7">
        <v>3051</v>
      </c>
      <c r="C15" s="130">
        <f>VLOOKUP(B15,เลขปชช!B$2:J$707,6,0)</f>
        <v>1209000362373</v>
      </c>
      <c r="D15" s="136">
        <f>VLOOKUP(B15,เลขปชช!B$2:J$701,7,0)</f>
        <v>39409</v>
      </c>
      <c r="E15" s="8" t="s">
        <v>729</v>
      </c>
      <c r="F15" s="10" t="s">
        <v>540</v>
      </c>
      <c r="G15" s="9" t="s">
        <v>150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4" x14ac:dyDescent="0.55000000000000004">
      <c r="A16" s="32">
        <v>11</v>
      </c>
      <c r="B16" s="7">
        <v>3055</v>
      </c>
      <c r="C16" s="130">
        <f>VLOOKUP(B16,เลขปชช!B$2:J$707,6,0)</f>
        <v>1570501333812</v>
      </c>
      <c r="D16" s="136">
        <f>VLOOKUP(B16,เลขปชช!B$2:J$701,7,0)</f>
        <v>39449</v>
      </c>
      <c r="E16" s="8" t="s">
        <v>729</v>
      </c>
      <c r="F16" s="10" t="s">
        <v>541</v>
      </c>
      <c r="G16" s="9" t="s">
        <v>151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55000000000000004">
      <c r="A17" s="32">
        <v>12</v>
      </c>
      <c r="B17" s="7">
        <v>3060</v>
      </c>
      <c r="C17" s="130">
        <f>VLOOKUP(B17,เลขปชช!B$2:J$707,6,0)</f>
        <v>1570501330457</v>
      </c>
      <c r="D17" s="136">
        <f>VLOOKUP(B17,เลขปชช!B$2:J$701,7,0)</f>
        <v>39260</v>
      </c>
      <c r="E17" s="8" t="s">
        <v>729</v>
      </c>
      <c r="F17" s="10" t="s">
        <v>533</v>
      </c>
      <c r="G17" s="9" t="s">
        <v>152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55000000000000004">
      <c r="A18" s="32">
        <v>13</v>
      </c>
      <c r="B18" s="7">
        <v>3098</v>
      </c>
      <c r="C18" s="130">
        <f>VLOOKUP(B18,เลขปชช!B$2:J$707,6,0)</f>
        <v>1570501331666</v>
      </c>
      <c r="D18" s="136">
        <f>VLOOKUP(B18,เลขปชช!B$2:J$701,7,0)</f>
        <v>39330</v>
      </c>
      <c r="E18" s="8" t="s">
        <v>729</v>
      </c>
      <c r="F18" s="10" t="s">
        <v>542</v>
      </c>
      <c r="G18" s="9" t="s">
        <v>153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55000000000000004">
      <c r="A19" s="32">
        <v>14</v>
      </c>
      <c r="B19" s="7">
        <v>3107</v>
      </c>
      <c r="C19" s="130">
        <f>VLOOKUP(B19,เลขปชช!B$2:J$707,6,0)</f>
        <v>1570501329882</v>
      </c>
      <c r="D19" s="136">
        <f>VLOOKUP(B19,เลขปชช!B$2:J$701,7,0)</f>
        <v>39219</v>
      </c>
      <c r="E19" s="8" t="s">
        <v>729</v>
      </c>
      <c r="F19" s="10" t="s">
        <v>543</v>
      </c>
      <c r="G19" s="9" t="s">
        <v>154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55000000000000004">
      <c r="A20" s="32">
        <v>15</v>
      </c>
      <c r="B20" s="7">
        <v>3157</v>
      </c>
      <c r="C20" s="130">
        <f>VLOOKUP(B20,เลขปชช!B$2:J$707,6,0)</f>
        <v>1579901254900</v>
      </c>
      <c r="D20" s="136">
        <f>VLOOKUP(B20,เลขปชช!B$2:J$701,7,0)</f>
        <v>39348</v>
      </c>
      <c r="E20" s="8" t="s">
        <v>729</v>
      </c>
      <c r="F20" s="10" t="s">
        <v>544</v>
      </c>
      <c r="G20" s="9" t="s">
        <v>155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55000000000000004">
      <c r="A21" s="32">
        <v>16</v>
      </c>
      <c r="B21" s="7">
        <v>3287</v>
      </c>
      <c r="C21" s="130">
        <f>VLOOKUP(B21,เลขปชช!B$2:J$707,6,0)</f>
        <v>1570501332824</v>
      </c>
      <c r="D21" s="136">
        <f>VLOOKUP(B21,เลขปชช!B$2:J$701,7,0)</f>
        <v>39384</v>
      </c>
      <c r="E21" s="8" t="s">
        <v>729</v>
      </c>
      <c r="F21" s="10" t="s">
        <v>545</v>
      </c>
      <c r="G21" s="9" t="s">
        <v>156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55000000000000004">
      <c r="A22" s="32">
        <v>17</v>
      </c>
      <c r="B22" s="7">
        <v>2889</v>
      </c>
      <c r="C22" s="130">
        <f>VLOOKUP(B22,เลขปชช!B$2:J$707,6,0)</f>
        <v>1579901273459</v>
      </c>
      <c r="D22" s="136">
        <f>VLOOKUP(B22,เลขปชช!B$2:J$701,7,0)</f>
        <v>39463</v>
      </c>
      <c r="E22" s="8" t="s">
        <v>730</v>
      </c>
      <c r="F22" s="10" t="s">
        <v>546</v>
      </c>
      <c r="G22" s="9" t="s">
        <v>32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55000000000000004">
      <c r="A23" s="32">
        <v>18</v>
      </c>
      <c r="B23" s="7">
        <v>2890</v>
      </c>
      <c r="C23" s="130">
        <f>VLOOKUP(B23,เลขปชช!B$2:J$707,6,0)</f>
        <v>1502101046761</v>
      </c>
      <c r="D23" s="136">
        <f>VLOOKUP(B23,เลขปชช!B$2:J$701,7,0)</f>
        <v>39287</v>
      </c>
      <c r="E23" s="8" t="s">
        <v>730</v>
      </c>
      <c r="F23" s="10" t="s">
        <v>547</v>
      </c>
      <c r="G23" s="9" t="s">
        <v>158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x14ac:dyDescent="0.55000000000000004">
      <c r="A24" s="32">
        <v>19</v>
      </c>
      <c r="B24" s="7">
        <v>2903</v>
      </c>
      <c r="C24" s="130">
        <f>VLOOKUP(B24,เลขปชช!B$2:J$707,6,0)</f>
        <v>1570501334274</v>
      </c>
      <c r="D24" s="136">
        <f>VLOOKUP(B24,เลขปชช!B$2:J$701,7,0)</f>
        <v>39467</v>
      </c>
      <c r="E24" s="8" t="s">
        <v>730</v>
      </c>
      <c r="F24" s="10" t="s">
        <v>548</v>
      </c>
      <c r="G24" s="9" t="s">
        <v>159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x14ac:dyDescent="0.55000000000000004">
      <c r="A25" s="32">
        <v>20</v>
      </c>
      <c r="B25" s="7">
        <v>2908</v>
      </c>
      <c r="C25" s="130">
        <f>VLOOKUP(B25,เลขปชช!B$2:J$707,6,0)</f>
        <v>1570501334665</v>
      </c>
      <c r="D25" s="136">
        <f>VLOOKUP(B25,เลขปชช!B$2:J$701,7,0)</f>
        <v>39509</v>
      </c>
      <c r="E25" s="8" t="s">
        <v>730</v>
      </c>
      <c r="F25" s="10" t="s">
        <v>549</v>
      </c>
      <c r="G25" s="9" t="s">
        <v>160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x14ac:dyDescent="0.55000000000000004">
      <c r="A26" s="32">
        <v>21</v>
      </c>
      <c r="B26" s="7">
        <v>2940</v>
      </c>
      <c r="C26" s="130">
        <f>VLOOKUP(B26,เลขปชช!B$2:J$707,6,0)</f>
        <v>1570501332778</v>
      </c>
      <c r="D26" s="136">
        <f>VLOOKUP(B26,เลขปชช!B$2:J$701,7,0)</f>
        <v>39383</v>
      </c>
      <c r="E26" s="8" t="s">
        <v>730</v>
      </c>
      <c r="F26" s="10" t="s">
        <v>550</v>
      </c>
      <c r="G26" s="9" t="s">
        <v>161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x14ac:dyDescent="0.55000000000000004">
      <c r="A27" s="32">
        <v>22</v>
      </c>
      <c r="B27" s="7">
        <v>2941</v>
      </c>
      <c r="C27" s="130">
        <f>VLOOKUP(B27,เลขปชช!B$2:J$707,6,0)</f>
        <v>1570501334134</v>
      </c>
      <c r="D27" s="136">
        <f>VLOOKUP(B27,เลขปชช!B$2:J$701,7,0)</f>
        <v>39459</v>
      </c>
      <c r="E27" s="8" t="s">
        <v>730</v>
      </c>
      <c r="F27" s="10" t="s">
        <v>551</v>
      </c>
      <c r="G27" s="9" t="s">
        <v>162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x14ac:dyDescent="0.55000000000000004">
      <c r="A28" s="32">
        <v>23</v>
      </c>
      <c r="B28" s="7">
        <v>2946</v>
      </c>
      <c r="C28" s="130">
        <f>VLOOKUP(B28,เลขปชช!B$2:J$707,6,0)</f>
        <v>1570501333537</v>
      </c>
      <c r="D28" s="136">
        <f>VLOOKUP(B28,เลขปชช!B$2:J$701,7,0)</f>
        <v>39427</v>
      </c>
      <c r="E28" s="8" t="s">
        <v>730</v>
      </c>
      <c r="F28" s="10" t="s">
        <v>552</v>
      </c>
      <c r="G28" s="9" t="s">
        <v>163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55000000000000004">
      <c r="A29" s="32">
        <v>24</v>
      </c>
      <c r="B29" s="7">
        <v>2951</v>
      </c>
      <c r="C29" s="130">
        <f>VLOOKUP(B29,เลขปชช!B$2:J$707,6,0)</f>
        <v>1570501334703</v>
      </c>
      <c r="D29" s="136">
        <f>VLOOKUP(B29,เลขปชช!B$2:J$701,7,0)</f>
        <v>39510</v>
      </c>
      <c r="E29" s="8" t="s">
        <v>730</v>
      </c>
      <c r="F29" s="10" t="s">
        <v>553</v>
      </c>
      <c r="G29" s="9" t="s">
        <v>30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55000000000000004">
      <c r="A30" s="32">
        <v>25</v>
      </c>
      <c r="B30" s="7">
        <v>3093</v>
      </c>
      <c r="C30" s="130">
        <f>VLOOKUP(B30,เลขปชช!B$2:J$707,6,0)</f>
        <v>1129902009228</v>
      </c>
      <c r="D30" s="136">
        <f>VLOOKUP(B30,เลขปชช!B$2:J$701,7,0)</f>
        <v>39095</v>
      </c>
      <c r="E30" s="8" t="s">
        <v>730</v>
      </c>
      <c r="F30" s="10" t="s">
        <v>554</v>
      </c>
      <c r="G30" s="9" t="s">
        <v>164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55000000000000004">
      <c r="A31" s="32">
        <v>26</v>
      </c>
      <c r="B31" s="7">
        <v>3101</v>
      </c>
      <c r="C31" s="130">
        <f>VLOOKUP(B31,เลขปชช!B$2:J$707,6,0)</f>
        <v>1570501330171</v>
      </c>
      <c r="D31" s="136">
        <f>VLOOKUP(B31,เลขปชช!B$2:J$701,7,0)</f>
        <v>39238</v>
      </c>
      <c r="E31" s="8" t="s">
        <v>730</v>
      </c>
      <c r="F31" s="10" t="s">
        <v>555</v>
      </c>
      <c r="G31" s="9" t="s">
        <v>165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55000000000000004">
      <c r="A32" s="32">
        <v>27</v>
      </c>
      <c r="B32" s="7">
        <v>3102</v>
      </c>
      <c r="C32" s="130">
        <f>VLOOKUP(B32,เลขปชช!B$2:J$707,6,0)</f>
        <v>1839901984565</v>
      </c>
      <c r="D32" s="136">
        <f>VLOOKUP(B32,เลขปชช!B$2:J$701,7,0)</f>
        <v>39367</v>
      </c>
      <c r="E32" s="8" t="s">
        <v>730</v>
      </c>
      <c r="F32" s="10" t="s">
        <v>556</v>
      </c>
      <c r="G32" s="9" t="s">
        <v>166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55000000000000004">
      <c r="A33" s="32">
        <v>28</v>
      </c>
      <c r="B33" s="7">
        <v>3104</v>
      </c>
      <c r="C33" s="130">
        <f>VLOOKUP(B33,เลขปชช!B$2:J$707,6,0)</f>
        <v>1570501330830</v>
      </c>
      <c r="D33" s="136">
        <f>VLOOKUP(B33,เลขปชช!B$2:J$701,7,0)</f>
        <v>39284</v>
      </c>
      <c r="E33" s="8" t="s">
        <v>730</v>
      </c>
      <c r="F33" s="10" t="s">
        <v>557</v>
      </c>
      <c r="G33" s="9" t="s">
        <v>127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55000000000000004">
      <c r="A34" s="32">
        <v>29</v>
      </c>
      <c r="B34" s="7">
        <v>3109</v>
      </c>
      <c r="C34" s="130">
        <f>VLOOKUP(B34,เลขปชช!B$2:J$707,6,0)</f>
        <v>1570501333049</v>
      </c>
      <c r="D34" s="136">
        <f>VLOOKUP(B34,เลขปชช!B$2:J$701,7,0)</f>
        <v>39395</v>
      </c>
      <c r="E34" s="8" t="s">
        <v>730</v>
      </c>
      <c r="F34" s="10" t="s">
        <v>558</v>
      </c>
      <c r="G34" s="9" t="s">
        <v>167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55000000000000004">
      <c r="A35" s="32">
        <v>30</v>
      </c>
      <c r="B35" s="7">
        <v>3111</v>
      </c>
      <c r="C35" s="130">
        <f>VLOOKUP(B35,เลขปชช!B$2:J$707,6,0)</f>
        <v>1570501330902</v>
      </c>
      <c r="D35" s="136">
        <f>VLOOKUP(B35,เลขปชช!B$2:J$701,7,0)</f>
        <v>39287</v>
      </c>
      <c r="E35" s="8" t="s">
        <v>730</v>
      </c>
      <c r="F35" s="10" t="s">
        <v>559</v>
      </c>
      <c r="G35" s="9" t="s">
        <v>168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55000000000000004">
      <c r="A36" s="32">
        <v>31</v>
      </c>
      <c r="B36" s="7">
        <v>3285</v>
      </c>
      <c r="C36" s="130">
        <f>VLOOKUP(B36,เลขปชช!B$2:J$707,6,0)</f>
        <v>1570501331348</v>
      </c>
      <c r="D36" s="136">
        <f>VLOOKUP(B36,เลขปชช!B$2:J$701,7,0)</f>
        <v>39317</v>
      </c>
      <c r="E36" s="8" t="s">
        <v>730</v>
      </c>
      <c r="F36" s="10" t="s">
        <v>776</v>
      </c>
      <c r="G36" s="9" t="s">
        <v>772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55000000000000004">
      <c r="A37" s="32">
        <v>32</v>
      </c>
      <c r="B37" s="7">
        <v>3286</v>
      </c>
      <c r="C37" s="130">
        <f>VLOOKUP(B37,เลขปชช!B$2:J$707,6,0)</f>
        <v>1570501334291</v>
      </c>
      <c r="D37" s="136">
        <f>VLOOKUP(B37,เลขปชช!B$2:J$701,7,0)</f>
        <v>39478</v>
      </c>
      <c r="E37" s="8" t="s">
        <v>730</v>
      </c>
      <c r="F37" s="10" t="s">
        <v>777</v>
      </c>
      <c r="G37" s="9" t="s">
        <v>773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55000000000000004">
      <c r="A38" s="32">
        <v>33</v>
      </c>
      <c r="B38" s="7">
        <v>3306</v>
      </c>
      <c r="C38" s="130">
        <f>VLOOKUP(B38,เลขปชช!B$2:J$999,6,0)</f>
        <v>1409903689301</v>
      </c>
      <c r="D38" s="136">
        <f>VLOOKUP(B38,เลขปชช!B$2:J$999,7,0)</f>
        <v>39559</v>
      </c>
      <c r="E38" s="8" t="s">
        <v>730</v>
      </c>
      <c r="F38" s="10" t="s">
        <v>1062</v>
      </c>
      <c r="G38" s="9" t="s">
        <v>1063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55000000000000004">
      <c r="A39" s="32">
        <v>34</v>
      </c>
      <c r="B39" s="7">
        <v>3333</v>
      </c>
      <c r="C39" s="130">
        <f>VLOOKUP(B39,เลขปชช!B$2:J$999,6,0)</f>
        <v>1103400144425</v>
      </c>
      <c r="D39" s="136">
        <f>VLOOKUP(B39,เลขปชช!B$2:J$999,7,0)</f>
        <v>39502</v>
      </c>
      <c r="E39" s="34" t="s">
        <v>730</v>
      </c>
      <c r="F39" s="10" t="s">
        <v>778</v>
      </c>
      <c r="G39" s="9" t="s">
        <v>775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55000000000000004">
      <c r="A40" s="32">
        <v>35</v>
      </c>
      <c r="B40" s="7">
        <v>3451</v>
      </c>
      <c r="C40" s="130">
        <f>VLOOKUP(B40,เลขปชช!B$2:J$999,6,0)</f>
        <v>1579901280005</v>
      </c>
      <c r="D40" s="136">
        <f>VLOOKUP(B40,เลขปชช!B$2:J$999,7,0)</f>
        <v>39505</v>
      </c>
      <c r="E40" s="34" t="s">
        <v>730</v>
      </c>
      <c r="F40" s="10" t="s">
        <v>779</v>
      </c>
      <c r="G40" s="9" t="s">
        <v>318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x14ac:dyDescent="0.55000000000000004">
      <c r="A41" s="32">
        <v>36</v>
      </c>
      <c r="B41" s="7">
        <v>3581</v>
      </c>
      <c r="C41" s="130">
        <f>VLOOKUP(B41,เลขปชช!B$2:J$999,6,0)</f>
        <v>1100703983145</v>
      </c>
      <c r="D41" s="136">
        <f>VLOOKUP(B41,เลขปชช!B$2:J$999,7,0)</f>
        <v>39418</v>
      </c>
      <c r="E41" s="8" t="s">
        <v>730</v>
      </c>
      <c r="F41" s="10" t="s">
        <v>1126</v>
      </c>
      <c r="G41" s="9" t="s">
        <v>1127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x14ac:dyDescent="0.55000000000000004">
      <c r="A42" s="32">
        <v>37</v>
      </c>
      <c r="B42" s="7">
        <v>3671</v>
      </c>
      <c r="C42" s="130">
        <f>VLOOKUP(B42,เลขปชช!B$2:J$999,6,0)</f>
        <v>1579901289053</v>
      </c>
      <c r="D42" s="136">
        <f>VLOOKUP(B42,เลขปชช!B$2:J$999,7,0)</f>
        <v>39570</v>
      </c>
      <c r="E42" s="149" t="s">
        <v>730</v>
      </c>
      <c r="F42" s="10" t="s">
        <v>1576</v>
      </c>
      <c r="G42" s="9" t="s">
        <v>95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</sheetData>
  <sortState ref="B6:G43">
    <sortCondition ref="E6:E43"/>
    <sortCondition ref="B6:B43"/>
  </sortState>
  <mergeCells count="4">
    <mergeCell ref="A1:W1"/>
    <mergeCell ref="A2:W2"/>
    <mergeCell ref="E5:G5"/>
    <mergeCell ref="A3:W3"/>
  </mergeCells>
  <pageMargins left="0.70866141732283472" right="0.39370078740157483" top="0.39370078740157483" bottom="0.39370078740157483" header="0.31496062992125984" footer="0.31496062992125984"/>
  <pageSetup paperSize="9" scale="76" orientation="portrait" r:id="rId1"/>
  <headerFooter>
    <oddFooter>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39997558519241921"/>
  </sheetPr>
  <dimension ref="A1:Z40"/>
  <sheetViews>
    <sheetView view="pageBreakPreview" zoomScale="115" zoomScaleSheetLayoutView="115" workbookViewId="0">
      <selection activeCell="A4" sqref="A4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6" x14ac:dyDescent="0.55000000000000004">
      <c r="A2" s="228" t="s">
        <v>1813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13"/>
      <c r="W2" s="13"/>
      <c r="X2" s="13"/>
      <c r="Y2" s="13"/>
      <c r="Z2" s="13"/>
    </row>
    <row r="3" spans="1:26" x14ac:dyDescent="0.55000000000000004">
      <c r="A3" s="228" t="str">
        <f>"ครูที่ปรึกษา  "&amp;สถิติ!P19</f>
        <v>ครูที่ปรึกษา  นางสาวชลธิชา   อนันต์ชัยพัทธนา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12"/>
      <c r="W3" s="14"/>
      <c r="X3" s="14"/>
      <c r="Y3" s="14"/>
      <c r="Z3" s="14"/>
    </row>
    <row r="4" spans="1:26" ht="12" customHeight="1" x14ac:dyDescent="0.55000000000000004"/>
    <row r="5" spans="1:26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 x14ac:dyDescent="0.55000000000000004">
      <c r="A6" s="3">
        <v>1</v>
      </c>
      <c r="B6" s="7">
        <v>2794</v>
      </c>
      <c r="C6" s="130">
        <f>VLOOKUP(B6,เลขปชช!B$2:J$707,6,0)</f>
        <v>1579901233180</v>
      </c>
      <c r="D6" s="136">
        <f>VLOOKUP(B6,เลขปชช!B$2:J$701,7,0)</f>
        <v>39200</v>
      </c>
      <c r="E6" s="8" t="s">
        <v>729</v>
      </c>
      <c r="F6" s="10" t="s">
        <v>560</v>
      </c>
      <c r="G6" s="9" t="s">
        <v>170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 x14ac:dyDescent="0.55000000000000004">
      <c r="A7" s="32">
        <v>2</v>
      </c>
      <c r="B7" s="7">
        <v>2880</v>
      </c>
      <c r="C7" s="130">
        <f>VLOOKUP(B7,เลขปชช!B$2:J$707,6,0)</f>
        <v>1579901279546</v>
      </c>
      <c r="D7" s="136">
        <f>VLOOKUP(B7,เลขปชช!B$2:J$701,7,0)</f>
        <v>39501</v>
      </c>
      <c r="E7" s="8" t="s">
        <v>729</v>
      </c>
      <c r="F7" s="10" t="s">
        <v>561</v>
      </c>
      <c r="G7" s="9" t="s">
        <v>131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 x14ac:dyDescent="0.55000000000000004">
      <c r="A8" s="32">
        <v>3</v>
      </c>
      <c r="B8" s="7">
        <v>2883</v>
      </c>
      <c r="C8" s="130">
        <f>VLOOKUP(B8,เลขปชช!B$2:J$707,6,0)</f>
        <v>1510101521450</v>
      </c>
      <c r="D8" s="136">
        <f>VLOOKUP(B8,เลขปชช!B$2:J$701,7,0)</f>
        <v>39336</v>
      </c>
      <c r="E8" s="8" t="s">
        <v>729</v>
      </c>
      <c r="F8" s="10" t="s">
        <v>563</v>
      </c>
      <c r="G8" s="9" t="s">
        <v>172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 x14ac:dyDescent="0.55000000000000004">
      <c r="A9" s="32">
        <v>4</v>
      </c>
      <c r="B9" s="7">
        <v>2884</v>
      </c>
      <c r="C9" s="130">
        <f>VLOOKUP(B9,เลขปชช!B$2:J$707,6,0)</f>
        <v>1579901272401</v>
      </c>
      <c r="D9" s="136">
        <f>VLOOKUP(B9,เลขปชช!B$2:J$701,7,0)</f>
        <v>39459</v>
      </c>
      <c r="E9" s="8" t="s">
        <v>729</v>
      </c>
      <c r="F9" s="10" t="s">
        <v>564</v>
      </c>
      <c r="G9" s="9" t="s">
        <v>173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 x14ac:dyDescent="0.55000000000000004">
      <c r="A10" s="32">
        <v>5</v>
      </c>
      <c r="B10" s="7">
        <v>2892</v>
      </c>
      <c r="C10" s="130">
        <f>VLOOKUP(B10,เลขปชช!B$2:J$707,6,0)</f>
        <v>57051006703</v>
      </c>
      <c r="D10" s="136">
        <f>VLOOKUP(B10,เลขปชช!B$2:J$701,7,0)</f>
        <v>39233</v>
      </c>
      <c r="E10" s="8" t="s">
        <v>729</v>
      </c>
      <c r="F10" s="10" t="s">
        <v>565</v>
      </c>
      <c r="G10" s="9" t="s">
        <v>174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 x14ac:dyDescent="0.55000000000000004">
      <c r="A11" s="32">
        <v>6</v>
      </c>
      <c r="B11" s="7">
        <v>2897</v>
      </c>
      <c r="C11" s="130">
        <f>VLOOKUP(B11,เลขปชช!B$2:J$707,6,0)</f>
        <v>1570501335912</v>
      </c>
      <c r="D11" s="136">
        <f>VLOOKUP(B11,เลขปชช!B$2:J$701,7,0)</f>
        <v>39581</v>
      </c>
      <c r="E11" s="8" t="s">
        <v>729</v>
      </c>
      <c r="F11" s="10" t="s">
        <v>567</v>
      </c>
      <c r="G11" s="9" t="s">
        <v>175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 x14ac:dyDescent="0.55000000000000004">
      <c r="A12" s="32">
        <v>7</v>
      </c>
      <c r="B12" s="7">
        <v>2901</v>
      </c>
      <c r="C12" s="130">
        <f>VLOOKUP(B12,เลขปชช!B$2:J$707,6,0)</f>
        <v>1570501332620</v>
      </c>
      <c r="D12" s="136">
        <f>VLOOKUP(B12,เลขปชช!B$2:J$701,7,0)</f>
        <v>39378</v>
      </c>
      <c r="E12" s="8" t="s">
        <v>729</v>
      </c>
      <c r="F12" s="10" t="s">
        <v>568</v>
      </c>
      <c r="G12" s="9" t="s">
        <v>176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 x14ac:dyDescent="0.55000000000000004">
      <c r="A13" s="32">
        <v>8</v>
      </c>
      <c r="B13" s="7">
        <v>2954</v>
      </c>
      <c r="C13" s="130">
        <f>VLOOKUP(B13,เลขปชช!B$2:J$707,6,0)</f>
        <v>1570501333138</v>
      </c>
      <c r="D13" s="136">
        <f>VLOOKUP(B13,เลขปชช!B$2:J$701,7,0)</f>
        <v>39399</v>
      </c>
      <c r="E13" s="8" t="s">
        <v>729</v>
      </c>
      <c r="F13" s="10" t="s">
        <v>569</v>
      </c>
      <c r="G13" s="9" t="s">
        <v>177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 x14ac:dyDescent="0.55000000000000004">
      <c r="A14" s="32">
        <v>9</v>
      </c>
      <c r="B14" s="7">
        <v>3099</v>
      </c>
      <c r="C14" s="130">
        <f>VLOOKUP(B14,เลขปชช!B$2:J$707,6,0)</f>
        <v>1570501332891</v>
      </c>
      <c r="D14" s="136">
        <f>VLOOKUP(B14,เลขปชช!B$2:J$701,7,0)</f>
        <v>39390</v>
      </c>
      <c r="E14" s="8" t="s">
        <v>729</v>
      </c>
      <c r="F14" s="10" t="s">
        <v>571</v>
      </c>
      <c r="G14" s="9" t="s">
        <v>179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 x14ac:dyDescent="0.55000000000000004">
      <c r="A15" s="32">
        <v>10</v>
      </c>
      <c r="B15" s="7">
        <v>3105</v>
      </c>
      <c r="C15" s="130">
        <f>VLOOKUP(B15,เลขปชช!B$2:J$707,6,0)</f>
        <v>1570501332221</v>
      </c>
      <c r="D15" s="136">
        <f>VLOOKUP(B15,เลขปชช!B$2:J$701,7,0)</f>
        <v>39354</v>
      </c>
      <c r="E15" s="8" t="s">
        <v>729</v>
      </c>
      <c r="F15" s="10" t="s">
        <v>572</v>
      </c>
      <c r="G15" s="9" t="s">
        <v>180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 x14ac:dyDescent="0.55000000000000004">
      <c r="A16" s="32">
        <v>11</v>
      </c>
      <c r="B16" s="7">
        <v>3106</v>
      </c>
      <c r="C16" s="130">
        <f>VLOOKUP(B16,เลขปชช!B$2:J$707,6,0)</f>
        <v>1579901268447</v>
      </c>
      <c r="D16" s="136">
        <f>VLOOKUP(B16,เลขปชช!B$2:J$701,7,0)</f>
        <v>39434</v>
      </c>
      <c r="E16" s="8" t="s">
        <v>729</v>
      </c>
      <c r="F16" s="10" t="s">
        <v>510</v>
      </c>
      <c r="G16" s="9" t="s">
        <v>181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55000000000000004">
      <c r="A17" s="32">
        <v>12</v>
      </c>
      <c r="B17" s="7">
        <v>3108</v>
      </c>
      <c r="C17" s="130">
        <f>VLOOKUP(B17,เลขปชช!B$2:J$707,6,0)</f>
        <v>1579901255698</v>
      </c>
      <c r="D17" s="136">
        <f>VLOOKUP(B17,เลขปชช!B$2:J$701,7,0)</f>
        <v>39352</v>
      </c>
      <c r="E17" s="8" t="s">
        <v>729</v>
      </c>
      <c r="F17" s="10" t="s">
        <v>573</v>
      </c>
      <c r="G17" s="9" t="s">
        <v>182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55000000000000004">
      <c r="A18" s="32">
        <v>13</v>
      </c>
      <c r="B18" s="7">
        <v>3331</v>
      </c>
      <c r="C18" s="130">
        <f>VLOOKUP(B18,เลขปชช!B$2:J$707,6,0)</f>
        <v>1209000377532</v>
      </c>
      <c r="D18" s="136">
        <f>VLOOKUP(B18,เลขปชช!B$2:J$701,7,0)</f>
        <v>39503</v>
      </c>
      <c r="E18" s="8" t="s">
        <v>729</v>
      </c>
      <c r="F18" s="10" t="s">
        <v>574</v>
      </c>
      <c r="G18" s="9" t="s">
        <v>183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55000000000000004">
      <c r="A19" s="32">
        <v>14</v>
      </c>
      <c r="B19" s="7">
        <v>3332</v>
      </c>
      <c r="C19" s="130">
        <f>VLOOKUP(B19,เลขปชช!B$2:J$707,6,0)</f>
        <v>1579901253661</v>
      </c>
      <c r="D19" s="136">
        <f>VLOOKUP(B19,เลขปชช!B$2:J$701,7,0)</f>
        <v>39338</v>
      </c>
      <c r="E19" s="8" t="s">
        <v>729</v>
      </c>
      <c r="F19" s="10" t="s">
        <v>575</v>
      </c>
      <c r="G19" s="9" t="s">
        <v>184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x14ac:dyDescent="0.55000000000000004">
      <c r="A20" s="32">
        <v>15</v>
      </c>
      <c r="B20" s="7">
        <v>3707</v>
      </c>
      <c r="C20" s="130"/>
      <c r="D20" s="136"/>
      <c r="E20" s="149" t="s">
        <v>729</v>
      </c>
      <c r="F20" s="10" t="s">
        <v>1731</v>
      </c>
      <c r="G20" s="9" t="s">
        <v>1730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55000000000000004">
      <c r="A21" s="32">
        <v>16</v>
      </c>
      <c r="B21" s="7">
        <v>3757</v>
      </c>
      <c r="C21" s="130"/>
      <c r="D21" s="136"/>
      <c r="E21" s="149" t="s">
        <v>729</v>
      </c>
      <c r="F21" s="10" t="s">
        <v>1817</v>
      </c>
      <c r="G21" s="9" t="s">
        <v>1818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55000000000000004">
      <c r="A22" s="32">
        <v>17</v>
      </c>
      <c r="B22" s="7">
        <v>2750</v>
      </c>
      <c r="C22" s="130">
        <f>VLOOKUP(B22,เลขปชช!B$2:J$707,6,0)</f>
        <v>57051005723</v>
      </c>
      <c r="D22" s="136">
        <f>VLOOKUP(B22,เลขปชช!B$2:J$701,7,0)</f>
        <v>38743</v>
      </c>
      <c r="E22" s="8" t="s">
        <v>730</v>
      </c>
      <c r="F22" s="10" t="s">
        <v>577</v>
      </c>
      <c r="G22" s="9" t="s">
        <v>186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55000000000000004">
      <c r="A23" s="32">
        <v>18</v>
      </c>
      <c r="B23" s="7">
        <v>2886</v>
      </c>
      <c r="C23" s="130">
        <f>VLOOKUP(B23,เลขปชช!B$2:J$707,6,0)</f>
        <v>1570501331674</v>
      </c>
      <c r="D23" s="136">
        <f>VLOOKUP(B23,เลขปชช!B$2:J$701,7,0)</f>
        <v>39332</v>
      </c>
      <c r="E23" s="8" t="s">
        <v>730</v>
      </c>
      <c r="F23" s="10" t="s">
        <v>578</v>
      </c>
      <c r="G23" s="9" t="s">
        <v>187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55000000000000004">
      <c r="A24" s="32">
        <v>19</v>
      </c>
      <c r="B24" s="7">
        <v>2887</v>
      </c>
      <c r="C24" s="130">
        <f>VLOOKUP(B24,เลขปชช!B$2:J$707,6,0)</f>
        <v>1909803267809</v>
      </c>
      <c r="D24" s="136">
        <f>VLOOKUP(B24,เลขปชช!B$2:J$701,7,0)</f>
        <v>39417</v>
      </c>
      <c r="E24" s="8" t="s">
        <v>730</v>
      </c>
      <c r="F24" s="10" t="s">
        <v>579</v>
      </c>
      <c r="G24" s="9" t="s">
        <v>188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55000000000000004">
      <c r="A25" s="32">
        <v>20</v>
      </c>
      <c r="B25" s="7">
        <v>2888</v>
      </c>
      <c r="C25" s="130">
        <f>VLOOKUP(B25,เลขปชช!B$2:J$707,6,0)</f>
        <v>1570501335866</v>
      </c>
      <c r="D25" s="136">
        <f>VLOOKUP(B25,เลขปชช!B$2:J$701,7,0)</f>
        <v>39574</v>
      </c>
      <c r="E25" s="8" t="s">
        <v>730</v>
      </c>
      <c r="F25" s="10" t="s">
        <v>580</v>
      </c>
      <c r="G25" s="9" t="s">
        <v>189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55000000000000004">
      <c r="A26" s="32">
        <v>21</v>
      </c>
      <c r="B26" s="7">
        <v>2891</v>
      </c>
      <c r="C26" s="130">
        <f>VLOOKUP(B26,เลขปชช!B$2:J$707,6,0)</f>
        <v>1570501330406</v>
      </c>
      <c r="D26" s="136">
        <f>VLOOKUP(B26,เลขปชช!B$2:J$701,7,0)</f>
        <v>39252</v>
      </c>
      <c r="E26" s="8" t="s">
        <v>730</v>
      </c>
      <c r="F26" s="10" t="s">
        <v>581</v>
      </c>
      <c r="G26" s="9" t="s">
        <v>190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55000000000000004">
      <c r="A27" s="32">
        <v>22</v>
      </c>
      <c r="B27" s="7">
        <v>2907</v>
      </c>
      <c r="C27" s="130">
        <f>VLOOKUP(B27,เลขปชช!B$2:J$707,6,0)</f>
        <v>1118700121956</v>
      </c>
      <c r="D27" s="136">
        <f>VLOOKUP(B27,เลขปชช!B$2:J$701,7,0)</f>
        <v>39446</v>
      </c>
      <c r="E27" s="8" t="s">
        <v>730</v>
      </c>
      <c r="F27" s="10" t="s">
        <v>496</v>
      </c>
      <c r="G27" s="9" t="s">
        <v>191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55000000000000004">
      <c r="A28" s="32">
        <v>23</v>
      </c>
      <c r="B28" s="7">
        <v>2909</v>
      </c>
      <c r="C28" s="130">
        <f>VLOOKUP(B28,เลขปชช!B$2:J$707,6,0)</f>
        <v>1579901227155</v>
      </c>
      <c r="D28" s="136">
        <f>VLOOKUP(B28,เลขปชช!B$2:J$701,7,0)</f>
        <v>39158</v>
      </c>
      <c r="E28" s="8" t="s">
        <v>730</v>
      </c>
      <c r="F28" s="10" t="s">
        <v>1554</v>
      </c>
      <c r="G28" s="9" t="s">
        <v>192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55000000000000004">
      <c r="A29" s="32">
        <v>24</v>
      </c>
      <c r="B29" s="7">
        <v>2939</v>
      </c>
      <c r="C29" s="130">
        <f>VLOOKUP(B29,เลขปชช!B$2:J$707,6,0)</f>
        <v>1570501332468</v>
      </c>
      <c r="D29" s="136">
        <f>VLOOKUP(B29,เลขปชช!B$2:J$701,7,0)</f>
        <v>39371</v>
      </c>
      <c r="E29" s="8" t="s">
        <v>730</v>
      </c>
      <c r="F29" s="10" t="s">
        <v>583</v>
      </c>
      <c r="G29" s="9" t="s">
        <v>193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55000000000000004">
      <c r="A30" s="32">
        <v>25</v>
      </c>
      <c r="B30" s="7">
        <v>2942</v>
      </c>
      <c r="C30" s="130">
        <f>VLOOKUP(B30,เลขปชช!B$2:J$707,6,0)</f>
        <v>1570501332611</v>
      </c>
      <c r="D30" s="136">
        <f>VLOOKUP(B30,เลขปชช!B$2:J$701,7,0)</f>
        <v>39379</v>
      </c>
      <c r="E30" s="8" t="s">
        <v>730</v>
      </c>
      <c r="F30" s="10" t="s">
        <v>584</v>
      </c>
      <c r="G30" s="9" t="s">
        <v>101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55000000000000004">
      <c r="A31" s="32">
        <v>26</v>
      </c>
      <c r="B31" s="7">
        <v>2943</v>
      </c>
      <c r="C31" s="130">
        <f>VLOOKUP(B31,เลขปชช!B$2:J$707,6,0)</f>
        <v>1570501331607</v>
      </c>
      <c r="D31" s="136">
        <f>VLOOKUP(B31,เลขปชช!B$2:J$701,7,0)</f>
        <v>39327</v>
      </c>
      <c r="E31" s="8" t="s">
        <v>730</v>
      </c>
      <c r="F31" s="10" t="s">
        <v>585</v>
      </c>
      <c r="G31" s="9" t="s">
        <v>194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55000000000000004">
      <c r="A32" s="32">
        <v>27</v>
      </c>
      <c r="B32" s="7">
        <v>2952</v>
      </c>
      <c r="C32" s="130">
        <f>VLOOKUP(B32,เลขปชช!B$2:J$707,6,0)</f>
        <v>1570501331879</v>
      </c>
      <c r="D32" s="136">
        <f>VLOOKUP(B32,เลขปชช!B$2:J$701,7,0)</f>
        <v>39341</v>
      </c>
      <c r="E32" s="8" t="s">
        <v>730</v>
      </c>
      <c r="F32" s="10" t="s">
        <v>586</v>
      </c>
      <c r="G32" s="9" t="s">
        <v>69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55000000000000004">
      <c r="A33" s="32">
        <v>28</v>
      </c>
      <c r="B33" s="7">
        <v>2957</v>
      </c>
      <c r="C33" s="130">
        <f>VLOOKUP(B33,เลขปชช!B$2:J$707,6,0)</f>
        <v>1570501327847</v>
      </c>
      <c r="D33" s="136">
        <f>VLOOKUP(B33,เลขปชช!B$2:J$701,7,0)</f>
        <v>39069</v>
      </c>
      <c r="E33" s="8" t="s">
        <v>730</v>
      </c>
      <c r="F33" s="10" t="s">
        <v>587</v>
      </c>
      <c r="G33" s="9" t="s">
        <v>195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55000000000000004">
      <c r="A34" s="32">
        <v>29</v>
      </c>
      <c r="B34" s="7">
        <v>2958</v>
      </c>
      <c r="C34" s="130">
        <f>VLOOKUP(B34,เลขปชช!B$2:J$707,6,0)</f>
        <v>1104200603753</v>
      </c>
      <c r="D34" s="136">
        <f>VLOOKUP(B34,เลขปชช!B$2:J$701,7,0)</f>
        <v>39368</v>
      </c>
      <c r="E34" s="8" t="s">
        <v>730</v>
      </c>
      <c r="F34" s="10" t="s">
        <v>1555</v>
      </c>
      <c r="G34" s="9" t="s">
        <v>1556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55000000000000004">
      <c r="A35" s="32">
        <v>30</v>
      </c>
      <c r="B35" s="7">
        <v>2966</v>
      </c>
      <c r="C35" s="130">
        <f>VLOOKUP(B35,เลขปชช!B$2:J$707,6,0)</f>
        <v>1909803286030</v>
      </c>
      <c r="D35" s="136">
        <f>VLOOKUP(B35,เลขปชช!B$2:J$701,7,0)</f>
        <v>39476</v>
      </c>
      <c r="E35" s="8" t="s">
        <v>730</v>
      </c>
      <c r="F35" s="10" t="s">
        <v>589</v>
      </c>
      <c r="G35" s="9" t="s">
        <v>85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55000000000000004">
      <c r="A36" s="32">
        <v>31</v>
      </c>
      <c r="B36" s="7">
        <v>3056</v>
      </c>
      <c r="C36" s="130">
        <f>VLOOKUP(B36,เลขปชช!B$2:J$707,6,0)</f>
        <v>1570501333758</v>
      </c>
      <c r="D36" s="136">
        <f>VLOOKUP(B36,เลขปชช!B$2:J$701,7,0)</f>
        <v>39441</v>
      </c>
      <c r="E36" s="8" t="s">
        <v>730</v>
      </c>
      <c r="F36" s="10" t="s">
        <v>590</v>
      </c>
      <c r="G36" s="9" t="s">
        <v>197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x14ac:dyDescent="0.55000000000000004">
      <c r="A37" s="32">
        <v>32</v>
      </c>
      <c r="B37" s="7">
        <v>3103</v>
      </c>
      <c r="C37" s="130">
        <f>VLOOKUP(B37,เลขปชช!B$2:J$707,6,0)</f>
        <v>1104301042323</v>
      </c>
      <c r="D37" s="136">
        <f>VLOOKUP(B37,เลขปชช!B$2:J$701,7,0)</f>
        <v>39297</v>
      </c>
      <c r="E37" s="8" t="s">
        <v>730</v>
      </c>
      <c r="F37" s="10" t="s">
        <v>478</v>
      </c>
      <c r="G37" s="9" t="s">
        <v>780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55000000000000004">
      <c r="A38" s="32">
        <v>33</v>
      </c>
      <c r="B38" s="7">
        <v>3183</v>
      </c>
      <c r="C38" s="130">
        <f>VLOOKUP(B38,เลขปชช!B$2:J$707,6,0)</f>
        <v>1110301467363</v>
      </c>
      <c r="D38" s="136">
        <f>VLOOKUP(B38,เลขปชช!B$2:J$701,7,0)</f>
        <v>39457</v>
      </c>
      <c r="E38" s="8" t="s">
        <v>730</v>
      </c>
      <c r="F38" s="10" t="s">
        <v>781</v>
      </c>
      <c r="G38" s="9" t="s">
        <v>360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x14ac:dyDescent="0.55000000000000004">
      <c r="A39" s="32">
        <v>34</v>
      </c>
      <c r="B39" s="7">
        <v>3290</v>
      </c>
      <c r="C39" s="130">
        <f>VLOOKUP(B39,เลขปชช!B$2:J$707,6,0)</f>
        <v>1579901247946</v>
      </c>
      <c r="D39" s="136">
        <f>VLOOKUP(B39,เลขปชช!B$2:J$701,7,0)</f>
        <v>39304</v>
      </c>
      <c r="E39" s="8" t="s">
        <v>730</v>
      </c>
      <c r="F39" s="10" t="s">
        <v>1018</v>
      </c>
      <c r="G39" s="9" t="s">
        <v>83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55000000000000004">
      <c r="A40" s="32">
        <v>35</v>
      </c>
      <c r="B40" s="7">
        <v>3708</v>
      </c>
      <c r="C40" s="130"/>
      <c r="D40" s="136"/>
      <c r="E40" s="149" t="s">
        <v>730</v>
      </c>
      <c r="F40" s="10" t="s">
        <v>1732</v>
      </c>
      <c r="G40" s="9" t="s">
        <v>1733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</sheetData>
  <sortState ref="B6:G41">
    <sortCondition ref="E6:E41"/>
    <sortCondition ref="B6:B41"/>
  </sortState>
  <mergeCells count="4">
    <mergeCell ref="A1:U1"/>
    <mergeCell ref="A2:U2"/>
    <mergeCell ref="A3:U3"/>
    <mergeCell ref="E5:G5"/>
  </mergeCells>
  <pageMargins left="0.70866141732283472" right="0.31496062992125984" top="0.39370078740157483" bottom="0.39370078740157483" header="0.31496062992125984" footer="0.31496062992125984"/>
  <pageSetup paperSize="9" scale="81" orientation="portrait" r:id="rId1"/>
  <headerFooter>
    <oddFooter>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7030A0"/>
  </sheetPr>
  <dimension ref="A1:W32"/>
  <sheetViews>
    <sheetView view="pageBreakPreview" topLeftCell="A21" zoomScale="115" zoomScaleSheetLayoutView="115" workbookViewId="0">
      <selection activeCell="F33" sqref="F33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8" width="3.625" style="4" customWidth="1"/>
    <col min="19" max="19" width="9" style="4"/>
    <col min="20" max="20" width="3.625" style="4" customWidth="1"/>
    <col min="21" max="16384" width="9" style="4"/>
  </cols>
  <sheetData>
    <row r="1" spans="1:23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23" x14ac:dyDescent="0.55000000000000004">
      <c r="A2" s="228" t="s">
        <v>1709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3"/>
      <c r="T2" s="13"/>
      <c r="U2" s="13"/>
      <c r="V2" s="13"/>
      <c r="W2" s="13"/>
    </row>
    <row r="3" spans="1:23" x14ac:dyDescent="0.55000000000000004">
      <c r="A3" s="228" t="str">
        <f>"ครูที่ปรึกษา  "&amp;สถิติ!P20</f>
        <v>ครูที่ปรึกษา  นางพรทิพย์   วงค์ตะวัน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12"/>
      <c r="T3" s="14"/>
      <c r="U3" s="14"/>
      <c r="V3" s="14"/>
      <c r="W3" s="14"/>
    </row>
    <row r="4" spans="1:23" ht="12" customHeight="1" x14ac:dyDescent="0.55000000000000004"/>
    <row r="5" spans="1:23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 t="s">
        <v>733</v>
      </c>
      <c r="G5" s="234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T5" s="16"/>
    </row>
    <row r="6" spans="1:23" x14ac:dyDescent="0.55000000000000004">
      <c r="A6" s="32">
        <v>1</v>
      </c>
      <c r="B6" s="7">
        <v>2785</v>
      </c>
      <c r="C6" s="130">
        <f>VLOOKUP(B6,เลขปชช!B$2:J$707,6,0)</f>
        <v>1129901982739</v>
      </c>
      <c r="D6" s="136">
        <f>VLOOKUP(B6,เลขปชช!B$2:J$701,7,0)</f>
        <v>38930</v>
      </c>
      <c r="E6" s="149" t="s">
        <v>729</v>
      </c>
      <c r="F6" s="10" t="s">
        <v>486</v>
      </c>
      <c r="G6" s="9" t="s">
        <v>224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  <c r="T6" s="15" t="s">
        <v>1613</v>
      </c>
      <c r="U6" s="18"/>
      <c r="V6" s="18"/>
    </row>
    <row r="7" spans="1:23" x14ac:dyDescent="0.55000000000000004">
      <c r="A7" s="3">
        <v>2</v>
      </c>
      <c r="B7" s="7">
        <v>2993</v>
      </c>
      <c r="C7" s="130">
        <f>VLOOKUP(B7,เลขปชช!B$2:J$707,6,0)</f>
        <v>1570501325267</v>
      </c>
      <c r="D7" s="136">
        <f>VLOOKUP(B7,เลขปชช!B$2:J$701,7,0)</f>
        <v>38884</v>
      </c>
      <c r="E7" s="8" t="s">
        <v>729</v>
      </c>
      <c r="F7" s="10" t="s">
        <v>600</v>
      </c>
      <c r="G7" s="9" t="s">
        <v>210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8"/>
      <c r="T7" s="15" t="s">
        <v>1613</v>
      </c>
      <c r="U7" s="18"/>
      <c r="V7" s="18"/>
    </row>
    <row r="8" spans="1:23" x14ac:dyDescent="0.55000000000000004">
      <c r="A8" s="32">
        <v>3</v>
      </c>
      <c r="B8" s="7">
        <v>2782</v>
      </c>
      <c r="C8" s="130">
        <f>VLOOKUP(B8,เลขปชช!B$2:J$707,6,0)</f>
        <v>1570501326018</v>
      </c>
      <c r="D8" s="136">
        <f>VLOOKUP(B8,เลขปชช!B$2:J$701,7,0)</f>
        <v>38948</v>
      </c>
      <c r="E8" s="8" t="s">
        <v>729</v>
      </c>
      <c r="F8" s="10" t="s">
        <v>595</v>
      </c>
      <c r="G8" s="9" t="s">
        <v>203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8"/>
      <c r="T8" s="15" t="s">
        <v>1613</v>
      </c>
      <c r="U8" s="18"/>
      <c r="V8" s="18"/>
    </row>
    <row r="9" spans="1:23" x14ac:dyDescent="0.55000000000000004">
      <c r="A9" s="32">
        <v>4</v>
      </c>
      <c r="B9" s="7">
        <v>2872</v>
      </c>
      <c r="C9" s="130">
        <f>VLOOKUP(B9,เลขปชช!B$2:J$707,6,0)</f>
        <v>1570501327065</v>
      </c>
      <c r="D9" s="136">
        <f>VLOOKUP(B9,เลขปชช!B$2:J$701,7,0)</f>
        <v>39012</v>
      </c>
      <c r="E9" s="8" t="s">
        <v>729</v>
      </c>
      <c r="F9" s="10" t="s">
        <v>618</v>
      </c>
      <c r="G9" s="9" t="s">
        <v>103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T9" s="15" t="s">
        <v>1613</v>
      </c>
    </row>
    <row r="10" spans="1:23" x14ac:dyDescent="0.55000000000000004">
      <c r="A10" s="32">
        <v>5</v>
      </c>
      <c r="B10" s="7">
        <v>2991</v>
      </c>
      <c r="C10" s="130">
        <f>VLOOKUP(B10,เลขปชช!B$2:J$707,6,0)</f>
        <v>1129901975074</v>
      </c>
      <c r="D10" s="136">
        <f>VLOOKUP(B10,เลขปชช!B$2:J$701,7,0)</f>
        <v>38879</v>
      </c>
      <c r="E10" s="8" t="s">
        <v>729</v>
      </c>
      <c r="F10" s="10" t="s">
        <v>599</v>
      </c>
      <c r="G10" s="9" t="s">
        <v>209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T10" s="15" t="s">
        <v>1613</v>
      </c>
    </row>
    <row r="11" spans="1:23" x14ac:dyDescent="0.55000000000000004">
      <c r="A11" s="32">
        <v>6</v>
      </c>
      <c r="B11" s="7">
        <v>2869</v>
      </c>
      <c r="C11" s="130">
        <f>VLOOKUP(B11,เลขปชช!B$2:J$707,6,0)</f>
        <v>1510101512337</v>
      </c>
      <c r="D11" s="136">
        <f>VLOOKUP(B11,เลขปชช!B$2:J$701,7,0)</f>
        <v>39206</v>
      </c>
      <c r="E11" s="8" t="s">
        <v>729</v>
      </c>
      <c r="F11" s="10" t="s">
        <v>617</v>
      </c>
      <c r="G11" s="9" t="s">
        <v>227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T11" s="15" t="s">
        <v>1613</v>
      </c>
    </row>
    <row r="12" spans="1:23" x14ac:dyDescent="0.55000000000000004">
      <c r="A12" s="32">
        <v>7</v>
      </c>
      <c r="B12" s="7">
        <v>3442</v>
      </c>
      <c r="C12" s="130">
        <f>VLOOKUP(B12,เลขปชช!B$2:J$707,6,0)</f>
        <v>1570501327456</v>
      </c>
      <c r="D12" s="136">
        <f>VLOOKUP(B12,เลขปชช!B$2:J$701,7,0)</f>
        <v>39038</v>
      </c>
      <c r="E12" s="8" t="s">
        <v>729</v>
      </c>
      <c r="F12" s="10" t="s">
        <v>605</v>
      </c>
      <c r="G12" s="9" t="s">
        <v>1213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T12" s="15" t="s">
        <v>1613</v>
      </c>
    </row>
    <row r="13" spans="1:23" x14ac:dyDescent="0.55000000000000004">
      <c r="A13" s="32">
        <v>8</v>
      </c>
      <c r="B13" s="7">
        <v>2996</v>
      </c>
      <c r="C13" s="130">
        <f>VLOOKUP(B13,เลขปชช!B$2:J$707,6,0)</f>
        <v>1229901154495</v>
      </c>
      <c r="D13" s="136">
        <f>VLOOKUP(B13,เลขปชช!B$2:J$701,7,0)</f>
        <v>38812</v>
      </c>
      <c r="E13" s="8" t="s">
        <v>729</v>
      </c>
      <c r="F13" s="10" t="s">
        <v>621</v>
      </c>
      <c r="G13" s="9" t="s">
        <v>230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T13" s="15" t="s">
        <v>1613</v>
      </c>
    </row>
    <row r="14" spans="1:23" x14ac:dyDescent="0.55000000000000004">
      <c r="A14" s="32">
        <v>9</v>
      </c>
      <c r="B14" s="7">
        <v>2987</v>
      </c>
      <c r="C14" s="130">
        <f>VLOOKUP(B14,เลขปชช!B$2:J$707,6,0)</f>
        <v>1570501325127</v>
      </c>
      <c r="D14" s="136">
        <f>VLOOKUP(B14,เลขปชช!B$2:J$701,7,0)</f>
        <v>38863</v>
      </c>
      <c r="E14" s="8" t="s">
        <v>729</v>
      </c>
      <c r="F14" s="10" t="s">
        <v>471</v>
      </c>
      <c r="G14" s="9" t="s">
        <v>208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T14" s="15" t="s">
        <v>1613</v>
      </c>
    </row>
    <row r="15" spans="1:23" x14ac:dyDescent="0.55000000000000004">
      <c r="A15" s="32">
        <v>10</v>
      </c>
      <c r="B15" s="7">
        <v>3095</v>
      </c>
      <c r="C15" s="130">
        <f>VLOOKUP(B15,เลขปชช!B$2:J$707,6,0)</f>
        <v>1570501329742</v>
      </c>
      <c r="D15" s="136">
        <f>VLOOKUP(B15,เลขปชช!B$2:J$701,7,0)</f>
        <v>39207</v>
      </c>
      <c r="E15" s="8" t="s">
        <v>729</v>
      </c>
      <c r="F15" s="10" t="s">
        <v>601</v>
      </c>
      <c r="G15" s="9" t="s">
        <v>177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T15" s="15" t="s">
        <v>1613</v>
      </c>
    </row>
    <row r="16" spans="1:23" x14ac:dyDescent="0.55000000000000004">
      <c r="A16" s="32">
        <v>11</v>
      </c>
      <c r="B16" s="7">
        <v>3443</v>
      </c>
      <c r="C16" s="130">
        <f>VLOOKUP(B16,เลขปชช!B$2:J$707,6,0)</f>
        <v>1570501331453</v>
      </c>
      <c r="D16" s="136">
        <f>VLOOKUP(B16,เลขปชช!B$2:J$701,7,0)</f>
        <v>39320</v>
      </c>
      <c r="E16" s="8" t="s">
        <v>729</v>
      </c>
      <c r="F16" s="10" t="s">
        <v>606</v>
      </c>
      <c r="G16" s="9" t="s">
        <v>214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T16" s="15" t="s">
        <v>1613</v>
      </c>
    </row>
    <row r="17" spans="1:20" x14ac:dyDescent="0.55000000000000004">
      <c r="A17" s="32">
        <v>12</v>
      </c>
      <c r="B17" s="7">
        <v>3559</v>
      </c>
      <c r="C17" s="130">
        <f>VLOOKUP(B17,เลขปชช!B$2:J$707,6,0)</f>
        <v>1570501328282</v>
      </c>
      <c r="D17" s="136">
        <f>VLOOKUP(B17,เลขปชช!B$2:J$701,7,0)</f>
        <v>39101</v>
      </c>
      <c r="E17" s="8" t="s">
        <v>729</v>
      </c>
      <c r="F17" s="10" t="s">
        <v>1045</v>
      </c>
      <c r="G17" s="9" t="s">
        <v>1044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T17" s="15" t="s">
        <v>1613</v>
      </c>
    </row>
    <row r="18" spans="1:20" x14ac:dyDescent="0.55000000000000004">
      <c r="A18" s="32">
        <v>13</v>
      </c>
      <c r="B18" s="7">
        <v>2778</v>
      </c>
      <c r="C18" s="130">
        <f>VLOOKUP(B18,เลขปชช!B$2:J$707,6,0)</f>
        <v>1570501328703</v>
      </c>
      <c r="D18" s="136">
        <f>VLOOKUP(B18,เลขปชช!B$2:J$701,7,0)</f>
        <v>39127</v>
      </c>
      <c r="E18" s="8" t="s">
        <v>729</v>
      </c>
      <c r="F18" s="10" t="s">
        <v>597</v>
      </c>
      <c r="G18" s="9" t="s">
        <v>223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T18" s="15" t="s">
        <v>1613</v>
      </c>
    </row>
    <row r="19" spans="1:20" x14ac:dyDescent="0.55000000000000004">
      <c r="A19" s="32">
        <v>14</v>
      </c>
      <c r="B19" s="7">
        <v>2777</v>
      </c>
      <c r="C19" s="130">
        <f>VLOOKUP(B19,เลขปชช!B$2:J$707,6,0)</f>
        <v>1849901846791</v>
      </c>
      <c r="D19" s="136">
        <f>VLOOKUP(B19,เลขปชช!B$2:J$701,7,0)</f>
        <v>38973</v>
      </c>
      <c r="E19" s="8" t="s">
        <v>729</v>
      </c>
      <c r="F19" s="10" t="s">
        <v>614</v>
      </c>
      <c r="G19" s="9" t="s">
        <v>222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T19" s="15" t="s">
        <v>1613</v>
      </c>
    </row>
    <row r="20" spans="1:20" x14ac:dyDescent="0.55000000000000004">
      <c r="A20" s="32">
        <v>15</v>
      </c>
      <c r="B20" s="7">
        <v>3284</v>
      </c>
      <c r="C20" s="130">
        <f>VLOOKUP(B20,เลขปชช!B$2:J$707,6,0)</f>
        <v>1570501325097</v>
      </c>
      <c r="D20" s="136">
        <f>VLOOKUP(B20,เลขปชช!B$2:J$701,7,0)</f>
        <v>38864</v>
      </c>
      <c r="E20" s="8" t="s">
        <v>729</v>
      </c>
      <c r="F20" s="10" t="s">
        <v>603</v>
      </c>
      <c r="G20" s="9" t="s">
        <v>212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T20" s="15" t="s">
        <v>1613</v>
      </c>
    </row>
    <row r="21" spans="1:20" x14ac:dyDescent="0.55000000000000004">
      <c r="A21" s="32">
        <v>16</v>
      </c>
      <c r="B21" s="7">
        <v>3418</v>
      </c>
      <c r="C21" s="130">
        <f>VLOOKUP(B21,เลขปชช!B$2:J$707,6,0)</f>
        <v>1570501312467</v>
      </c>
      <c r="D21" s="136">
        <f>VLOOKUP(B21,เลขปชช!B$2:J$701,7,0)</f>
        <v>38144</v>
      </c>
      <c r="E21" s="8" t="s">
        <v>729</v>
      </c>
      <c r="F21" s="10" t="s">
        <v>1472</v>
      </c>
      <c r="G21" s="9" t="s">
        <v>1135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T21" s="15"/>
    </row>
    <row r="22" spans="1:20" x14ac:dyDescent="0.55000000000000004">
      <c r="A22" s="32">
        <v>17</v>
      </c>
      <c r="B22" s="7">
        <v>3574</v>
      </c>
      <c r="C22" s="130">
        <f>VLOOKUP(B22,เลขปชช!B$2:J$707,6,0)</f>
        <v>1570501319721</v>
      </c>
      <c r="D22" s="136">
        <f>VLOOKUP(B22,เลขปชช!B$2:J$701,7,0)</f>
        <v>38557</v>
      </c>
      <c r="E22" s="8" t="s">
        <v>729</v>
      </c>
      <c r="F22" s="10" t="s">
        <v>569</v>
      </c>
      <c r="G22" s="9" t="s">
        <v>1137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T22" s="15"/>
    </row>
    <row r="23" spans="1:20" x14ac:dyDescent="0.55000000000000004">
      <c r="A23" s="32">
        <v>18</v>
      </c>
      <c r="B23" s="7">
        <v>3672</v>
      </c>
      <c r="C23" s="130" t="e">
        <f>VLOOKUP(B23,เลขปชช!B$2:J$707,6,0)</f>
        <v>#N/A</v>
      </c>
      <c r="D23" s="136" t="e">
        <f>VLOOKUP(B23,เลขปชช!B$2:J$701,7,0)</f>
        <v>#N/A</v>
      </c>
      <c r="E23" s="8" t="s">
        <v>729</v>
      </c>
      <c r="F23" s="10" t="s">
        <v>1683</v>
      </c>
      <c r="G23" s="9" t="s">
        <v>1684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T23" s="15" t="s">
        <v>1639</v>
      </c>
    </row>
    <row r="24" spans="1:20" x14ac:dyDescent="0.55000000000000004">
      <c r="A24" s="32">
        <v>19</v>
      </c>
      <c r="B24" s="7">
        <v>3673</v>
      </c>
      <c r="C24" s="130" t="e">
        <f>VLOOKUP(B24,เลขปชช!B$2:J$707,6,0)</f>
        <v>#N/A</v>
      </c>
      <c r="D24" s="136" t="e">
        <f>VLOOKUP(B24,เลขปชช!B$2:J$701,7,0)</f>
        <v>#N/A</v>
      </c>
      <c r="E24" s="8" t="s">
        <v>729</v>
      </c>
      <c r="F24" s="10" t="s">
        <v>1685</v>
      </c>
      <c r="G24" s="9" t="s">
        <v>1686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T24" s="15" t="s">
        <v>1661</v>
      </c>
    </row>
    <row r="25" spans="1:20" x14ac:dyDescent="0.55000000000000004">
      <c r="A25" s="32">
        <v>20</v>
      </c>
      <c r="B25" s="7">
        <v>3674</v>
      </c>
      <c r="C25" s="130" t="e">
        <f>VLOOKUP(B25,เลขปชช!B$2:J$707,6,0)</f>
        <v>#N/A</v>
      </c>
      <c r="D25" s="136" t="e">
        <f>VLOOKUP(B25,เลขปชช!B$2:J$701,7,0)</f>
        <v>#N/A</v>
      </c>
      <c r="E25" s="8" t="s">
        <v>729</v>
      </c>
      <c r="F25" s="10" t="s">
        <v>1680</v>
      </c>
      <c r="G25" s="9" t="s">
        <v>1681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T25" s="15" t="s">
        <v>1682</v>
      </c>
    </row>
    <row r="26" spans="1:20" x14ac:dyDescent="0.55000000000000004">
      <c r="A26" s="32">
        <v>21</v>
      </c>
      <c r="B26" s="7">
        <v>3675</v>
      </c>
      <c r="C26" s="130" t="e">
        <f>VLOOKUP(B26,เลขปชช!B$2:J$707,6,0)</f>
        <v>#N/A</v>
      </c>
      <c r="D26" s="136" t="e">
        <f>VLOOKUP(B26,เลขปชช!B$2:J$701,7,0)</f>
        <v>#N/A</v>
      </c>
      <c r="E26" s="8" t="s">
        <v>729</v>
      </c>
      <c r="F26" s="10" t="s">
        <v>1676</v>
      </c>
      <c r="G26" s="9" t="s">
        <v>1677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T26" s="15" t="s">
        <v>1675</v>
      </c>
    </row>
    <row r="27" spans="1:20" x14ac:dyDescent="0.55000000000000004">
      <c r="A27" s="32">
        <v>22</v>
      </c>
      <c r="B27" s="7">
        <v>3676</v>
      </c>
      <c r="C27" s="130" t="e">
        <f>VLOOKUP(B27,เลขปชช!B$2:J$707,6,0)</f>
        <v>#N/A</v>
      </c>
      <c r="D27" s="136" t="e">
        <f>VLOOKUP(B27,เลขปชช!B$2:J$701,7,0)</f>
        <v>#N/A</v>
      </c>
      <c r="E27" s="8" t="s">
        <v>729</v>
      </c>
      <c r="F27" s="10" t="s">
        <v>1678</v>
      </c>
      <c r="G27" s="9" t="s">
        <v>1679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T27" s="15" t="s">
        <v>1639</v>
      </c>
    </row>
    <row r="28" spans="1:20" x14ac:dyDescent="0.55000000000000004">
      <c r="A28" s="32">
        <v>23</v>
      </c>
      <c r="B28" s="7">
        <v>3444</v>
      </c>
      <c r="C28" s="130">
        <f>VLOOKUP(B28,เลขปชช!B$2:J$707,6,0)</f>
        <v>1570501327359</v>
      </c>
      <c r="D28" s="136">
        <f>VLOOKUP(B28,เลขปชช!B$2:J$701,7,0)</f>
        <v>39032</v>
      </c>
      <c r="E28" s="8" t="s">
        <v>730</v>
      </c>
      <c r="F28" s="10" t="s">
        <v>610</v>
      </c>
      <c r="G28" s="9" t="s">
        <v>218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T28" s="15" t="s">
        <v>1613</v>
      </c>
    </row>
    <row r="29" spans="1:20" x14ac:dyDescent="0.55000000000000004">
      <c r="A29" s="32">
        <v>24</v>
      </c>
      <c r="B29" s="7">
        <v>3445</v>
      </c>
      <c r="C29" s="130">
        <f>VLOOKUP(B29,เลขปชช!B$2:J$707,6,0)</f>
        <v>1570501325844</v>
      </c>
      <c r="D29" s="136">
        <f>VLOOKUP(B29,เลขปชช!B$2:J$701,7,0)</f>
        <v>38936</v>
      </c>
      <c r="E29" s="8" t="s">
        <v>730</v>
      </c>
      <c r="F29" s="10" t="s">
        <v>611</v>
      </c>
      <c r="G29" s="9" t="s">
        <v>145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T29" s="15" t="s">
        <v>1613</v>
      </c>
    </row>
    <row r="30" spans="1:20" x14ac:dyDescent="0.55000000000000004">
      <c r="A30" s="32">
        <v>25</v>
      </c>
      <c r="B30" s="7">
        <v>2745</v>
      </c>
      <c r="C30" s="130">
        <f>VLOOKUP(B30,เลขปชช!B$2:J$707,6,0)</f>
        <v>1570501323663</v>
      </c>
      <c r="D30" s="136">
        <f>VLOOKUP(B30,เลขปชช!B$2:J$701,7,0)</f>
        <v>38764</v>
      </c>
      <c r="E30" s="8" t="s">
        <v>730</v>
      </c>
      <c r="F30" s="10" t="s">
        <v>631</v>
      </c>
      <c r="G30" s="9" t="s">
        <v>238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T30" s="15" t="s">
        <v>1613</v>
      </c>
    </row>
    <row r="31" spans="1:20" x14ac:dyDescent="0.55000000000000004">
      <c r="A31" s="32">
        <v>26</v>
      </c>
      <c r="B31" s="7">
        <v>2793</v>
      </c>
      <c r="C31" s="130">
        <f>VLOOKUP(B31,เลขปชช!B$2:J$707,6,0)</f>
        <v>1579901232949</v>
      </c>
      <c r="D31" s="136">
        <f>VLOOKUP(B31,เลขปชช!B$2:J$701,7,0)</f>
        <v>39200</v>
      </c>
      <c r="E31" s="8" t="s">
        <v>730</v>
      </c>
      <c r="F31" s="10" t="s">
        <v>632</v>
      </c>
      <c r="G31" s="9" t="s">
        <v>240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T31" s="15" t="s">
        <v>1613</v>
      </c>
    </row>
    <row r="32" spans="1:20" x14ac:dyDescent="0.55000000000000004">
      <c r="A32" s="32">
        <v>27</v>
      </c>
      <c r="B32" s="7">
        <v>3677</v>
      </c>
      <c r="C32" s="130" t="e">
        <f>VLOOKUP(B32,เลขปชช!B$2:J$707,6,0)</f>
        <v>#N/A</v>
      </c>
      <c r="D32" s="136" t="e">
        <f>VLOOKUP(B32,เลขปชช!B$2:J$701,7,0)</f>
        <v>#N/A</v>
      </c>
      <c r="E32" s="34" t="s">
        <v>730</v>
      </c>
      <c r="F32" s="10" t="s">
        <v>1692</v>
      </c>
      <c r="G32" s="9" t="s">
        <v>1623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T32" s="15" t="s">
        <v>1693</v>
      </c>
    </row>
  </sheetData>
  <sortState ref="B6:L31">
    <sortCondition ref="E6:E31"/>
    <sortCondition ref="B6:B31"/>
    <sortCondition ref="F6:F31"/>
  </sortState>
  <mergeCells count="4">
    <mergeCell ref="A1:R1"/>
    <mergeCell ref="A2:R2"/>
    <mergeCell ref="A3:R3"/>
    <mergeCell ref="E5:G5"/>
  </mergeCells>
  <pageMargins left="0.59055118110236227" right="0.31496062992125984" top="0.35433070866141736" bottom="0.31496062992125984" header="0.31496062992125984" footer="0.31496062992125984"/>
  <pageSetup paperSize="9" orientation="portrait" r:id="rId1"/>
  <headerFoot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249977111117893"/>
  </sheetPr>
  <dimension ref="A1:V25"/>
  <sheetViews>
    <sheetView zoomScale="70" zoomScaleNormal="70" workbookViewId="0">
      <selection activeCell="Y18" sqref="Y18"/>
    </sheetView>
  </sheetViews>
  <sheetFormatPr defaultRowHeight="24" x14ac:dyDescent="0.55000000000000004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20" width="0" style="4" hidden="1" customWidth="1"/>
    <col min="21" max="16384" width="9" style="4"/>
  </cols>
  <sheetData>
    <row r="1" spans="1:22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22" x14ac:dyDescent="0.55000000000000004">
      <c r="A2" s="228" t="s">
        <v>1723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3"/>
      <c r="S2" s="13"/>
      <c r="T2" s="13"/>
      <c r="U2" s="13"/>
      <c r="V2" s="13"/>
    </row>
    <row r="3" spans="1:22" x14ac:dyDescent="0.55000000000000004">
      <c r="A3" s="228" t="s">
        <v>993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12"/>
      <c r="S3" s="14"/>
      <c r="T3" s="14"/>
      <c r="U3" s="14"/>
      <c r="V3" s="14"/>
    </row>
    <row r="4" spans="1:22" ht="12" customHeight="1" x14ac:dyDescent="0.55000000000000004"/>
    <row r="5" spans="1:22" s="2" customFormat="1" ht="34.5" x14ac:dyDescent="0.2">
      <c r="A5" s="1" t="s">
        <v>735</v>
      </c>
      <c r="B5" s="6" t="s">
        <v>732</v>
      </c>
      <c r="C5" s="139"/>
      <c r="D5" s="139"/>
      <c r="E5" s="229" t="s">
        <v>736</v>
      </c>
      <c r="F5" s="230"/>
      <c r="G5" s="2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 x14ac:dyDescent="0.55000000000000004">
      <c r="A6" s="3">
        <v>1</v>
      </c>
      <c r="B6" s="7"/>
      <c r="C6" s="142"/>
      <c r="D6" s="141"/>
      <c r="E6" s="8"/>
      <c r="F6" s="10"/>
      <c r="G6" s="9"/>
      <c r="H6" s="32"/>
      <c r="I6" s="15"/>
      <c r="J6" s="15"/>
      <c r="K6" s="15"/>
      <c r="L6" s="15"/>
      <c r="M6" s="15"/>
      <c r="N6" s="15"/>
      <c r="O6" s="15"/>
      <c r="P6" s="15"/>
      <c r="Q6" s="15"/>
      <c r="R6" s="125" t="e">
        <f>VLOOKUP(B6,เลขปชช!B$2:J$701,6,0)</f>
        <v>#N/A</v>
      </c>
      <c r="S6" s="132" t="e">
        <f>VLOOKUP(B6,เลขปชช!B$2:J$701,7,0)</f>
        <v>#N/A</v>
      </c>
      <c r="T6" s="125" t="e">
        <f>VLOOKUP(B6,#REF!,4,0)</f>
        <v>#REF!</v>
      </c>
    </row>
    <row r="7" spans="1:22" x14ac:dyDescent="0.55000000000000004">
      <c r="A7" s="3">
        <v>2</v>
      </c>
      <c r="B7" s="7"/>
      <c r="C7" s="142"/>
      <c r="D7" s="141"/>
      <c r="E7" s="8"/>
      <c r="F7" s="10"/>
      <c r="G7" s="9"/>
      <c r="H7" s="32"/>
      <c r="I7" s="15"/>
      <c r="J7" s="15"/>
      <c r="K7" s="15"/>
      <c r="L7" s="15"/>
      <c r="M7" s="15"/>
      <c r="N7" s="15"/>
      <c r="O7" s="15"/>
      <c r="P7" s="15"/>
      <c r="Q7" s="15"/>
      <c r="R7" s="125" t="e">
        <f>VLOOKUP(B7,เลขปชช!B$2:J$701,6,0)</f>
        <v>#N/A</v>
      </c>
      <c r="S7" s="132" t="e">
        <f>VLOOKUP(B7,เลขปชช!B$2:J$701,7,0)</f>
        <v>#N/A</v>
      </c>
      <c r="T7" s="125" t="e">
        <f>VLOOKUP(B7,#REF!,4,0)</f>
        <v>#REF!</v>
      </c>
    </row>
    <row r="8" spans="1:22" x14ac:dyDescent="0.55000000000000004">
      <c r="A8" s="32">
        <v>3</v>
      </c>
      <c r="B8" s="7"/>
      <c r="C8" s="142"/>
      <c r="D8" s="141"/>
      <c r="E8" s="8"/>
      <c r="F8" s="10"/>
      <c r="G8" s="9"/>
      <c r="H8" s="32"/>
      <c r="I8" s="15"/>
      <c r="J8" s="15"/>
      <c r="K8" s="15"/>
      <c r="L8" s="15"/>
      <c r="M8" s="15"/>
      <c r="N8" s="15"/>
      <c r="O8" s="15"/>
      <c r="P8" s="15"/>
      <c r="Q8" s="15"/>
      <c r="R8" s="125" t="e">
        <f>VLOOKUP(B8,เลขปชช!B$2:J$701,6,0)</f>
        <v>#N/A</v>
      </c>
      <c r="S8" s="132" t="e">
        <f>VLOOKUP(B8,เลขปชช!B$2:J$701,7,0)</f>
        <v>#N/A</v>
      </c>
      <c r="T8" s="125" t="e">
        <f>VLOOKUP(B8,#REF!,4,0)</f>
        <v>#REF!</v>
      </c>
    </row>
    <row r="9" spans="1:22" x14ac:dyDescent="0.55000000000000004">
      <c r="A9" s="32">
        <v>4</v>
      </c>
      <c r="B9" s="7"/>
      <c r="C9" s="142"/>
      <c r="D9" s="141"/>
      <c r="E9" s="8"/>
      <c r="F9" s="10"/>
      <c r="G9" s="9"/>
      <c r="H9" s="32"/>
      <c r="I9" s="15"/>
      <c r="J9" s="15"/>
      <c r="K9" s="15"/>
      <c r="L9" s="15"/>
      <c r="M9" s="15"/>
      <c r="N9" s="15"/>
      <c r="O9" s="15"/>
      <c r="P9" s="15"/>
      <c r="Q9" s="15"/>
      <c r="R9" s="125" t="e">
        <f>VLOOKUP(B9,เลขปชช!B$2:J$701,6,0)</f>
        <v>#N/A</v>
      </c>
      <c r="S9" s="132" t="e">
        <f>VLOOKUP(B9,เลขปชช!B$2:J$701,7,0)</f>
        <v>#N/A</v>
      </c>
      <c r="T9" s="125" t="e">
        <f>VLOOKUP(B9,#REF!,4,0)</f>
        <v>#REF!</v>
      </c>
    </row>
    <row r="10" spans="1:22" x14ac:dyDescent="0.55000000000000004">
      <c r="A10" s="32">
        <v>5</v>
      </c>
      <c r="B10" s="7"/>
      <c r="C10" s="142"/>
      <c r="D10" s="141"/>
      <c r="E10" s="8"/>
      <c r="F10" s="10"/>
      <c r="G10" s="9"/>
      <c r="H10" s="32"/>
      <c r="I10" s="15"/>
      <c r="J10" s="15"/>
      <c r="K10" s="15"/>
      <c r="L10" s="15"/>
      <c r="M10" s="15"/>
      <c r="N10" s="15"/>
      <c r="O10" s="15"/>
      <c r="P10" s="15"/>
      <c r="Q10" s="15"/>
      <c r="R10" s="125" t="e">
        <f>VLOOKUP(B10,เลขปชช!B$2:J$701,6,0)</f>
        <v>#N/A</v>
      </c>
      <c r="S10" s="132" t="e">
        <f>VLOOKUP(B10,เลขปชช!B$2:J$701,7,0)</f>
        <v>#N/A</v>
      </c>
      <c r="T10" s="125" t="e">
        <f>VLOOKUP(B10,#REF!,4,0)</f>
        <v>#REF!</v>
      </c>
    </row>
    <row r="11" spans="1:22" x14ac:dyDescent="0.55000000000000004">
      <c r="A11" s="32">
        <v>6</v>
      </c>
      <c r="B11" s="7"/>
      <c r="C11" s="142"/>
      <c r="D11" s="141"/>
      <c r="E11" s="8"/>
      <c r="F11" s="10"/>
      <c r="G11" s="9"/>
      <c r="H11" s="32"/>
      <c r="I11" s="15"/>
      <c r="J11" s="15"/>
      <c r="K11" s="15"/>
      <c r="L11" s="15"/>
      <c r="M11" s="15"/>
      <c r="N11" s="15"/>
      <c r="O11" s="15"/>
      <c r="P11" s="15"/>
      <c r="Q11" s="15"/>
      <c r="R11" s="125" t="e">
        <f>VLOOKUP(B11,เลขปชช!B$2:J$701,6,0)</f>
        <v>#N/A</v>
      </c>
      <c r="S11" s="132" t="e">
        <f>VLOOKUP(B11,เลขปชช!B$2:J$701,7,0)</f>
        <v>#N/A</v>
      </c>
      <c r="T11" s="125" t="e">
        <f>VLOOKUP(B11,#REF!,4,0)</f>
        <v>#REF!</v>
      </c>
    </row>
    <row r="12" spans="1:22" x14ac:dyDescent="0.55000000000000004">
      <c r="A12" s="32">
        <v>7</v>
      </c>
      <c r="B12" s="7"/>
      <c r="C12" s="142"/>
      <c r="D12" s="141"/>
      <c r="E12" s="8"/>
      <c r="F12" s="10"/>
      <c r="G12" s="9"/>
      <c r="H12" s="32"/>
      <c r="I12" s="15"/>
      <c r="J12" s="15"/>
      <c r="K12" s="15"/>
      <c r="L12" s="15"/>
      <c r="M12" s="15"/>
      <c r="N12" s="15"/>
      <c r="O12" s="15"/>
      <c r="P12" s="15"/>
      <c r="Q12" s="15"/>
      <c r="R12" s="125" t="e">
        <f>VLOOKUP(B12,เลขปชช!B$2:J$701,6,0)</f>
        <v>#N/A</v>
      </c>
      <c r="S12" s="132" t="e">
        <f>VLOOKUP(B12,เลขปชช!B$2:J$701,7,0)</f>
        <v>#N/A</v>
      </c>
      <c r="T12" s="125" t="e">
        <f>VLOOKUP(B12,#REF!,4,0)</f>
        <v>#REF!</v>
      </c>
    </row>
    <row r="13" spans="1:22" x14ac:dyDescent="0.55000000000000004">
      <c r="A13" s="32">
        <v>8</v>
      </c>
      <c r="B13" s="7"/>
      <c r="C13" s="142"/>
      <c r="D13" s="141"/>
      <c r="E13" s="8"/>
      <c r="F13" s="10"/>
      <c r="G13" s="9"/>
      <c r="H13" s="32"/>
      <c r="I13" s="15"/>
      <c r="J13" s="15"/>
      <c r="K13" s="15"/>
      <c r="L13" s="15"/>
      <c r="M13" s="15"/>
      <c r="N13" s="15"/>
      <c r="O13" s="15"/>
      <c r="P13" s="15"/>
      <c r="Q13" s="15"/>
      <c r="R13" s="125" t="e">
        <f>VLOOKUP(B13,เลขปชช!B$2:J$701,6,0)</f>
        <v>#N/A</v>
      </c>
      <c r="S13" s="132" t="e">
        <f>VLOOKUP(B13,เลขปชช!B$2:J$701,7,0)</f>
        <v>#N/A</v>
      </c>
      <c r="T13" s="125" t="e">
        <f>VLOOKUP(B13,#REF!,4,0)</f>
        <v>#REF!</v>
      </c>
    </row>
    <row r="14" spans="1:22" x14ac:dyDescent="0.55000000000000004">
      <c r="A14" s="32">
        <v>9</v>
      </c>
      <c r="B14" s="7"/>
      <c r="C14" s="142"/>
      <c r="D14" s="141"/>
      <c r="E14" s="8"/>
      <c r="F14" s="10"/>
      <c r="G14" s="9"/>
      <c r="H14" s="32"/>
      <c r="I14" s="15"/>
      <c r="J14" s="15"/>
      <c r="K14" s="15"/>
      <c r="L14" s="15"/>
      <c r="M14" s="15"/>
      <c r="N14" s="15"/>
      <c r="O14" s="15"/>
      <c r="P14" s="15"/>
      <c r="Q14" s="15"/>
      <c r="R14" s="125" t="e">
        <f>VLOOKUP(B14,เลขปชช!B$2:J$701,6,0)</f>
        <v>#N/A</v>
      </c>
      <c r="S14" s="132" t="e">
        <f>VLOOKUP(B14,เลขปชช!B$2:J$701,7,0)</f>
        <v>#N/A</v>
      </c>
      <c r="T14" s="125" t="e">
        <f>VLOOKUP(B14,#REF!,4,0)</f>
        <v>#REF!</v>
      </c>
    </row>
    <row r="15" spans="1:22" x14ac:dyDescent="0.55000000000000004">
      <c r="A15" s="32">
        <v>10</v>
      </c>
      <c r="B15" s="7"/>
      <c r="C15" s="142"/>
      <c r="D15" s="141"/>
      <c r="E15" s="8"/>
      <c r="F15" s="10"/>
      <c r="G15" s="9"/>
      <c r="H15" s="32"/>
      <c r="I15" s="15"/>
      <c r="J15" s="15"/>
      <c r="K15" s="15"/>
      <c r="L15" s="15"/>
      <c r="M15" s="15"/>
      <c r="N15" s="15"/>
      <c r="O15" s="15"/>
      <c r="P15" s="15"/>
      <c r="Q15" s="15"/>
      <c r="R15" s="125" t="e">
        <f>VLOOKUP(B15,เลขปชช!B$2:J$701,6,0)</f>
        <v>#N/A</v>
      </c>
      <c r="S15" s="132" t="e">
        <f>VLOOKUP(B15,เลขปชช!B$2:J$701,7,0)</f>
        <v>#N/A</v>
      </c>
      <c r="T15" s="125" t="e">
        <f>VLOOKUP(B15,#REF!,4,0)</f>
        <v>#REF!</v>
      </c>
    </row>
    <row r="16" spans="1:22" x14ac:dyDescent="0.55000000000000004">
      <c r="A16" s="32">
        <v>11</v>
      </c>
      <c r="B16" s="7"/>
      <c r="C16" s="142"/>
      <c r="D16" s="141"/>
      <c r="E16" s="8"/>
      <c r="F16" s="27"/>
      <c r="G16" s="9"/>
      <c r="H16" s="32"/>
      <c r="I16" s="15"/>
      <c r="J16" s="15"/>
      <c r="K16" s="15"/>
      <c r="L16" s="15"/>
      <c r="M16" s="15"/>
      <c r="N16" s="15"/>
      <c r="O16" s="15"/>
      <c r="P16" s="15"/>
      <c r="Q16" s="15"/>
      <c r="R16" s="125" t="e">
        <f>VLOOKUP(B16,เลขปชช!B$2:J$701,6,0)</f>
        <v>#N/A</v>
      </c>
      <c r="S16" s="132" t="e">
        <f>VLOOKUP(B16,เลขปชช!B$2:J$701,7,0)</f>
        <v>#N/A</v>
      </c>
      <c r="T16" s="125" t="e">
        <f>VLOOKUP(B16,#REF!,4,0)</f>
        <v>#REF!</v>
      </c>
    </row>
    <row r="17" spans="1:20" x14ac:dyDescent="0.55000000000000004">
      <c r="A17" s="32">
        <v>12</v>
      </c>
      <c r="B17" s="7"/>
      <c r="C17" s="142"/>
      <c r="D17" s="141"/>
      <c r="E17" s="8"/>
      <c r="F17" s="10"/>
      <c r="G17" s="9"/>
      <c r="H17" s="32"/>
      <c r="I17" s="15"/>
      <c r="J17" s="15"/>
      <c r="K17" s="15"/>
      <c r="L17" s="15"/>
      <c r="M17" s="15"/>
      <c r="N17" s="15"/>
      <c r="O17" s="15"/>
      <c r="P17" s="15"/>
      <c r="Q17" s="15"/>
      <c r="R17" s="125" t="e">
        <f>VLOOKUP(B17,เลขปชช!B$2:J$701,6,0)</f>
        <v>#N/A</v>
      </c>
      <c r="S17" s="132" t="e">
        <f>VLOOKUP(B17,เลขปชช!B$2:J$701,7,0)</f>
        <v>#N/A</v>
      </c>
      <c r="T17" s="125" t="e">
        <f>VLOOKUP(B17,#REF!,4,0)</f>
        <v>#REF!</v>
      </c>
    </row>
    <row r="18" spans="1:20" x14ac:dyDescent="0.55000000000000004">
      <c r="A18" s="32">
        <v>13</v>
      </c>
      <c r="B18" s="7"/>
      <c r="C18" s="142"/>
      <c r="D18" s="141"/>
      <c r="E18" s="8"/>
      <c r="F18" s="10"/>
      <c r="G18" s="9"/>
      <c r="H18" s="32"/>
      <c r="I18" s="15"/>
      <c r="J18" s="15"/>
      <c r="K18" s="15"/>
      <c r="L18" s="15"/>
      <c r="M18" s="15"/>
      <c r="N18" s="15"/>
      <c r="O18" s="15"/>
      <c r="P18" s="15"/>
      <c r="Q18" s="15"/>
      <c r="R18" s="125" t="e">
        <f>VLOOKUP(B18,เลขปชช!B$2:J$701,6,0)</f>
        <v>#N/A</v>
      </c>
      <c r="S18" s="132" t="e">
        <f>VLOOKUP(B18,เลขปชช!B$2:J$701,7,0)</f>
        <v>#N/A</v>
      </c>
      <c r="T18" s="125" t="e">
        <f>VLOOKUP(B18,#REF!,4,0)</f>
        <v>#REF!</v>
      </c>
    </row>
    <row r="19" spans="1:20" x14ac:dyDescent="0.55000000000000004">
      <c r="A19" s="32">
        <v>14</v>
      </c>
      <c r="B19" s="7"/>
      <c r="C19" s="142"/>
      <c r="D19" s="141"/>
      <c r="E19" s="8"/>
      <c r="F19" s="10"/>
      <c r="G19" s="9"/>
      <c r="H19" s="32"/>
      <c r="I19" s="15"/>
      <c r="J19" s="15"/>
      <c r="K19" s="15"/>
      <c r="L19" s="15"/>
      <c r="M19" s="15"/>
      <c r="N19" s="15"/>
      <c r="O19" s="15"/>
      <c r="P19" s="15"/>
      <c r="Q19" s="15"/>
      <c r="R19" s="125" t="e">
        <f>VLOOKUP(B19,เลขปชช!B$2:J$701,6,0)</f>
        <v>#N/A</v>
      </c>
      <c r="S19" s="132" t="e">
        <f>VLOOKUP(B19,เลขปชช!B$2:J$701,7,0)</f>
        <v>#N/A</v>
      </c>
      <c r="T19" s="125" t="e">
        <f>VLOOKUP(B19,#REF!,4,0)</f>
        <v>#REF!</v>
      </c>
    </row>
    <row r="20" spans="1:20" x14ac:dyDescent="0.55000000000000004">
      <c r="A20" s="32">
        <v>15</v>
      </c>
      <c r="B20" s="7"/>
      <c r="C20" s="142"/>
      <c r="D20" s="141"/>
      <c r="E20" s="8"/>
      <c r="F20" s="10"/>
      <c r="G20" s="9"/>
      <c r="H20" s="32"/>
      <c r="I20" s="15"/>
      <c r="J20" s="15"/>
      <c r="K20" s="15"/>
      <c r="L20" s="15"/>
      <c r="M20" s="15"/>
      <c r="N20" s="15"/>
      <c r="O20" s="15"/>
      <c r="P20" s="15"/>
      <c r="Q20" s="15"/>
      <c r="R20" s="125" t="e">
        <f>VLOOKUP(B20,เลขปชช!B$2:J$701,6,0)</f>
        <v>#N/A</v>
      </c>
      <c r="S20" s="132" t="e">
        <f>VLOOKUP(B20,เลขปชช!B$2:J$701,7,0)</f>
        <v>#N/A</v>
      </c>
      <c r="T20" s="125" t="e">
        <f>VLOOKUP(B20,#REF!,4,0)</f>
        <v>#REF!</v>
      </c>
    </row>
    <row r="21" spans="1:20" x14ac:dyDescent="0.55000000000000004">
      <c r="A21" s="32">
        <v>16</v>
      </c>
      <c r="B21" s="7"/>
      <c r="C21" s="142"/>
      <c r="D21" s="141"/>
      <c r="E21" s="8"/>
      <c r="F21" s="10"/>
      <c r="G21" s="9"/>
      <c r="H21" s="32"/>
      <c r="I21" s="15"/>
      <c r="J21" s="15"/>
      <c r="K21" s="15"/>
      <c r="L21" s="15"/>
      <c r="M21" s="15"/>
      <c r="N21" s="15"/>
      <c r="O21" s="15"/>
      <c r="P21" s="15"/>
      <c r="Q21" s="15"/>
      <c r="R21" s="125" t="e">
        <f>VLOOKUP(B21,เลขปชช!B$2:J$701,6,0)</f>
        <v>#N/A</v>
      </c>
      <c r="S21" s="132" t="e">
        <f>VLOOKUP(B21,เลขปชช!B$2:J$701,7,0)</f>
        <v>#N/A</v>
      </c>
      <c r="T21" s="125" t="e">
        <f>VLOOKUP(B21,#REF!,4,0)</f>
        <v>#REF!</v>
      </c>
    </row>
    <row r="22" spans="1:20" x14ac:dyDescent="0.55000000000000004">
      <c r="A22" s="32">
        <v>17</v>
      </c>
      <c r="B22" s="7"/>
      <c r="C22" s="142"/>
      <c r="D22" s="141"/>
      <c r="E22" s="8"/>
      <c r="F22" s="10"/>
      <c r="G22" s="9"/>
      <c r="H22" s="32"/>
      <c r="I22" s="15"/>
      <c r="J22" s="15"/>
      <c r="K22" s="15"/>
      <c r="L22" s="15"/>
      <c r="M22" s="15"/>
      <c r="N22" s="15"/>
      <c r="O22" s="15"/>
      <c r="P22" s="15"/>
      <c r="Q22" s="15"/>
      <c r="R22" s="125" t="e">
        <f>VLOOKUP(B22,เลขปชช!B$2:J$701,6,0)</f>
        <v>#N/A</v>
      </c>
      <c r="S22" s="132" t="e">
        <f>VLOOKUP(B22,เลขปชช!B$2:J$701,7,0)</f>
        <v>#N/A</v>
      </c>
      <c r="T22" s="125" t="e">
        <f>VLOOKUP(B22,#REF!,4,0)</f>
        <v>#REF!</v>
      </c>
    </row>
    <row r="23" spans="1:20" x14ac:dyDescent="0.55000000000000004">
      <c r="A23" s="32">
        <v>18</v>
      </c>
      <c r="B23" s="7"/>
      <c r="C23" s="142"/>
      <c r="D23" s="141"/>
      <c r="E23" s="8"/>
      <c r="F23" s="10"/>
      <c r="G23" s="9"/>
      <c r="H23" s="32"/>
      <c r="I23" s="15"/>
      <c r="J23" s="15"/>
      <c r="K23" s="15"/>
      <c r="L23" s="15"/>
      <c r="M23" s="15"/>
      <c r="N23" s="15"/>
      <c r="O23" s="15"/>
      <c r="P23" s="15"/>
      <c r="Q23" s="15"/>
      <c r="R23" s="125" t="e">
        <f>VLOOKUP(B23,เลขปชช!B$2:J$701,6,0)</f>
        <v>#N/A</v>
      </c>
      <c r="S23" s="132" t="e">
        <f>VLOOKUP(B23,เลขปชช!B$2:J$701,7,0)</f>
        <v>#N/A</v>
      </c>
      <c r="T23" s="125" t="e">
        <f>VLOOKUP(B23,#REF!,4,0)</f>
        <v>#REF!</v>
      </c>
    </row>
    <row r="24" spans="1:20" x14ac:dyDescent="0.55000000000000004">
      <c r="A24" s="32">
        <v>19</v>
      </c>
      <c r="B24" s="7"/>
      <c r="C24" s="142"/>
      <c r="D24" s="141"/>
      <c r="E24" s="8"/>
      <c r="F24" s="10"/>
      <c r="G24" s="9"/>
      <c r="H24" s="32"/>
      <c r="I24" s="15"/>
      <c r="J24" s="15"/>
      <c r="K24" s="15"/>
      <c r="L24" s="15"/>
      <c r="M24" s="15"/>
      <c r="N24" s="15"/>
      <c r="O24" s="15"/>
      <c r="P24" s="15"/>
      <c r="Q24" s="15"/>
      <c r="R24" s="125" t="e">
        <f>VLOOKUP(B24,เลขปชช!B$2:J$701,6,0)</f>
        <v>#N/A</v>
      </c>
      <c r="S24" s="132" t="e">
        <f>VLOOKUP(B24,เลขปชช!B$2:J$701,7,0)</f>
        <v>#N/A</v>
      </c>
      <c r="T24" s="125" t="e">
        <f>VLOOKUP(B24,#REF!,4,0)</f>
        <v>#REF!</v>
      </c>
    </row>
    <row r="25" spans="1:20" x14ac:dyDescent="0.55000000000000004">
      <c r="A25" s="32">
        <v>20</v>
      </c>
      <c r="B25" s="7"/>
      <c r="C25" s="140"/>
      <c r="D25" s="140"/>
      <c r="E25" s="34"/>
      <c r="F25" s="10"/>
      <c r="G25" s="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25" t="e">
        <f>VLOOKUP(B25,เลขปชช!B$2:J$701,6,0)</f>
        <v>#N/A</v>
      </c>
      <c r="S25" s="132" t="e">
        <f>VLOOKUP(B25,เลขปชช!B$2:J$701,7,0)</f>
        <v>#N/A</v>
      </c>
      <c r="T25" s="125" t="e">
        <f>VLOOKUP(B25,#REF!,4,0)</f>
        <v>#REF!</v>
      </c>
    </row>
  </sheetData>
  <sortState ref="B6:R24">
    <sortCondition ref="E6:E24"/>
    <sortCondition ref="B6:B24"/>
    <sortCondition ref="F6:F24"/>
  </sortState>
  <mergeCells count="4">
    <mergeCell ref="A1:Q1"/>
    <mergeCell ref="A2:Q2"/>
    <mergeCell ref="A3:Q3"/>
    <mergeCell ref="E5:G5"/>
  </mergeCells>
  <pageMargins left="0.7" right="0.36" top="0.75" bottom="0.33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7030A0"/>
  </sheetPr>
  <dimension ref="A1:W31"/>
  <sheetViews>
    <sheetView view="pageBreakPreview" zoomScale="130" zoomScaleSheetLayoutView="130" workbookViewId="0">
      <selection activeCell="A3" sqref="A3:R3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8" width="3.625" style="4" customWidth="1"/>
    <col min="19" max="19" width="9" style="4"/>
    <col min="20" max="20" width="3.625" style="4" customWidth="1"/>
    <col min="21" max="16384" width="9" style="4"/>
  </cols>
  <sheetData>
    <row r="1" spans="1:23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23" x14ac:dyDescent="0.55000000000000004">
      <c r="A2" s="228" t="s">
        <v>1710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3"/>
      <c r="T2" s="13"/>
      <c r="U2" s="13"/>
      <c r="V2" s="13"/>
      <c r="W2" s="13"/>
    </row>
    <row r="3" spans="1:23" x14ac:dyDescent="0.55000000000000004">
      <c r="A3" s="228" t="str">
        <f>"ครูที่ปรึกษา  "&amp;สถิติ!P21</f>
        <v>ครูที่ปรึกษา  นายวิสาร   โตบันลือภพ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12"/>
      <c r="T3" s="14"/>
      <c r="U3" s="14"/>
      <c r="V3" s="14"/>
      <c r="W3" s="14"/>
    </row>
    <row r="4" spans="1:23" ht="12" customHeight="1" x14ac:dyDescent="0.55000000000000004"/>
    <row r="5" spans="1:23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 t="s">
        <v>733</v>
      </c>
      <c r="G5" s="234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T5" s="16"/>
    </row>
    <row r="6" spans="1:23" x14ac:dyDescent="0.55000000000000004">
      <c r="A6" s="32">
        <v>1</v>
      </c>
      <c r="B6" s="7">
        <v>2759</v>
      </c>
      <c r="C6" s="130">
        <f>VLOOKUP(B6,เลขปชช!B$2:J$707,6,0)</f>
        <v>1579901174523</v>
      </c>
      <c r="D6" s="136">
        <f>VLOOKUP(B6,เลขปชช!B$2:J$701,7,0)</f>
        <v>38804</v>
      </c>
      <c r="E6" s="34" t="s">
        <v>729</v>
      </c>
      <c r="F6" s="10" t="s">
        <v>613</v>
      </c>
      <c r="G6" s="9" t="s">
        <v>221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  <c r="T6" s="15" t="s">
        <v>1613</v>
      </c>
      <c r="U6" s="18"/>
    </row>
    <row r="7" spans="1:23" x14ac:dyDescent="0.55000000000000004">
      <c r="A7" s="3">
        <v>2</v>
      </c>
      <c r="B7" s="7">
        <v>2867</v>
      </c>
      <c r="C7" s="130">
        <f>VLOOKUP(B7,เลขปชช!B$2:J$707,6,0)</f>
        <v>5570501056374</v>
      </c>
      <c r="D7" s="136">
        <f>VLOOKUP(B7,เลขปชช!B$2:J$701,7,0)</f>
        <v>38979</v>
      </c>
      <c r="E7" s="8" t="s">
        <v>729</v>
      </c>
      <c r="F7" s="10" t="s">
        <v>616</v>
      </c>
      <c r="G7" s="9" t="s">
        <v>226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8"/>
      <c r="T7" s="15" t="s">
        <v>1613</v>
      </c>
      <c r="U7" s="18"/>
    </row>
    <row r="8" spans="1:23" x14ac:dyDescent="0.55000000000000004">
      <c r="A8" s="32">
        <v>3</v>
      </c>
      <c r="B8" s="7">
        <v>2779</v>
      </c>
      <c r="C8" s="130">
        <f>VLOOKUP(B8,เลขปชช!B$2:J$707,6,0)</f>
        <v>1570501327073</v>
      </c>
      <c r="D8" s="136">
        <f>VLOOKUP(B8,เลขปชช!B$2:J$701,7,0)</f>
        <v>39010</v>
      </c>
      <c r="E8" s="8" t="s">
        <v>729</v>
      </c>
      <c r="F8" s="10" t="s">
        <v>593</v>
      </c>
      <c r="G8" s="9" t="s">
        <v>201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T8" s="15" t="s">
        <v>1613</v>
      </c>
    </row>
    <row r="9" spans="1:23" x14ac:dyDescent="0.55000000000000004">
      <c r="A9" s="32">
        <v>4</v>
      </c>
      <c r="B9" s="7">
        <v>3448</v>
      </c>
      <c r="C9" s="130">
        <f>VLOOKUP(B9,เลขปชช!B$2:J$707,6,0)</f>
        <v>1209000317432</v>
      </c>
      <c r="D9" s="136">
        <f>VLOOKUP(B9,เลขปชช!B$2:J$701,7,0)</f>
        <v>39176</v>
      </c>
      <c r="E9" s="8" t="s">
        <v>729</v>
      </c>
      <c r="F9" s="10" t="s">
        <v>629</v>
      </c>
      <c r="G9" s="9" t="s">
        <v>103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T9" s="15" t="s">
        <v>1613</v>
      </c>
    </row>
    <row r="10" spans="1:23" x14ac:dyDescent="0.55000000000000004">
      <c r="A10" s="32">
        <v>5</v>
      </c>
      <c r="B10" s="7">
        <v>2873</v>
      </c>
      <c r="C10" s="130">
        <f>VLOOKUP(B10,เลขปชช!B$2:J$707,6,0)</f>
        <v>1570501325071</v>
      </c>
      <c r="D10" s="136">
        <f>VLOOKUP(B10,เลขปชช!B$2:J$701,7,0)</f>
        <v>38866</v>
      </c>
      <c r="E10" s="8" t="s">
        <v>729</v>
      </c>
      <c r="F10" s="10" t="s">
        <v>619</v>
      </c>
      <c r="G10" s="9" t="s">
        <v>228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T10" s="15" t="s">
        <v>1613</v>
      </c>
    </row>
    <row r="11" spans="1:23" x14ac:dyDescent="0.55000000000000004">
      <c r="A11" s="32">
        <v>6</v>
      </c>
      <c r="B11" s="7">
        <v>2755</v>
      </c>
      <c r="C11" s="130">
        <f>VLOOKUP(B11,เลขปชช!B$2:J$707,6,0)</f>
        <v>1570501322349</v>
      </c>
      <c r="D11" s="136">
        <f>VLOOKUP(B11,เลขปชช!B$2:J$701,7,0)</f>
        <v>38692</v>
      </c>
      <c r="E11" s="8" t="s">
        <v>729</v>
      </c>
      <c r="F11" s="10" t="s">
        <v>386</v>
      </c>
      <c r="G11" s="9" t="s">
        <v>199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T11" s="15" t="s">
        <v>1613</v>
      </c>
    </row>
    <row r="12" spans="1:23" x14ac:dyDescent="0.55000000000000004">
      <c r="A12" s="32">
        <v>7</v>
      </c>
      <c r="B12" s="7">
        <v>2866</v>
      </c>
      <c r="C12" s="130">
        <f>VLOOKUP(B12,เลขปชช!B$2:J$707,6,0)</f>
        <v>1570501327286</v>
      </c>
      <c r="D12" s="136">
        <f>VLOOKUP(B12,เลขปชช!B$2:J$701,7,0)</f>
        <v>39028</v>
      </c>
      <c r="E12" s="8" t="s">
        <v>729</v>
      </c>
      <c r="F12" s="10" t="s">
        <v>615</v>
      </c>
      <c r="G12" s="9" t="s">
        <v>225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T12" s="15" t="s">
        <v>1613</v>
      </c>
    </row>
    <row r="13" spans="1:23" x14ac:dyDescent="0.55000000000000004">
      <c r="A13" s="32">
        <v>8</v>
      </c>
      <c r="B13" s="7">
        <v>2859</v>
      </c>
      <c r="C13" s="130">
        <f>VLOOKUP(B13,เลขปชช!B$2:J$707,6,0)</f>
        <v>1368400071447</v>
      </c>
      <c r="D13" s="136">
        <f>VLOOKUP(B13,เลขปชช!B$2:J$701,7,0)</f>
        <v>38984</v>
      </c>
      <c r="E13" s="8" t="s">
        <v>729</v>
      </c>
      <c r="F13" s="10" t="s">
        <v>515</v>
      </c>
      <c r="G13" s="9" t="s">
        <v>206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T13" s="15" t="s">
        <v>1613</v>
      </c>
    </row>
    <row r="14" spans="1:23" x14ac:dyDescent="0.55000000000000004">
      <c r="A14" s="32">
        <v>9</v>
      </c>
      <c r="B14" s="7">
        <v>2756</v>
      </c>
      <c r="C14" s="130">
        <f>VLOOKUP(B14,เลขปชช!B$2:J$707,6,0)</f>
        <v>1570501320729</v>
      </c>
      <c r="D14" s="136">
        <f>VLOOKUP(B14,เลขปชช!B$2:J$701,7,0)</f>
        <v>38600</v>
      </c>
      <c r="E14" s="8" t="s">
        <v>729</v>
      </c>
      <c r="F14" s="10" t="s">
        <v>591</v>
      </c>
      <c r="G14" s="9" t="s">
        <v>200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T14" s="15" t="s">
        <v>1613</v>
      </c>
    </row>
    <row r="15" spans="1:23" x14ac:dyDescent="0.55000000000000004">
      <c r="A15" s="32">
        <v>10</v>
      </c>
      <c r="B15" s="7">
        <v>2861</v>
      </c>
      <c r="C15" s="130">
        <f>VLOOKUP(B15,เลขปชช!B$2:J$707,6,0)</f>
        <v>1570501327634</v>
      </c>
      <c r="D15" s="136">
        <f>VLOOKUP(B15,เลขปชช!B$2:J$701,7,0)</f>
        <v>39049</v>
      </c>
      <c r="E15" s="8" t="s">
        <v>729</v>
      </c>
      <c r="F15" s="10" t="s">
        <v>597</v>
      </c>
      <c r="G15" s="9" t="s">
        <v>207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T15" s="15" t="s">
        <v>1613</v>
      </c>
    </row>
    <row r="16" spans="1:23" x14ac:dyDescent="0.55000000000000004">
      <c r="A16" s="32">
        <v>11</v>
      </c>
      <c r="B16" s="7">
        <v>2776</v>
      </c>
      <c r="C16" s="130">
        <f>VLOOKUP(B16,เลขปชช!B$2:J$707,6,0)</f>
        <v>1570501325356</v>
      </c>
      <c r="D16" s="136">
        <f>VLOOKUP(B16,เลขปชช!B$2:J$701,7,0)</f>
        <v>38884</v>
      </c>
      <c r="E16" s="8" t="s">
        <v>729</v>
      </c>
      <c r="F16" s="10" t="s">
        <v>592</v>
      </c>
      <c r="G16" s="9" t="s">
        <v>85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T16" s="15" t="s">
        <v>1613</v>
      </c>
    </row>
    <row r="17" spans="1:20" x14ac:dyDescent="0.55000000000000004">
      <c r="A17" s="32">
        <v>12</v>
      </c>
      <c r="B17" s="7">
        <v>3283</v>
      </c>
      <c r="C17" s="130">
        <f>VLOOKUP(B17,เลขปชช!B$2:J$707,6,0)</f>
        <v>1570501325984</v>
      </c>
      <c r="D17" s="136">
        <f>VLOOKUP(B17,เลขปชช!B$2:J$701,7,0)</f>
        <v>38951</v>
      </c>
      <c r="E17" s="8" t="s">
        <v>729</v>
      </c>
      <c r="F17" s="10" t="s">
        <v>602</v>
      </c>
      <c r="G17" s="9" t="s">
        <v>211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T17" s="15" t="s">
        <v>1613</v>
      </c>
    </row>
    <row r="18" spans="1:20" x14ac:dyDescent="0.55000000000000004">
      <c r="A18" s="32">
        <v>13</v>
      </c>
      <c r="B18" s="7">
        <v>2829</v>
      </c>
      <c r="C18" s="130">
        <f>VLOOKUP(B18,เลขปชช!B$2:J$707,6,0)</f>
        <v>1570501322462</v>
      </c>
      <c r="D18" s="136">
        <f>VLOOKUP(B18,เลขปชช!B$2:J$701,7,0)</f>
        <v>38701</v>
      </c>
      <c r="E18" s="8" t="s">
        <v>729</v>
      </c>
      <c r="F18" s="10" t="s">
        <v>427</v>
      </c>
      <c r="G18" s="9" t="s">
        <v>205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T18" s="15" t="s">
        <v>1613</v>
      </c>
    </row>
    <row r="19" spans="1:20" x14ac:dyDescent="0.55000000000000004">
      <c r="A19" s="32">
        <v>14</v>
      </c>
      <c r="B19" s="7">
        <v>3407</v>
      </c>
      <c r="C19" s="130">
        <f>VLOOKUP(B19,เลขปชช!B$2:J$707,6,0)</f>
        <v>1101402353551</v>
      </c>
      <c r="D19" s="136">
        <f>VLOOKUP(B19,เลขปชช!B$2:J$701,7,0)</f>
        <v>39144</v>
      </c>
      <c r="E19" s="8" t="s">
        <v>729</v>
      </c>
      <c r="F19" s="10" t="s">
        <v>604</v>
      </c>
      <c r="G19" s="9" t="s">
        <v>213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T19" s="15" t="s">
        <v>1613</v>
      </c>
    </row>
    <row r="20" spans="1:20" x14ac:dyDescent="0.55000000000000004">
      <c r="A20" s="32">
        <v>15</v>
      </c>
      <c r="B20" s="7">
        <v>3678</v>
      </c>
      <c r="C20" s="130" t="e">
        <f>VLOOKUP(B20,เลขปชช!B$2:J$707,6,0)</f>
        <v>#N/A</v>
      </c>
      <c r="D20" s="136" t="e">
        <f>VLOOKUP(B20,เลขปชช!B$2:J$701,7,0)</f>
        <v>#N/A</v>
      </c>
      <c r="E20" s="8" t="s">
        <v>729</v>
      </c>
      <c r="F20" s="10" t="s">
        <v>1690</v>
      </c>
      <c r="G20" s="9" t="s">
        <v>1691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T20" s="15" t="s">
        <v>1661</v>
      </c>
    </row>
    <row r="21" spans="1:20" x14ac:dyDescent="0.55000000000000004">
      <c r="A21" s="32">
        <v>16</v>
      </c>
      <c r="B21" s="7">
        <v>3679</v>
      </c>
      <c r="C21" s="130" t="e">
        <f>VLOOKUP(B21,เลขปชช!B$2:J$707,6,0)</f>
        <v>#N/A</v>
      </c>
      <c r="D21" s="136" t="e">
        <f>VLOOKUP(B21,เลขปชช!B$2:J$701,7,0)</f>
        <v>#N/A</v>
      </c>
      <c r="E21" s="171" t="s">
        <v>729</v>
      </c>
      <c r="F21" s="10" t="s">
        <v>902</v>
      </c>
      <c r="G21" s="9" t="s">
        <v>1698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T21" s="15" t="s">
        <v>1693</v>
      </c>
    </row>
    <row r="22" spans="1:20" x14ac:dyDescent="0.55000000000000004">
      <c r="A22" s="32">
        <v>17</v>
      </c>
      <c r="B22" s="7">
        <v>3680</v>
      </c>
      <c r="C22" s="130" t="e">
        <f>VLOOKUP(B22,เลขปชช!B$2:J$707,6,0)</f>
        <v>#N/A</v>
      </c>
      <c r="D22" s="136" t="e">
        <f>VLOOKUP(B22,เลขปชช!B$2:J$701,7,0)</f>
        <v>#N/A</v>
      </c>
      <c r="E22" s="8" t="s">
        <v>729</v>
      </c>
      <c r="F22" s="10" t="s">
        <v>1696</v>
      </c>
      <c r="G22" s="9" t="s">
        <v>1697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T22" s="15" t="s">
        <v>1639</v>
      </c>
    </row>
    <row r="23" spans="1:20" x14ac:dyDescent="0.55000000000000004">
      <c r="A23" s="32">
        <v>18</v>
      </c>
      <c r="B23" s="7">
        <v>3681</v>
      </c>
      <c r="C23" s="130" t="e">
        <f>VLOOKUP(B23,เลขปชช!B$2:J$707,6,0)</f>
        <v>#N/A</v>
      </c>
      <c r="D23" s="136" t="e">
        <f>VLOOKUP(B23,เลขปชช!B$2:J$701,7,0)</f>
        <v>#N/A</v>
      </c>
      <c r="E23" s="8" t="s">
        <v>729</v>
      </c>
      <c r="F23" s="10" t="s">
        <v>1687</v>
      </c>
      <c r="G23" s="9" t="s">
        <v>1688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T23" s="15" t="s">
        <v>1661</v>
      </c>
    </row>
    <row r="24" spans="1:20" x14ac:dyDescent="0.55000000000000004">
      <c r="A24" s="32">
        <v>19</v>
      </c>
      <c r="B24" s="7">
        <v>3682</v>
      </c>
      <c r="C24" s="130" t="e">
        <f>VLOOKUP(B24,เลขปชช!B$2:J$707,6,0)</f>
        <v>#N/A</v>
      </c>
      <c r="D24" s="136" t="e">
        <f>VLOOKUP(B24,เลขปชช!B$2:J$701,7,0)</f>
        <v>#N/A</v>
      </c>
      <c r="E24" s="8" t="s">
        <v>729</v>
      </c>
      <c r="F24" s="10" t="s">
        <v>1689</v>
      </c>
      <c r="G24" s="9" t="s">
        <v>1196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T24" s="15" t="s">
        <v>1675</v>
      </c>
    </row>
    <row r="25" spans="1:20" x14ac:dyDescent="0.55000000000000004">
      <c r="A25" s="32">
        <v>20</v>
      </c>
      <c r="B25" s="7">
        <v>3273</v>
      </c>
      <c r="C25" s="130">
        <f>VLOOKUP(B25,เลขปชช!B$2:J$707,6,0)</f>
        <v>1570501328266</v>
      </c>
      <c r="D25" s="136">
        <f>VLOOKUP(B25,เลขปชช!B$2:J$701,7,0)</f>
        <v>39102</v>
      </c>
      <c r="E25" s="8" t="s">
        <v>730</v>
      </c>
      <c r="F25" s="10" t="s">
        <v>635</v>
      </c>
      <c r="G25" s="9" t="s">
        <v>150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T25" s="15" t="s">
        <v>1613</v>
      </c>
    </row>
    <row r="26" spans="1:20" x14ac:dyDescent="0.55000000000000004">
      <c r="A26" s="32">
        <v>21</v>
      </c>
      <c r="B26" s="7">
        <v>3282</v>
      </c>
      <c r="C26" s="130">
        <f>VLOOKUP(B26,เลขปชช!B$2:J$707,6,0)</f>
        <v>1509966528362</v>
      </c>
      <c r="D26" s="136">
        <f>VLOOKUP(B26,เลขปชช!B$2:J$701,7,0)</f>
        <v>38975</v>
      </c>
      <c r="E26" s="8" t="s">
        <v>730</v>
      </c>
      <c r="F26" s="10" t="s">
        <v>449</v>
      </c>
      <c r="G26" s="9" t="s">
        <v>217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T26" s="15" t="s">
        <v>1613</v>
      </c>
    </row>
    <row r="27" spans="1:20" x14ac:dyDescent="0.55000000000000004">
      <c r="A27" s="32">
        <v>22</v>
      </c>
      <c r="B27" s="7">
        <v>2763</v>
      </c>
      <c r="C27" s="130">
        <f>VLOOKUP(B27,เลขปชช!B$2:J$707,6,0)</f>
        <v>1570501318635</v>
      </c>
      <c r="D27" s="136">
        <f>VLOOKUP(B27,เลขปชช!B$2:J$701,7,0)</f>
        <v>38493</v>
      </c>
      <c r="E27" s="8" t="s">
        <v>730</v>
      </c>
      <c r="F27" s="10" t="s">
        <v>607</v>
      </c>
      <c r="G27" s="9" t="s">
        <v>1546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T27" s="15" t="s">
        <v>1613</v>
      </c>
    </row>
    <row r="28" spans="1:20" x14ac:dyDescent="0.55000000000000004">
      <c r="A28" s="32">
        <v>23</v>
      </c>
      <c r="B28" s="7">
        <v>2790</v>
      </c>
      <c r="C28" s="130">
        <f>VLOOKUP(B28,เลขปชช!B$2:J$707,6,0)</f>
        <v>1570501329432</v>
      </c>
      <c r="D28" s="136">
        <f>VLOOKUP(B28,เลขปชช!B$2:J$701,7,0)</f>
        <v>39187</v>
      </c>
      <c r="E28" s="8" t="s">
        <v>730</v>
      </c>
      <c r="F28" s="10" t="s">
        <v>468</v>
      </c>
      <c r="G28" s="9" t="s">
        <v>239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T28" s="15" t="s">
        <v>1613</v>
      </c>
    </row>
    <row r="29" spans="1:20" x14ac:dyDescent="0.55000000000000004">
      <c r="A29" s="32">
        <v>24</v>
      </c>
      <c r="B29" s="7">
        <v>2992</v>
      </c>
      <c r="C29" s="130">
        <f>VLOOKUP(B29,เลขปชช!B$2:J$707,6,0)</f>
        <v>1849300082907</v>
      </c>
      <c r="D29" s="136">
        <f>VLOOKUP(B29,เลขปชช!B$2:J$701,7,0)</f>
        <v>39200</v>
      </c>
      <c r="E29" s="8" t="s">
        <v>730</v>
      </c>
      <c r="F29" s="10" t="s">
        <v>634</v>
      </c>
      <c r="G29" s="9" t="s">
        <v>242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T29" s="15" t="s">
        <v>1613</v>
      </c>
    </row>
    <row r="30" spans="1:20" x14ac:dyDescent="0.55000000000000004">
      <c r="A30" s="32">
        <v>25</v>
      </c>
      <c r="B30" s="7">
        <v>3754</v>
      </c>
      <c r="C30" s="130" t="e">
        <f>VLOOKUP(B30,เลขปชช!B$2:J$707,6,0)</f>
        <v>#N/A</v>
      </c>
      <c r="D30" s="136" t="e">
        <f>VLOOKUP(B30,เลขปชช!B$2:J$701,7,0)</f>
        <v>#N/A</v>
      </c>
      <c r="E30" s="149" t="s">
        <v>730</v>
      </c>
      <c r="F30" s="10" t="s">
        <v>1694</v>
      </c>
      <c r="G30" s="9" t="s">
        <v>1695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T30" s="15" t="s">
        <v>1682</v>
      </c>
    </row>
    <row r="31" spans="1:20" x14ac:dyDescent="0.55000000000000004">
      <c r="A31" s="32">
        <v>26</v>
      </c>
      <c r="B31" s="7">
        <v>3755</v>
      </c>
      <c r="C31" s="130" t="e">
        <f>VLOOKUP(B31,เลขปชช!B$2:J$707,6,0)</f>
        <v>#N/A</v>
      </c>
      <c r="D31" s="136" t="e">
        <f>VLOOKUP(B31,เลขปชช!B$2:J$701,7,0)</f>
        <v>#N/A</v>
      </c>
      <c r="E31" s="8" t="s">
        <v>730</v>
      </c>
      <c r="F31" s="10" t="s">
        <v>1673</v>
      </c>
      <c r="G31" s="9" t="s">
        <v>1674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T31" s="15" t="s">
        <v>1675</v>
      </c>
    </row>
  </sheetData>
  <sortState ref="B6:L32">
    <sortCondition ref="E6:E32"/>
    <sortCondition ref="B6:B32"/>
    <sortCondition ref="F6:F32"/>
  </sortState>
  <mergeCells count="4">
    <mergeCell ref="A1:R1"/>
    <mergeCell ref="A2:R2"/>
    <mergeCell ref="A3:R3"/>
    <mergeCell ref="E5:G5"/>
  </mergeCells>
  <pageMargins left="0.55118110236220474" right="0.31496062992125984" top="0.31496062992125984" bottom="0.31496062992125984" header="0.31496062992125984" footer="0.31496062992125984"/>
  <pageSetup paperSize="9" orientation="portrait" horizontalDpi="4294967293" r:id="rId1"/>
  <headerFooter>
    <oddFooter>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39997558519241921"/>
  </sheetPr>
  <dimension ref="A1:Z35"/>
  <sheetViews>
    <sheetView view="pageBreakPreview" topLeftCell="A23" zoomScale="115" zoomScaleSheetLayoutView="115" workbookViewId="0">
      <selection activeCell="A20" sqref="A20:A35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21" width="3.625" style="4" customWidth="1"/>
    <col min="22" max="16384" width="9" style="4"/>
  </cols>
  <sheetData>
    <row r="1" spans="1:26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6" x14ac:dyDescent="0.55000000000000004">
      <c r="A2" s="228" t="s">
        <v>1711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13"/>
      <c r="W2" s="13"/>
      <c r="X2" s="13"/>
      <c r="Y2" s="13"/>
      <c r="Z2" s="13"/>
    </row>
    <row r="3" spans="1:26" x14ac:dyDescent="0.55000000000000004">
      <c r="A3" s="228" t="str">
        <f>"ครูที่ปรึกษา  "&amp;สถิติ!P22</f>
        <v>ครูที่ปรึกษา  นายตรัยธวัช   อุดเอ้ย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12"/>
      <c r="W3" s="14"/>
      <c r="X3" s="14"/>
      <c r="Y3" s="14"/>
      <c r="Z3" s="14"/>
    </row>
    <row r="4" spans="1:26" ht="12" customHeight="1" x14ac:dyDescent="0.55000000000000004"/>
    <row r="5" spans="1:26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 t="s">
        <v>733</v>
      </c>
      <c r="G5" s="234" t="s">
        <v>734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 x14ac:dyDescent="0.55000000000000004">
      <c r="A6" s="3">
        <v>1</v>
      </c>
      <c r="B6" s="7">
        <v>2732</v>
      </c>
      <c r="C6" s="130">
        <f>VLOOKUP(B6,เลขปชช!B$2:J$707,6,0)</f>
        <v>1139300022188</v>
      </c>
      <c r="D6" s="136">
        <f>VLOOKUP(B6,เลขปชช!B$2:J$701,7,0)</f>
        <v>38777</v>
      </c>
      <c r="E6" s="8" t="s">
        <v>729</v>
      </c>
      <c r="F6" s="10" t="s">
        <v>1332</v>
      </c>
      <c r="G6" s="9" t="s">
        <v>244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 x14ac:dyDescent="0.55000000000000004">
      <c r="A7" s="3">
        <v>2</v>
      </c>
      <c r="B7" s="7">
        <v>2734</v>
      </c>
      <c r="C7" s="130">
        <f>VLOOKUP(B7,เลขปชช!B$2:J$707,6,0)</f>
        <v>1209000226691</v>
      </c>
      <c r="D7" s="136">
        <f>VLOOKUP(B7,เลขปชช!B$2:J$701,7,0)</f>
        <v>38641</v>
      </c>
      <c r="E7" s="8" t="s">
        <v>729</v>
      </c>
      <c r="F7" s="10" t="s">
        <v>640</v>
      </c>
      <c r="G7" s="9" t="s">
        <v>264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 x14ac:dyDescent="0.55000000000000004">
      <c r="A8" s="32">
        <v>3</v>
      </c>
      <c r="B8" s="7">
        <v>2760</v>
      </c>
      <c r="C8" s="130">
        <f>VLOOKUP(B8,เลขปชช!B$2:J$707,6,0)</f>
        <v>1579901179681</v>
      </c>
      <c r="D8" s="136">
        <f>VLOOKUP(B8,เลขปชช!B$2:J$701,7,0)</f>
        <v>38840</v>
      </c>
      <c r="E8" s="8" t="s">
        <v>729</v>
      </c>
      <c r="F8" s="10" t="s">
        <v>641</v>
      </c>
      <c r="G8" s="9" t="s">
        <v>266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 x14ac:dyDescent="0.55000000000000004">
      <c r="A9" s="32">
        <v>4</v>
      </c>
      <c r="B9" s="7">
        <v>2761</v>
      </c>
      <c r="C9" s="130">
        <f>VLOOKUP(B9,เลขปชช!B$2:J$707,6,0)</f>
        <v>1570501320052</v>
      </c>
      <c r="D9" s="136">
        <f>VLOOKUP(B9,เลขปชช!B$2:J$701,7,0)</f>
        <v>38581</v>
      </c>
      <c r="E9" s="8" t="s">
        <v>729</v>
      </c>
      <c r="F9" s="10" t="s">
        <v>1343</v>
      </c>
      <c r="G9" s="9" t="s">
        <v>267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 x14ac:dyDescent="0.55000000000000004">
      <c r="A10" s="32">
        <v>5</v>
      </c>
      <c r="B10" s="7">
        <v>2825</v>
      </c>
      <c r="C10" s="130">
        <f>VLOOKUP(B10,เลขปชช!B$2:J$707,6,0)</f>
        <v>1570501319003</v>
      </c>
      <c r="D10" s="136">
        <f>VLOOKUP(B10,เลขปชช!B$2:J$701,7,0)</f>
        <v>38515</v>
      </c>
      <c r="E10" s="8" t="s">
        <v>729</v>
      </c>
      <c r="F10" s="10" t="s">
        <v>1346</v>
      </c>
      <c r="G10" s="9" t="s">
        <v>268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 x14ac:dyDescent="0.55000000000000004">
      <c r="A11" s="32">
        <v>6</v>
      </c>
      <c r="B11" s="7">
        <v>2826</v>
      </c>
      <c r="C11" s="130">
        <f>VLOOKUP(B11,เลขปชช!B$2:J$707,6,0)</f>
        <v>1570501319101</v>
      </c>
      <c r="D11" s="136">
        <f>VLOOKUP(B11,เลขปชช!B$2:J$701,7,0)</f>
        <v>38517</v>
      </c>
      <c r="E11" s="8" t="s">
        <v>729</v>
      </c>
      <c r="F11" s="10" t="s">
        <v>1347</v>
      </c>
      <c r="G11" s="9" t="s">
        <v>171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 x14ac:dyDescent="0.55000000000000004">
      <c r="A12" s="32">
        <v>7</v>
      </c>
      <c r="B12" s="7">
        <v>2830</v>
      </c>
      <c r="C12" s="130">
        <f>VLOOKUP(B12,เลขปชช!B$2:J$707,6,0)</f>
        <v>1209000221125</v>
      </c>
      <c r="D12" s="136">
        <f>VLOOKUP(B12,เลขปชช!B$2:J$701,7,0)</f>
        <v>38609</v>
      </c>
      <c r="E12" s="8" t="s">
        <v>729</v>
      </c>
      <c r="F12" s="10" t="s">
        <v>1348</v>
      </c>
      <c r="G12" s="9" t="s">
        <v>246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 x14ac:dyDescent="0.55000000000000004">
      <c r="A13" s="32">
        <v>8</v>
      </c>
      <c r="B13" s="7">
        <v>2853</v>
      </c>
      <c r="C13" s="130">
        <f>VLOOKUP(B13,เลขปชช!B$2:J$707,6,0)</f>
        <v>1570501322535</v>
      </c>
      <c r="D13" s="136">
        <f>VLOOKUP(B13,เลขปชช!B$2:J$701,7,0)</f>
        <v>38703</v>
      </c>
      <c r="E13" s="8" t="s">
        <v>729</v>
      </c>
      <c r="F13" s="10" t="s">
        <v>637</v>
      </c>
      <c r="G13" s="9" t="s">
        <v>247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 x14ac:dyDescent="0.55000000000000004">
      <c r="A14" s="32">
        <v>9</v>
      </c>
      <c r="B14" s="7">
        <v>2985</v>
      </c>
      <c r="C14" s="130">
        <f>VLOOKUP(B14,เลขปชช!B$2:J$707,6,0)</f>
        <v>1570501317426</v>
      </c>
      <c r="D14" s="136">
        <f>VLOOKUP(B14,เลขปชช!B$2:J$701,7,0)</f>
        <v>38412</v>
      </c>
      <c r="E14" s="8" t="s">
        <v>729</v>
      </c>
      <c r="F14" s="10" t="s">
        <v>1286</v>
      </c>
      <c r="G14" s="9" t="s">
        <v>1022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 x14ac:dyDescent="0.55000000000000004">
      <c r="A15" s="32">
        <v>10</v>
      </c>
      <c r="B15" s="7">
        <v>3162</v>
      </c>
      <c r="C15" s="130">
        <f>VLOOKUP(B15,เลขปชช!B$2:J$707,6,0)</f>
        <v>1570501323221</v>
      </c>
      <c r="D15" s="136">
        <f>VLOOKUP(B15,เลขปชช!B$2:J$701,7,0)</f>
        <v>38742</v>
      </c>
      <c r="E15" s="8" t="s">
        <v>729</v>
      </c>
      <c r="F15" s="10" t="s">
        <v>1384</v>
      </c>
      <c r="G15" s="9" t="s">
        <v>249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 x14ac:dyDescent="0.55000000000000004">
      <c r="A16" s="32">
        <v>11</v>
      </c>
      <c r="B16" s="7">
        <v>3277</v>
      </c>
      <c r="C16" s="130">
        <f>VLOOKUP(B16,เลขปชช!B$2:J$707,6,0)</f>
        <v>1570501318686</v>
      </c>
      <c r="D16" s="136">
        <f>VLOOKUP(B16,เลขปชช!B$2:J$701,7,0)</f>
        <v>38423</v>
      </c>
      <c r="E16" s="8" t="s">
        <v>729</v>
      </c>
      <c r="F16" s="10" t="s">
        <v>1417</v>
      </c>
      <c r="G16" s="9" t="s">
        <v>1021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55000000000000004">
      <c r="A17" s="32">
        <v>12</v>
      </c>
      <c r="B17" s="7">
        <v>3436</v>
      </c>
      <c r="C17" s="130">
        <f>VLOOKUP(B17,เลขปชช!B$2:J$707,6,0)</f>
        <v>1570501316390</v>
      </c>
      <c r="D17" s="136">
        <f>VLOOKUP(B17,เลขปชช!B$2:J$701,7,0)</f>
        <v>38353</v>
      </c>
      <c r="E17" s="8" t="s">
        <v>729</v>
      </c>
      <c r="F17" s="10" t="s">
        <v>1473</v>
      </c>
      <c r="G17" s="9" t="s">
        <v>1474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55000000000000004">
      <c r="A18" s="32">
        <v>13</v>
      </c>
      <c r="B18" s="7">
        <v>3438</v>
      </c>
      <c r="C18" s="130">
        <f>VLOOKUP(B18,เลขปชช!B$2:J$707,6,0)</f>
        <v>1579901100899</v>
      </c>
      <c r="D18" s="136">
        <f>VLOOKUP(B18,เลขปชช!B$2:J$701,7,0)</f>
        <v>38273</v>
      </c>
      <c r="E18" s="8" t="s">
        <v>729</v>
      </c>
      <c r="F18" s="10" t="s">
        <v>1476</v>
      </c>
      <c r="G18" s="9" t="s">
        <v>272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55000000000000004">
      <c r="A19" s="32">
        <v>14</v>
      </c>
      <c r="B19" s="7">
        <v>3565</v>
      </c>
      <c r="C19" s="130">
        <f>VLOOKUP(B19,เลขปชช!B$2:J$707,6,0)</f>
        <v>1570501323817</v>
      </c>
      <c r="D19" s="136">
        <f>VLOOKUP(B19,เลขปชช!B$2:J$701,7,0)</f>
        <v>38783</v>
      </c>
      <c r="E19" s="8" t="s">
        <v>729</v>
      </c>
      <c r="F19" s="10" t="s">
        <v>412</v>
      </c>
      <c r="G19" s="9" t="s">
        <v>1122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x14ac:dyDescent="0.55000000000000004">
      <c r="A20" s="32">
        <v>15</v>
      </c>
      <c r="B20" s="7">
        <v>3566</v>
      </c>
      <c r="C20" s="130">
        <f>VLOOKUP(B20,เลขปชช!B$2:J$707,6,0)</f>
        <v>1909803056697</v>
      </c>
      <c r="D20" s="136">
        <f>VLOOKUP(B20,เลขปชช!B$2:J$701,7,0)</f>
        <v>38763</v>
      </c>
      <c r="E20" s="8" t="s">
        <v>729</v>
      </c>
      <c r="F20" s="10" t="s">
        <v>518</v>
      </c>
      <c r="G20" s="9" t="s">
        <v>1119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55000000000000004">
      <c r="A21" s="32">
        <v>16</v>
      </c>
      <c r="B21" s="7">
        <v>3567</v>
      </c>
      <c r="C21" s="130">
        <f>VLOOKUP(B21,เลขปชช!B$2:J$707,6,0)</f>
        <v>1659500017612</v>
      </c>
      <c r="D21" s="136">
        <f>VLOOKUP(B21,เลขปชช!B$2:J$701,7,0)</f>
        <v>38430</v>
      </c>
      <c r="E21" s="8" t="s">
        <v>729</v>
      </c>
      <c r="F21" s="10" t="s">
        <v>1497</v>
      </c>
      <c r="G21" s="9" t="s">
        <v>1123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55000000000000004">
      <c r="A22" s="32">
        <v>17</v>
      </c>
      <c r="B22" s="7">
        <v>2703</v>
      </c>
      <c r="C22" s="130">
        <f>VLOOKUP(B22,เลขปชช!B$2:J$707,6,0)</f>
        <v>1570501313684</v>
      </c>
      <c r="D22" s="136">
        <f>VLOOKUP(B22,เลขปชช!B$2:J$701,7,0)</f>
        <v>38212</v>
      </c>
      <c r="E22" s="8" t="s">
        <v>730</v>
      </c>
      <c r="F22" s="10" t="s">
        <v>1330</v>
      </c>
      <c r="G22" s="9" t="s">
        <v>253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55000000000000004">
      <c r="A23" s="32">
        <v>18</v>
      </c>
      <c r="B23" s="7">
        <v>2729</v>
      </c>
      <c r="C23" s="130">
        <f>VLOOKUP(B23,เลขปชช!B$2:J$707,6,0)</f>
        <v>1579901029965</v>
      </c>
      <c r="D23" s="136">
        <f>VLOOKUP(B23,เลขปชช!B$2:J$701,7,0)</f>
        <v>37925</v>
      </c>
      <c r="E23" s="8" t="s">
        <v>730</v>
      </c>
      <c r="F23" s="10" t="s">
        <v>1331</v>
      </c>
      <c r="G23" s="9" t="s">
        <v>85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55000000000000004">
      <c r="A24" s="32">
        <v>19</v>
      </c>
      <c r="B24" s="7">
        <v>2744</v>
      </c>
      <c r="C24" s="130">
        <f>VLOOKUP(B24,เลขปชช!B$2:J$707,6,0)</f>
        <v>1570501323060</v>
      </c>
      <c r="D24" s="136">
        <f>VLOOKUP(B24,เลขปชช!B$2:J$701,7,0)</f>
        <v>38731</v>
      </c>
      <c r="E24" s="8" t="s">
        <v>730</v>
      </c>
      <c r="F24" s="10" t="s">
        <v>474</v>
      </c>
      <c r="G24" s="10" t="s">
        <v>94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55000000000000004">
      <c r="A25" s="32">
        <v>20</v>
      </c>
      <c r="B25" s="7">
        <v>2766</v>
      </c>
      <c r="C25" s="130">
        <f>VLOOKUP(B25,เลขปชช!B$2:J$707,6,0)</f>
        <v>1579901153682</v>
      </c>
      <c r="D25" s="136">
        <f>VLOOKUP(B25,เลขปชช!B$2:J$701,7,0)</f>
        <v>38658</v>
      </c>
      <c r="E25" s="8" t="s">
        <v>730</v>
      </c>
      <c r="F25" s="10" t="s">
        <v>521</v>
      </c>
      <c r="G25" s="9" t="s">
        <v>274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55000000000000004">
      <c r="A26" s="32">
        <v>21</v>
      </c>
      <c r="B26" s="7">
        <v>2832</v>
      </c>
      <c r="C26" s="130">
        <f>VLOOKUP(B26,เลขปชช!B$2:J$707,6,0)</f>
        <v>1570501323876</v>
      </c>
      <c r="D26" s="136">
        <f>VLOOKUP(B26,เลขปชช!B$2:J$701,7,0)</f>
        <v>38784</v>
      </c>
      <c r="E26" s="8" t="s">
        <v>730</v>
      </c>
      <c r="F26" s="10" t="s">
        <v>474</v>
      </c>
      <c r="G26" s="9" t="s">
        <v>175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55000000000000004">
      <c r="A27" s="32">
        <v>22</v>
      </c>
      <c r="B27" s="7">
        <v>2833</v>
      </c>
      <c r="C27" s="130">
        <f>VLOOKUP(B27,เลขปชช!B$2:J$707,6,0)</f>
        <v>1570501322802</v>
      </c>
      <c r="D27" s="136">
        <f>VLOOKUP(B27,เลขปชช!B$2:J$701,7,0)</f>
        <v>38714</v>
      </c>
      <c r="E27" s="8" t="s">
        <v>730</v>
      </c>
      <c r="F27" s="10" t="s">
        <v>1350</v>
      </c>
      <c r="G27" s="9" t="s">
        <v>257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55000000000000004">
      <c r="A28" s="32">
        <v>23</v>
      </c>
      <c r="B28" s="7">
        <v>2834</v>
      </c>
      <c r="C28" s="130">
        <f>VLOOKUP(B28,เลขปชช!B$2:J$707,6,0)</f>
        <v>1570501320516</v>
      </c>
      <c r="D28" s="136">
        <f>VLOOKUP(B28,เลขปชช!B$2:J$701,7,0)</f>
        <v>38603</v>
      </c>
      <c r="E28" s="34" t="s">
        <v>730</v>
      </c>
      <c r="F28" s="10" t="s">
        <v>1351</v>
      </c>
      <c r="G28" s="9" t="s">
        <v>85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55000000000000004">
      <c r="A29" s="32">
        <v>24</v>
      </c>
      <c r="B29" s="7">
        <v>2850</v>
      </c>
      <c r="C29" s="130">
        <f>VLOOKUP(B29,เลขปชช!B$2:J$707,6,0)</f>
        <v>1570501322187</v>
      </c>
      <c r="D29" s="136">
        <f>VLOOKUP(B29,เลขปชช!B$2:J$701,7,0)</f>
        <v>38689</v>
      </c>
      <c r="E29" s="34" t="s">
        <v>730</v>
      </c>
      <c r="F29" s="10" t="s">
        <v>1353</v>
      </c>
      <c r="G29" s="9" t="s">
        <v>276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55000000000000004">
      <c r="A30" s="32">
        <v>25</v>
      </c>
      <c r="B30" s="7">
        <v>2851</v>
      </c>
      <c r="C30" s="130">
        <f>VLOOKUP(B30,เลขปชช!B$2:J$707,6,0)</f>
        <v>1570501318716</v>
      </c>
      <c r="D30" s="136">
        <f>VLOOKUP(B30,เลขปชช!B$2:J$701,7,0)</f>
        <v>38498</v>
      </c>
      <c r="E30" s="34" t="s">
        <v>730</v>
      </c>
      <c r="F30" s="10" t="s">
        <v>1354</v>
      </c>
      <c r="G30" s="9" t="s">
        <v>256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55000000000000004">
      <c r="A31" s="32">
        <v>26</v>
      </c>
      <c r="B31" s="7">
        <v>3334</v>
      </c>
      <c r="C31" s="130">
        <f>VLOOKUP(B31,เลขปชช!B$2:J$707,6,0)</f>
        <v>1579901155073</v>
      </c>
      <c r="D31" s="136">
        <f>VLOOKUP(B31,เลขปชช!B$2:J$701,7,0)</f>
        <v>38671</v>
      </c>
      <c r="E31" s="34" t="s">
        <v>730</v>
      </c>
      <c r="F31" s="10" t="s">
        <v>434</v>
      </c>
      <c r="G31" s="9" t="s">
        <v>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55000000000000004">
      <c r="A32" s="32">
        <v>27</v>
      </c>
      <c r="B32" s="7">
        <v>3440</v>
      </c>
      <c r="C32" s="130">
        <f>VLOOKUP(B32,เลขปชช!B$2:J$707,6,0)</f>
        <v>1570501319151</v>
      </c>
      <c r="D32" s="136">
        <f>VLOOKUP(B32,เลขปชช!B$2:J$701,7,0)</f>
        <v>38521</v>
      </c>
      <c r="E32" s="34" t="s">
        <v>730</v>
      </c>
      <c r="F32" s="10" t="s">
        <v>1477</v>
      </c>
      <c r="G32" s="9" t="s">
        <v>214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55000000000000004">
      <c r="A33" s="32">
        <v>28</v>
      </c>
      <c r="B33" s="7">
        <v>3569</v>
      </c>
      <c r="C33" s="130">
        <f>VLOOKUP(B33,เลขปชช!B$2:J$707,6,0)</f>
        <v>1570501324848</v>
      </c>
      <c r="D33" s="136">
        <f>VLOOKUP(B33,เลขปชช!B$2:J$701,7,0)</f>
        <v>38841</v>
      </c>
      <c r="E33" s="34" t="s">
        <v>730</v>
      </c>
      <c r="F33" s="10" t="s">
        <v>422</v>
      </c>
      <c r="G33" s="9" t="s">
        <v>1117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55000000000000004">
      <c r="A34" s="32">
        <v>29</v>
      </c>
      <c r="B34" s="7">
        <v>3570</v>
      </c>
      <c r="C34" s="130">
        <f>VLOOKUP(B34,เลขปชช!B$2:J$707,6,0)</f>
        <v>1570501321342</v>
      </c>
      <c r="D34" s="136">
        <f>VLOOKUP(B34,เลขปชช!B$2:J$701,7,0)</f>
        <v>38645</v>
      </c>
      <c r="E34" s="34" t="s">
        <v>730</v>
      </c>
      <c r="F34" s="10" t="s">
        <v>1499</v>
      </c>
      <c r="G34" s="9" t="s">
        <v>1118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55000000000000004">
      <c r="A35" s="32">
        <v>30</v>
      </c>
      <c r="B35" s="7">
        <v>3571</v>
      </c>
      <c r="C35" s="130">
        <f>VLOOKUP(B35,เลขปชช!B$2:J$707,6,0)</f>
        <v>1570501323906</v>
      </c>
      <c r="D35" s="136">
        <f>VLOOKUP(B35,เลขปชช!B$2:J$701,7,0)</f>
        <v>38788</v>
      </c>
      <c r="E35" s="34" t="s">
        <v>730</v>
      </c>
      <c r="F35" s="10" t="s">
        <v>1500</v>
      </c>
      <c r="G35" s="9" t="s">
        <v>318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</sheetData>
  <sortState ref="B6:G40">
    <sortCondition ref="E6:E40"/>
    <sortCondition ref="B6:B40"/>
    <sortCondition ref="F6:F40"/>
  </sortState>
  <mergeCells count="4">
    <mergeCell ref="A1:U1"/>
    <mergeCell ref="A2:U2"/>
    <mergeCell ref="A3:U3"/>
    <mergeCell ref="E5:G5"/>
  </mergeCells>
  <pageMargins left="0.70866141732283472" right="0.31496062992125984" top="0.31496062992125984" bottom="0.31496062992125984" header="0.31496062992125984" footer="0.31496062992125984"/>
  <pageSetup paperSize="9" scale="80" orientation="portrait" r:id="rId1"/>
  <headerFooter>
    <oddFooter>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A1:Z36"/>
  <sheetViews>
    <sheetView view="pageBreakPreview" topLeftCell="A31" zoomScale="115" zoomScaleSheetLayoutView="115" workbookViewId="0">
      <selection activeCell="G39" sqref="G39"/>
    </sheetView>
  </sheetViews>
  <sheetFormatPr defaultRowHeight="23.25" x14ac:dyDescent="0.5"/>
  <cols>
    <col min="1" max="1" width="5.125" style="174" bestFit="1" customWidth="1"/>
    <col min="2" max="2" width="9" style="174"/>
    <col min="3" max="4" width="16.5" style="174" hidden="1" customWidth="1"/>
    <col min="5" max="5" width="6.625" style="174" bestFit="1" customWidth="1"/>
    <col min="6" max="6" width="13.625" style="175" customWidth="1"/>
    <col min="7" max="7" width="13.625" style="176" customWidth="1"/>
    <col min="8" max="21" width="3.625" style="174" customWidth="1"/>
    <col min="22" max="16384" width="9" style="174"/>
  </cols>
  <sheetData>
    <row r="1" spans="1:26" x14ac:dyDescent="0.5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6" x14ac:dyDescent="0.5">
      <c r="A2" s="228" t="s">
        <v>1712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13"/>
      <c r="W2" s="13"/>
      <c r="X2" s="13"/>
      <c r="Y2" s="13"/>
      <c r="Z2" s="13"/>
    </row>
    <row r="3" spans="1:26" x14ac:dyDescent="0.5">
      <c r="A3" s="228" t="str">
        <f>"ครูที่ปรึกษา  "&amp;สถิติ!P23</f>
        <v>ครูที่ปรึกษา  นางสาวชนม์นิภา   ชุมภูเมือง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12"/>
      <c r="W3" s="14"/>
      <c r="X3" s="14"/>
      <c r="Y3" s="14"/>
      <c r="Z3" s="14"/>
    </row>
    <row r="4" spans="1:26" ht="12" customHeight="1" x14ac:dyDescent="0.5"/>
    <row r="5" spans="1:26" s="180" customFormat="1" ht="33" x14ac:dyDescent="0.2">
      <c r="A5" s="177" t="s">
        <v>735</v>
      </c>
      <c r="B5" s="178" t="s">
        <v>732</v>
      </c>
      <c r="C5" s="179"/>
      <c r="D5" s="179"/>
      <c r="E5" s="239" t="s">
        <v>736</v>
      </c>
      <c r="F5" s="240" t="s">
        <v>733</v>
      </c>
      <c r="G5" s="241" t="s">
        <v>734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</row>
    <row r="6" spans="1:26" x14ac:dyDescent="0.5">
      <c r="A6" s="181">
        <v>1</v>
      </c>
      <c r="B6" s="182">
        <v>2475</v>
      </c>
      <c r="C6" s="183">
        <f>VLOOKUP(B6,เลขปชช!B$2:J$707,6,0)</f>
        <v>1570501303841</v>
      </c>
      <c r="D6" s="184">
        <f>VLOOKUP(B6,เลขปชช!B$2:J$701,7,0)</f>
        <v>37584</v>
      </c>
      <c r="E6" s="185" t="s">
        <v>729</v>
      </c>
      <c r="F6" s="186" t="s">
        <v>663</v>
      </c>
      <c r="G6" s="187" t="s">
        <v>301</v>
      </c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74" t="s">
        <v>1609</v>
      </c>
    </row>
    <row r="7" spans="1:26" x14ac:dyDescent="0.5">
      <c r="A7" s="181">
        <v>2</v>
      </c>
      <c r="B7" s="182">
        <v>2711</v>
      </c>
      <c r="C7" s="183">
        <f>VLOOKUP(B7,เลขปชช!B$2:J$707,6,0)</f>
        <v>1570501318406</v>
      </c>
      <c r="D7" s="184">
        <f>VLOOKUP(B7,เลขปชช!B$2:J$701,7,0)</f>
        <v>38477</v>
      </c>
      <c r="E7" s="185" t="s">
        <v>729</v>
      </c>
      <c r="F7" s="186" t="s">
        <v>639</v>
      </c>
      <c r="G7" s="187" t="s">
        <v>263</v>
      </c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</row>
    <row r="8" spans="1:26" x14ac:dyDescent="0.5">
      <c r="A8" s="181">
        <v>3</v>
      </c>
      <c r="B8" s="182">
        <v>2737</v>
      </c>
      <c r="C8" s="183">
        <f>VLOOKUP(B8,เลขปชช!B$2:J$707,6,0)</f>
        <v>1129901916850</v>
      </c>
      <c r="D8" s="184">
        <f>VLOOKUP(B8,เลขปชช!B$2:J$701,7,0)</f>
        <v>38536</v>
      </c>
      <c r="E8" s="185" t="s">
        <v>729</v>
      </c>
      <c r="F8" s="186" t="s">
        <v>1334</v>
      </c>
      <c r="G8" s="187" t="s">
        <v>245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1:26" x14ac:dyDescent="0.5">
      <c r="A9" s="181">
        <v>4</v>
      </c>
      <c r="B9" s="182">
        <v>2738</v>
      </c>
      <c r="C9" s="183">
        <f>VLOOKUP(B9,เลขปชช!B$2:J$707,6,0)</f>
        <v>1570501321270</v>
      </c>
      <c r="D9" s="184">
        <f>VLOOKUP(B9,เลขปชช!B$2:J$701,7,0)</f>
        <v>38637</v>
      </c>
      <c r="E9" s="185" t="s">
        <v>729</v>
      </c>
      <c r="F9" s="186" t="s">
        <v>1335</v>
      </c>
      <c r="G9" s="187" t="s">
        <v>85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</row>
    <row r="10" spans="1:26" x14ac:dyDescent="0.5">
      <c r="A10" s="181">
        <v>5</v>
      </c>
      <c r="B10" s="182">
        <v>2754</v>
      </c>
      <c r="C10" s="183">
        <f>VLOOKUP(B10,เลขปชช!B$2:J$707,6,0)</f>
        <v>1570501319518</v>
      </c>
      <c r="D10" s="184">
        <f>VLOOKUP(B10,เลขปชช!B$2:J$701,7,0)</f>
        <v>38556</v>
      </c>
      <c r="E10" s="185" t="s">
        <v>729</v>
      </c>
      <c r="F10" s="186" t="s">
        <v>1341</v>
      </c>
      <c r="G10" s="187" t="s">
        <v>85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</row>
    <row r="11" spans="1:26" x14ac:dyDescent="0.5">
      <c r="A11" s="181">
        <v>6</v>
      </c>
      <c r="B11" s="182">
        <v>2757</v>
      </c>
      <c r="C11" s="183">
        <f>VLOOKUP(B11,เลขปชช!B$2:J$707,6,0)</f>
        <v>1100401317771</v>
      </c>
      <c r="D11" s="184">
        <f>VLOOKUP(B11,เลขปชช!B$2:J$701,7,0)</f>
        <v>38794</v>
      </c>
      <c r="E11" s="185" t="s">
        <v>729</v>
      </c>
      <c r="F11" s="186" t="s">
        <v>1342</v>
      </c>
      <c r="G11" s="187" t="s">
        <v>265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</row>
    <row r="12" spans="1:26" x14ac:dyDescent="0.5">
      <c r="A12" s="181">
        <v>7</v>
      </c>
      <c r="B12" s="182">
        <v>2856</v>
      </c>
      <c r="C12" s="183">
        <f>VLOOKUP(B12,เลขปชช!B$2:J$707,6,0)</f>
        <v>1560101597499</v>
      </c>
      <c r="D12" s="184">
        <f>VLOOKUP(B12,เลขปชช!B$2:J$701,7,0)</f>
        <v>38441</v>
      </c>
      <c r="E12" s="185" t="s">
        <v>729</v>
      </c>
      <c r="F12" s="186" t="s">
        <v>1355</v>
      </c>
      <c r="G12" s="187" t="s">
        <v>248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</row>
    <row r="13" spans="1:26" x14ac:dyDescent="0.5">
      <c r="A13" s="181">
        <v>8</v>
      </c>
      <c r="B13" s="182">
        <v>2983</v>
      </c>
      <c r="C13" s="183">
        <f>VLOOKUP(B13,เลขปชช!B$2:J$707,6,0)</f>
        <v>1959800211730</v>
      </c>
      <c r="D13" s="184">
        <f>VLOOKUP(B13,เลขปชช!B$2:J$701,7,0)</f>
        <v>38827</v>
      </c>
      <c r="E13" s="185" t="s">
        <v>729</v>
      </c>
      <c r="F13" s="186" t="s">
        <v>455</v>
      </c>
      <c r="G13" s="187" t="s">
        <v>269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4" spans="1:26" x14ac:dyDescent="0.5">
      <c r="A14" s="181">
        <v>9</v>
      </c>
      <c r="B14" s="182">
        <v>3189</v>
      </c>
      <c r="C14" s="183">
        <f>VLOOKUP(B14,เลขปชช!B$2:J$707,6,0)</f>
        <v>1529902281706</v>
      </c>
      <c r="D14" s="184">
        <f>VLOOKUP(B14,เลขปชช!B$2:J$701,7,0)</f>
        <v>38751</v>
      </c>
      <c r="E14" s="185" t="s">
        <v>729</v>
      </c>
      <c r="F14" s="186" t="s">
        <v>1387</v>
      </c>
      <c r="G14" s="187" t="s">
        <v>270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</row>
    <row r="15" spans="1:26" x14ac:dyDescent="0.5">
      <c r="A15" s="181">
        <v>10</v>
      </c>
      <c r="B15" s="182">
        <v>3341</v>
      </c>
      <c r="C15" s="183">
        <f>VLOOKUP(B15,เลขปชช!B$2:J$707,6,0)</f>
        <v>1560101611343</v>
      </c>
      <c r="D15" s="184">
        <f>VLOOKUP(B15,เลขปชช!B$2:J$701,7,0)</f>
        <v>38713</v>
      </c>
      <c r="E15" s="185" t="s">
        <v>729</v>
      </c>
      <c r="F15" s="186" t="s">
        <v>1424</v>
      </c>
      <c r="G15" s="187" t="s">
        <v>251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</row>
    <row r="16" spans="1:26" x14ac:dyDescent="0.5">
      <c r="A16" s="181">
        <v>11</v>
      </c>
      <c r="B16" s="182">
        <v>3406</v>
      </c>
      <c r="C16" s="183">
        <f>VLOOKUP(B16,เลขปชช!B$2:J$707,6,0)</f>
        <v>1620101305233</v>
      </c>
      <c r="D16" s="184">
        <f>VLOOKUP(B16,เลขปชช!B$2:J$701,7,0)</f>
        <v>38701</v>
      </c>
      <c r="E16" s="185" t="s">
        <v>729</v>
      </c>
      <c r="F16" s="186" t="s">
        <v>1470</v>
      </c>
      <c r="G16" s="187" t="s">
        <v>252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</row>
    <row r="17" spans="1:21" x14ac:dyDescent="0.5">
      <c r="A17" s="181">
        <v>12</v>
      </c>
      <c r="B17" s="182">
        <v>3414</v>
      </c>
      <c r="C17" s="183">
        <f>VLOOKUP(B17,เลขปชช!B$2:J$707,6,0)</f>
        <v>1578800038747</v>
      </c>
      <c r="D17" s="184">
        <f>VLOOKUP(B17,เลขปชช!B$2:J$701,7,0)</f>
        <v>38763</v>
      </c>
      <c r="E17" s="185" t="s">
        <v>729</v>
      </c>
      <c r="F17" s="186" t="s">
        <v>1471</v>
      </c>
      <c r="G17" s="187" t="s">
        <v>271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1" x14ac:dyDescent="0.5">
      <c r="A18" s="181">
        <v>13</v>
      </c>
      <c r="B18" s="182">
        <v>3572</v>
      </c>
      <c r="C18" s="183">
        <f>VLOOKUP(B18,เลขปชช!B$2:J$707,6,0)</f>
        <v>1519400020531</v>
      </c>
      <c r="D18" s="184">
        <f>VLOOKUP(B18,เลขปชช!B$2:J$701,7,0)</f>
        <v>38530</v>
      </c>
      <c r="E18" s="185" t="s">
        <v>729</v>
      </c>
      <c r="F18" s="186" t="s">
        <v>1501</v>
      </c>
      <c r="G18" s="187" t="s">
        <v>1116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19" spans="1:21" x14ac:dyDescent="0.5">
      <c r="A19" s="181">
        <v>14</v>
      </c>
      <c r="B19" s="182">
        <v>3573</v>
      </c>
      <c r="C19" s="183">
        <f>VLOOKUP(B19,เลขปชช!B$2:J$707,6,0)</f>
        <v>1570501322292</v>
      </c>
      <c r="D19" s="184">
        <f>VLOOKUP(B19,เลขปชช!B$2:J$701,7,0)</f>
        <v>38693</v>
      </c>
      <c r="E19" s="185" t="s">
        <v>729</v>
      </c>
      <c r="F19" s="186" t="s">
        <v>1502</v>
      </c>
      <c r="G19" s="187" t="s">
        <v>1114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0" spans="1:21" x14ac:dyDescent="0.5">
      <c r="A20" s="181">
        <v>15</v>
      </c>
      <c r="B20" s="182">
        <v>3576</v>
      </c>
      <c r="C20" s="183">
        <f>VLOOKUP(B20,เลขปชช!B$2:J$707,6,0)</f>
        <v>1579901085369</v>
      </c>
      <c r="D20" s="184">
        <f>VLOOKUP(B20,เลขปชช!B$2:J$701,7,0)</f>
        <v>38161</v>
      </c>
      <c r="E20" s="185" t="s">
        <v>729</v>
      </c>
      <c r="F20" s="186" t="s">
        <v>1504</v>
      </c>
      <c r="G20" s="187" t="s">
        <v>1120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</row>
    <row r="21" spans="1:21" x14ac:dyDescent="0.5">
      <c r="A21" s="181">
        <v>16</v>
      </c>
      <c r="B21" s="182">
        <v>2698</v>
      </c>
      <c r="C21" s="183">
        <f>VLOOKUP(B21,เลขปชช!B$2:J$707,6,0)</f>
        <v>1570501313161</v>
      </c>
      <c r="D21" s="184">
        <f>VLOOKUP(B21,เลขปชช!B$2:J$701,7,0)</f>
        <v>38179</v>
      </c>
      <c r="E21" s="185" t="s">
        <v>730</v>
      </c>
      <c r="F21" s="186" t="s">
        <v>1328</v>
      </c>
      <c r="G21" s="187" t="s">
        <v>157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</row>
    <row r="22" spans="1:21" x14ac:dyDescent="0.5">
      <c r="A22" s="181">
        <v>17</v>
      </c>
      <c r="B22" s="182">
        <v>2742</v>
      </c>
      <c r="C22" s="183">
        <f>VLOOKUP(B22,เลขปชช!B$2:J$707,6,0)</f>
        <v>1570501324236</v>
      </c>
      <c r="D22" s="184">
        <f>VLOOKUP(B22,เลขปชช!B$2:J$701,7,0)</f>
        <v>38809</v>
      </c>
      <c r="E22" s="185" t="s">
        <v>730</v>
      </c>
      <c r="F22" s="186" t="s">
        <v>1338</v>
      </c>
      <c r="G22" s="187" t="s">
        <v>1548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</row>
    <row r="23" spans="1:21" x14ac:dyDescent="0.5">
      <c r="A23" s="181">
        <v>18</v>
      </c>
      <c r="B23" s="182">
        <v>2747</v>
      </c>
      <c r="C23" s="183">
        <f>VLOOKUP(B23,เลขปชช!B$2:J$707,6,0)</f>
        <v>1570501322039</v>
      </c>
      <c r="D23" s="184">
        <f>VLOOKUP(B23,เลขปชช!B$2:J$701,7,0)</f>
        <v>38683</v>
      </c>
      <c r="E23" s="185" t="s">
        <v>730</v>
      </c>
      <c r="F23" s="186" t="s">
        <v>1339</v>
      </c>
      <c r="G23" s="187" t="s">
        <v>273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</row>
    <row r="24" spans="1:21" x14ac:dyDescent="0.5">
      <c r="A24" s="181">
        <v>19</v>
      </c>
      <c r="B24" s="182">
        <v>2769</v>
      </c>
      <c r="C24" s="183">
        <f>VLOOKUP(B24,เลขปชช!B$2:J$707,6,0)</f>
        <v>1570501324201</v>
      </c>
      <c r="D24" s="184">
        <f>VLOOKUP(B24,เลขปชช!B$2:J$701,7,0)</f>
        <v>38798</v>
      </c>
      <c r="E24" s="185" t="s">
        <v>730</v>
      </c>
      <c r="F24" s="186" t="s">
        <v>1344</v>
      </c>
      <c r="G24" s="187" t="s">
        <v>254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</row>
    <row r="25" spans="1:21" x14ac:dyDescent="0.5">
      <c r="A25" s="181">
        <v>20</v>
      </c>
      <c r="B25" s="182">
        <v>2770</v>
      </c>
      <c r="C25" s="183">
        <f>VLOOKUP(B25,เลขปชช!B$2:J$707,6,0)</f>
        <v>1570501323183</v>
      </c>
      <c r="D25" s="184">
        <f>VLOOKUP(B25,เลขปชช!B$2:J$701,7,0)</f>
        <v>38741</v>
      </c>
      <c r="E25" s="185" t="s">
        <v>730</v>
      </c>
      <c r="F25" s="186" t="s">
        <v>1345</v>
      </c>
      <c r="G25" s="187" t="s">
        <v>257</v>
      </c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</row>
    <row r="26" spans="1:21" x14ac:dyDescent="0.5">
      <c r="A26" s="181">
        <v>21</v>
      </c>
      <c r="B26" s="182">
        <v>2831</v>
      </c>
      <c r="C26" s="183">
        <f>VLOOKUP(B26,เลขปชช!B$2:J$707,6,0)</f>
        <v>1570501320133</v>
      </c>
      <c r="D26" s="184">
        <f>VLOOKUP(B26,เลขปชช!B$2:J$701,7,0)</f>
        <v>38580</v>
      </c>
      <c r="E26" s="185" t="s">
        <v>730</v>
      </c>
      <c r="F26" s="186" t="s">
        <v>1349</v>
      </c>
      <c r="G26" s="187" t="s">
        <v>275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1" x14ac:dyDescent="0.5">
      <c r="A27" s="181">
        <v>22</v>
      </c>
      <c r="B27" s="182">
        <v>2849</v>
      </c>
      <c r="C27" s="183">
        <f>VLOOKUP(B27,เลขปชช!B$2:J$707,6,0)</f>
        <v>1570501323965</v>
      </c>
      <c r="D27" s="184">
        <f>VLOOKUP(B27,เลขปชช!B$2:J$701,7,0)</f>
        <v>38794</v>
      </c>
      <c r="E27" s="185" t="s">
        <v>730</v>
      </c>
      <c r="F27" s="186" t="s">
        <v>1352</v>
      </c>
      <c r="G27" s="187" t="s">
        <v>255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1" x14ac:dyDescent="0.5">
      <c r="A28" s="181">
        <v>23</v>
      </c>
      <c r="B28" s="182">
        <v>2852</v>
      </c>
      <c r="C28" s="183">
        <f>VLOOKUP(B28,เลขปชช!B$2:J$707,6,0)</f>
        <v>1570501318708</v>
      </c>
      <c r="D28" s="184">
        <f>VLOOKUP(B28,เลขปชช!B$2:J$701,7,0)</f>
        <v>38498</v>
      </c>
      <c r="E28" s="185" t="s">
        <v>730</v>
      </c>
      <c r="F28" s="186" t="s">
        <v>642</v>
      </c>
      <c r="G28" s="187" t="s">
        <v>256</v>
      </c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</row>
    <row r="29" spans="1:21" x14ac:dyDescent="0.5">
      <c r="A29" s="181">
        <v>24</v>
      </c>
      <c r="B29" s="182">
        <v>2984</v>
      </c>
      <c r="C29" s="183">
        <f>VLOOKUP(B29,เลขปชช!B$2:J$707,6,0)</f>
        <v>1100201839404</v>
      </c>
      <c r="D29" s="184">
        <f>VLOOKUP(B29,เลขปชช!B$2:J$701,7,0)</f>
        <v>38644</v>
      </c>
      <c r="E29" s="185" t="s">
        <v>730</v>
      </c>
      <c r="F29" s="186" t="s">
        <v>1357</v>
      </c>
      <c r="G29" s="187" t="s">
        <v>258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</row>
    <row r="30" spans="1:21" x14ac:dyDescent="0.5">
      <c r="A30" s="181">
        <v>25</v>
      </c>
      <c r="B30" s="182">
        <v>2990</v>
      </c>
      <c r="C30" s="183">
        <f>VLOOKUP(B30,เลขปชช!B$2:J$707,6,0)</f>
        <v>1579901161952</v>
      </c>
      <c r="D30" s="184">
        <f>VLOOKUP(B30,เลขปชช!B$2:J$701,7,0)</f>
        <v>38716</v>
      </c>
      <c r="E30" s="185" t="s">
        <v>730</v>
      </c>
      <c r="F30" s="186" t="s">
        <v>1358</v>
      </c>
      <c r="G30" s="187" t="s">
        <v>259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1" x14ac:dyDescent="0.5">
      <c r="A31" s="181">
        <v>26</v>
      </c>
      <c r="B31" s="182">
        <v>3088</v>
      </c>
      <c r="C31" s="183">
        <f>VLOOKUP(B31,เลขปชช!B$2:J$707,6,0)</f>
        <v>1209702286448</v>
      </c>
      <c r="D31" s="184">
        <f>VLOOKUP(B31,เลขปชช!B$2:J$701,7,0)</f>
        <v>38856</v>
      </c>
      <c r="E31" s="185" t="s">
        <v>730</v>
      </c>
      <c r="F31" s="186" t="s">
        <v>1361</v>
      </c>
      <c r="G31" s="187" t="s">
        <v>278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</row>
    <row r="32" spans="1:21" x14ac:dyDescent="0.5">
      <c r="A32" s="181">
        <v>27</v>
      </c>
      <c r="B32" s="182">
        <v>3335</v>
      </c>
      <c r="C32" s="183">
        <f>VLOOKUP(B32,เลขปชช!B$2:J$707,6,0)</f>
        <v>1570501320222</v>
      </c>
      <c r="D32" s="184">
        <f>VLOOKUP(B32,เลขปชช!B$2:J$701,7,0)</f>
        <v>38587</v>
      </c>
      <c r="E32" s="185" t="s">
        <v>730</v>
      </c>
      <c r="F32" s="186" t="s">
        <v>1423</v>
      </c>
      <c r="G32" s="187" t="s">
        <v>279</v>
      </c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spans="1:21" x14ac:dyDescent="0.5">
      <c r="A33" s="181">
        <v>28</v>
      </c>
      <c r="B33" s="182">
        <v>3441</v>
      </c>
      <c r="C33" s="183">
        <f>VLOOKUP(B33,เลขปชช!B$2:J$707,6,0)</f>
        <v>1570501319968</v>
      </c>
      <c r="D33" s="184">
        <f>VLOOKUP(B33,เลขปชช!B$2:J$701,7,0)</f>
        <v>38575</v>
      </c>
      <c r="E33" s="185" t="s">
        <v>730</v>
      </c>
      <c r="F33" s="186" t="s">
        <v>1478</v>
      </c>
      <c r="G33" s="187" t="s">
        <v>230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spans="1:21" x14ac:dyDescent="0.5">
      <c r="A34" s="181">
        <v>29</v>
      </c>
      <c r="B34" s="182">
        <v>3577</v>
      </c>
      <c r="C34" s="183">
        <f>VLOOKUP(B34,เลขปชช!B$2:J$707,6,0)</f>
        <v>1570501319305</v>
      </c>
      <c r="D34" s="184">
        <f>VLOOKUP(B34,เลขปชช!B$2:J$701,7,0)</f>
        <v>38536</v>
      </c>
      <c r="E34" s="185" t="s">
        <v>730</v>
      </c>
      <c r="F34" s="186" t="s">
        <v>1505</v>
      </c>
      <c r="G34" s="187" t="s">
        <v>104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1" x14ac:dyDescent="0.5">
      <c r="A35" s="181">
        <v>30</v>
      </c>
      <c r="B35" s="182">
        <v>3578</v>
      </c>
      <c r="C35" s="183">
        <f>VLOOKUP(B35,เลขปชช!B$2:J$707,6,0)</f>
        <v>1579901128378</v>
      </c>
      <c r="D35" s="184">
        <f>VLOOKUP(B35,เลขปชช!B$2:J$701,7,0)</f>
        <v>38482</v>
      </c>
      <c r="E35" s="185" t="s">
        <v>730</v>
      </c>
      <c r="F35" s="186" t="s">
        <v>1506</v>
      </c>
      <c r="G35" s="187" t="s">
        <v>101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 x14ac:dyDescent="0.5">
      <c r="A36" s="181">
        <v>31</v>
      </c>
      <c r="B36" s="182">
        <v>3579</v>
      </c>
      <c r="C36" s="183">
        <f>VLOOKUP(B36,เลขปชช!B$2:J$707,6,0)</f>
        <v>1570501320486</v>
      </c>
      <c r="D36" s="184">
        <f>VLOOKUP(B36,เลขปชช!B$2:J$701,7,0)</f>
        <v>38604</v>
      </c>
      <c r="E36" s="185" t="s">
        <v>730</v>
      </c>
      <c r="F36" s="186" t="s">
        <v>1507</v>
      </c>
      <c r="G36" s="187" t="s">
        <v>1115</v>
      </c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</sheetData>
  <sortState ref="B6:G40">
    <sortCondition ref="E6:E40"/>
    <sortCondition ref="B6:B40"/>
    <sortCondition ref="F6:F40"/>
  </sortState>
  <mergeCells count="4">
    <mergeCell ref="A1:U1"/>
    <mergeCell ref="A2:U2"/>
    <mergeCell ref="A3:U3"/>
    <mergeCell ref="E5:G5"/>
  </mergeCells>
  <pageMargins left="0.55118110236220474" right="0.35433070866141736" top="0.31496062992125984" bottom="0.31496062992125984" header="0.31496062992125984" footer="0.31496062992125984"/>
  <pageSetup paperSize="9" scale="82" orientation="portrait" r:id="rId1"/>
  <headerFooter>
    <oddFooter>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7030A0"/>
  </sheetPr>
  <dimension ref="A1:W35"/>
  <sheetViews>
    <sheetView view="pageBreakPreview" topLeftCell="A15" zoomScale="115" zoomScaleSheetLayoutView="115" workbookViewId="0">
      <selection activeCell="U30" sqref="U30"/>
    </sheetView>
  </sheetViews>
  <sheetFormatPr defaultRowHeight="23.25" x14ac:dyDescent="0.5"/>
  <cols>
    <col min="1" max="1" width="5.125" style="174" bestFit="1" customWidth="1"/>
    <col min="2" max="2" width="9" style="174"/>
    <col min="3" max="4" width="16.5" style="174" hidden="1" customWidth="1"/>
    <col min="5" max="5" width="6.625" style="174" bestFit="1" customWidth="1"/>
    <col min="6" max="6" width="13.625" style="175" customWidth="1"/>
    <col min="7" max="7" width="13.625" style="176" customWidth="1"/>
    <col min="8" max="18" width="3.625" style="174" customWidth="1"/>
    <col min="19" max="16384" width="9" style="174"/>
  </cols>
  <sheetData>
    <row r="1" spans="1:23" x14ac:dyDescent="0.5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23" x14ac:dyDescent="0.5">
      <c r="A2" s="228" t="s">
        <v>1713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3"/>
      <c r="T2" s="13"/>
      <c r="U2" s="13"/>
      <c r="V2" s="13"/>
      <c r="W2" s="13"/>
    </row>
    <row r="3" spans="1:23" x14ac:dyDescent="0.5">
      <c r="A3" s="228" t="str">
        <f>"ครูที่ปรึกษา  "&amp;สถิติ!P24  &amp;", "&amp;สถิติ!P25</f>
        <v>ครูที่ปรึกษา  นายสุรชาติ   โพธิ์ยอด, นางสาวธันยพร   ชวนคิด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12"/>
      <c r="T3" s="14"/>
      <c r="U3" s="14"/>
      <c r="V3" s="14"/>
      <c r="W3" s="14"/>
    </row>
    <row r="4" spans="1:23" ht="12" customHeight="1" x14ac:dyDescent="0.5"/>
    <row r="5" spans="1:23" s="180" customFormat="1" ht="33" x14ac:dyDescent="0.2">
      <c r="A5" s="177" t="s">
        <v>735</v>
      </c>
      <c r="B5" s="178" t="s">
        <v>732</v>
      </c>
      <c r="C5" s="179"/>
      <c r="D5" s="179"/>
      <c r="E5" s="239" t="s">
        <v>736</v>
      </c>
      <c r="F5" s="240" t="s">
        <v>733</v>
      </c>
      <c r="G5" s="241" t="s">
        <v>734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1:23" x14ac:dyDescent="0.5">
      <c r="A6" s="181">
        <v>1</v>
      </c>
      <c r="B6" s="182">
        <v>2688</v>
      </c>
      <c r="C6" s="183">
        <f>VLOOKUP(B6,เลขปชช!B$2:J$999,6,0)</f>
        <v>1104000100260</v>
      </c>
      <c r="D6" s="184">
        <f>VLOOKUP(B6,เลขปชช!B$2:J$999,7,0)</f>
        <v>38142</v>
      </c>
      <c r="E6" s="185" t="s">
        <v>729</v>
      </c>
      <c r="F6" s="186" t="s">
        <v>643</v>
      </c>
      <c r="G6" s="187" t="s">
        <v>236</v>
      </c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</row>
    <row r="7" spans="1:23" x14ac:dyDescent="0.5">
      <c r="A7" s="181">
        <v>2</v>
      </c>
      <c r="B7" s="182">
        <v>2690</v>
      </c>
      <c r="C7" s="183">
        <f>VLOOKUP(B7,เลขปชช!B$2:J$999,6,0)</f>
        <v>1579901120199</v>
      </c>
      <c r="D7" s="184">
        <f>VLOOKUP(B7,เลขปชช!B$2:J$999,7,0)</f>
        <v>38419</v>
      </c>
      <c r="E7" s="185" t="s">
        <v>729</v>
      </c>
      <c r="F7" s="186" t="s">
        <v>644</v>
      </c>
      <c r="G7" s="187" t="s">
        <v>281</v>
      </c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</row>
    <row r="8" spans="1:23" x14ac:dyDescent="0.5">
      <c r="A8" s="181">
        <v>3</v>
      </c>
      <c r="B8" s="182">
        <v>2691</v>
      </c>
      <c r="C8" s="183">
        <f>VLOOKUP(B8,เลขปชช!B$2:J$999,6,0)</f>
        <v>1579901081169</v>
      </c>
      <c r="D8" s="184">
        <f>VLOOKUP(B8,เลขปชช!B$2:J$999,7,0)</f>
        <v>38128</v>
      </c>
      <c r="E8" s="185" t="s">
        <v>729</v>
      </c>
      <c r="F8" s="186" t="s">
        <v>645</v>
      </c>
      <c r="G8" s="187" t="s">
        <v>282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</row>
    <row r="9" spans="1:23" x14ac:dyDescent="0.5">
      <c r="A9" s="181">
        <v>4</v>
      </c>
      <c r="B9" s="182">
        <v>2695</v>
      </c>
      <c r="C9" s="183">
        <f>VLOOKUP(B9,เลขปชช!B$2:J$999,6,0)</f>
        <v>1560101588562</v>
      </c>
      <c r="D9" s="184">
        <f>VLOOKUP(B9,เลขปชช!B$2:J$999,7,0)</f>
        <v>38271</v>
      </c>
      <c r="E9" s="185" t="s">
        <v>729</v>
      </c>
      <c r="F9" s="186" t="s">
        <v>411</v>
      </c>
      <c r="G9" s="187" t="s">
        <v>283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</row>
    <row r="10" spans="1:23" x14ac:dyDescent="0.5">
      <c r="A10" s="181">
        <v>5</v>
      </c>
      <c r="B10" s="182">
        <v>2713</v>
      </c>
      <c r="C10" s="183">
        <f>VLOOKUP(B10,เลขปชช!B$2:J$999,6,0)</f>
        <v>1570501317795</v>
      </c>
      <c r="D10" s="184">
        <f>VLOOKUP(B10,เลขปชช!B$2:J$999,7,0)</f>
        <v>38421</v>
      </c>
      <c r="E10" s="185" t="s">
        <v>729</v>
      </c>
      <c r="F10" s="186" t="s">
        <v>641</v>
      </c>
      <c r="G10" s="187" t="s">
        <v>160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1:23" x14ac:dyDescent="0.5">
      <c r="A11" s="181">
        <v>6</v>
      </c>
      <c r="B11" s="182">
        <v>2715</v>
      </c>
      <c r="C11" s="183">
        <f>VLOOKUP(B11,เลขปชช!B$2:J$999,6,0)</f>
        <v>1570501313056</v>
      </c>
      <c r="D11" s="184">
        <f>VLOOKUP(B11,เลขปชช!B$2:J$999,7,0)</f>
        <v>38167</v>
      </c>
      <c r="E11" s="185" t="s">
        <v>729</v>
      </c>
      <c r="F11" s="186" t="s">
        <v>647</v>
      </c>
      <c r="G11" s="187" t="s">
        <v>284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23" x14ac:dyDescent="0.5">
      <c r="A12" s="181">
        <v>7</v>
      </c>
      <c r="B12" s="182">
        <v>2718</v>
      </c>
      <c r="C12" s="183">
        <f>VLOOKUP(B12,เลขปชช!B$2:J$999,6,0)</f>
        <v>1579901094040</v>
      </c>
      <c r="D12" s="184">
        <f>VLOOKUP(B12,เลขปชช!B$2:J$999,7,0)</f>
        <v>38230</v>
      </c>
      <c r="E12" s="185" t="s">
        <v>729</v>
      </c>
      <c r="F12" s="186" t="s">
        <v>648</v>
      </c>
      <c r="G12" s="187" t="s">
        <v>183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</row>
    <row r="13" spans="1:23" x14ac:dyDescent="0.5">
      <c r="A13" s="181">
        <v>8</v>
      </c>
      <c r="B13" s="182">
        <v>2821</v>
      </c>
      <c r="C13" s="183">
        <f>VLOOKUP(B13,เลขปชช!B$2:J$999,6,0)</f>
        <v>1570501317035</v>
      </c>
      <c r="D13" s="184">
        <f>VLOOKUP(B13,เลขปชช!B$2:J$999,7,0)</f>
        <v>38380</v>
      </c>
      <c r="E13" s="185" t="s">
        <v>729</v>
      </c>
      <c r="F13" s="186" t="s">
        <v>649</v>
      </c>
      <c r="G13" s="187" t="s">
        <v>285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</row>
    <row r="14" spans="1:23" x14ac:dyDescent="0.5">
      <c r="A14" s="181">
        <v>9</v>
      </c>
      <c r="B14" s="182">
        <v>2837</v>
      </c>
      <c r="C14" s="183">
        <f>VLOOKUP(B14,เลขปชช!B$2:J$999,6,0)</f>
        <v>1570501315148</v>
      </c>
      <c r="D14" s="184">
        <f>VLOOKUP(B14,เลขปชช!B$2:J$999,7,0)</f>
        <v>38287</v>
      </c>
      <c r="E14" s="185" t="s">
        <v>729</v>
      </c>
      <c r="F14" s="186" t="s">
        <v>650</v>
      </c>
      <c r="G14" s="187" t="s">
        <v>208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</row>
    <row r="15" spans="1:23" x14ac:dyDescent="0.5">
      <c r="A15" s="181">
        <v>10</v>
      </c>
      <c r="B15" s="182">
        <v>3419</v>
      </c>
      <c r="C15" s="183">
        <f>VLOOKUP(B15,เลขปชช!B$2:J$999,6,0)</f>
        <v>1909802930156</v>
      </c>
      <c r="D15" s="184">
        <f>VLOOKUP(B15,เลขปชช!B$2:J$999,7,0)</f>
        <v>38362</v>
      </c>
      <c r="E15" s="185" t="s">
        <v>729</v>
      </c>
      <c r="F15" s="186" t="s">
        <v>651</v>
      </c>
      <c r="G15" s="187" t="s">
        <v>287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</row>
    <row r="16" spans="1:23" x14ac:dyDescent="0.5">
      <c r="A16" s="181">
        <v>11</v>
      </c>
      <c r="B16" s="182">
        <v>3420</v>
      </c>
      <c r="C16" s="183">
        <f>VLOOKUP(B16,เลขปชช!B$2:J$999,6,0)</f>
        <v>1570501315512</v>
      </c>
      <c r="D16" s="184">
        <f>VLOOKUP(B16,เลขปชช!B$2:J$999,7,0)</f>
        <v>38307</v>
      </c>
      <c r="E16" s="185" t="s">
        <v>729</v>
      </c>
      <c r="F16" s="186" t="s">
        <v>652</v>
      </c>
      <c r="G16" s="187" t="s">
        <v>288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</row>
    <row r="17" spans="1:18" x14ac:dyDescent="0.5">
      <c r="A17" s="181">
        <v>12</v>
      </c>
      <c r="B17" s="182">
        <v>3422</v>
      </c>
      <c r="C17" s="183">
        <f>VLOOKUP(B17,เลขปชช!B$2:J$999,6,0)</f>
        <v>1570501315229</v>
      </c>
      <c r="D17" s="184">
        <f>VLOOKUP(B17,เลขปชช!B$2:J$999,7,0)</f>
        <v>38291</v>
      </c>
      <c r="E17" s="185" t="s">
        <v>729</v>
      </c>
      <c r="F17" s="186" t="s">
        <v>653</v>
      </c>
      <c r="G17" s="187" t="s">
        <v>289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x14ac:dyDescent="0.5">
      <c r="A18" s="181">
        <v>13</v>
      </c>
      <c r="B18" s="182">
        <v>3423</v>
      </c>
      <c r="C18" s="183">
        <f>VLOOKUP(B18,เลขปชช!B$2:J$999,6,0)</f>
        <v>1570501315369</v>
      </c>
      <c r="D18" s="184">
        <f>VLOOKUP(B18,เลขปชช!B$2:J$999,7,0)</f>
        <v>38297</v>
      </c>
      <c r="E18" s="185" t="s">
        <v>729</v>
      </c>
      <c r="F18" s="186" t="s">
        <v>381</v>
      </c>
      <c r="G18" s="187" t="s">
        <v>290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x14ac:dyDescent="0.5">
      <c r="A19" s="181">
        <v>14</v>
      </c>
      <c r="B19" s="182">
        <v>3667</v>
      </c>
      <c r="C19" s="183">
        <f>VLOOKUP(B19,เลขปชช!B$2:J$999,6,0)</f>
        <v>1579901123601</v>
      </c>
      <c r="D19" s="184">
        <f>VLOOKUP(B19,เลขปชช!B$2:J$999,7,0)</f>
        <v>38448</v>
      </c>
      <c r="E19" s="185" t="s">
        <v>729</v>
      </c>
      <c r="F19" s="186" t="s">
        <v>1569</v>
      </c>
      <c r="G19" s="187" t="s">
        <v>95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</row>
    <row r="20" spans="1:18" x14ac:dyDescent="0.5">
      <c r="A20" s="181">
        <v>15</v>
      </c>
      <c r="B20" s="182">
        <v>3706</v>
      </c>
      <c r="E20" s="174" t="s">
        <v>729</v>
      </c>
      <c r="F20" s="175" t="s">
        <v>1729</v>
      </c>
      <c r="G20" s="176" t="s">
        <v>1730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</row>
    <row r="21" spans="1:18" x14ac:dyDescent="0.5">
      <c r="A21" s="181">
        <v>16</v>
      </c>
      <c r="B21" s="182">
        <v>2554</v>
      </c>
      <c r="C21" s="183">
        <f>VLOOKUP(B21,เลขปชช!B$2:J$999,6,0)</f>
        <v>1579901011519</v>
      </c>
      <c r="D21" s="184">
        <f>VLOOKUP(B21,เลขปชช!B$2:J$999,7,0)</f>
        <v>37772</v>
      </c>
      <c r="E21" s="185" t="s">
        <v>730</v>
      </c>
      <c r="F21" s="186" t="s">
        <v>654</v>
      </c>
      <c r="G21" s="187" t="s">
        <v>291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1:18" x14ac:dyDescent="0.5">
      <c r="A22" s="181">
        <v>17</v>
      </c>
      <c r="B22" s="182">
        <v>2706</v>
      </c>
      <c r="C22" s="183">
        <f>VLOOKUP(B22,เลขปชช!B$2:J$999,6,0)</f>
        <v>1570501314591</v>
      </c>
      <c r="D22" s="184">
        <f>VLOOKUP(B22,เลขปชช!B$2:J$999,7,0)</f>
        <v>38260</v>
      </c>
      <c r="E22" s="185" t="s">
        <v>730</v>
      </c>
      <c r="F22" s="186" t="s">
        <v>638</v>
      </c>
      <c r="G22" s="187" t="s">
        <v>292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</row>
    <row r="23" spans="1:18" x14ac:dyDescent="0.5">
      <c r="A23" s="181">
        <v>18</v>
      </c>
      <c r="B23" s="182">
        <v>2708</v>
      </c>
      <c r="C23" s="183">
        <f>VLOOKUP(B23,เลขปชช!B$2:J$999,6,0)</f>
        <v>1570501317086</v>
      </c>
      <c r="D23" s="184">
        <f>VLOOKUP(B23,เลขปชช!B$2:J$999,7,0)</f>
        <v>38392</v>
      </c>
      <c r="E23" s="185" t="s">
        <v>730</v>
      </c>
      <c r="F23" s="186" t="s">
        <v>642</v>
      </c>
      <c r="G23" s="187" t="s">
        <v>293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</row>
    <row r="24" spans="1:18" x14ac:dyDescent="0.5">
      <c r="A24" s="181">
        <v>19</v>
      </c>
      <c r="B24" s="182">
        <v>2720</v>
      </c>
      <c r="C24" s="183">
        <f>VLOOKUP(B24,เลขปชช!B$2:J$999,6,0)</f>
        <v>1570501315288</v>
      </c>
      <c r="D24" s="184">
        <f>VLOOKUP(B24,เลขปชช!B$2:J$999,7,0)</f>
        <v>38292</v>
      </c>
      <c r="E24" s="185" t="s">
        <v>730</v>
      </c>
      <c r="F24" s="186" t="s">
        <v>655</v>
      </c>
      <c r="G24" s="187" t="s">
        <v>294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1:18" x14ac:dyDescent="0.5">
      <c r="A25" s="181">
        <v>20</v>
      </c>
      <c r="B25" s="182">
        <v>2721</v>
      </c>
      <c r="C25" s="183">
        <f>VLOOKUP(B25,เลขปชช!B$2:J$999,6,0)</f>
        <v>1129901851871</v>
      </c>
      <c r="D25" s="184">
        <f>VLOOKUP(B25,เลขปชช!B$2:J$999,7,0)</f>
        <v>38175</v>
      </c>
      <c r="E25" s="185" t="s">
        <v>730</v>
      </c>
      <c r="F25" s="186" t="s">
        <v>656</v>
      </c>
      <c r="G25" s="187" t="s">
        <v>295</v>
      </c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8" x14ac:dyDescent="0.5">
      <c r="A26" s="181">
        <v>21</v>
      </c>
      <c r="B26" s="182">
        <v>2724</v>
      </c>
      <c r="C26" s="183">
        <f>VLOOKUP(B26,เลขปชช!B$2:J$999,6,0)</f>
        <v>1570501312441</v>
      </c>
      <c r="D26" s="184">
        <f>VLOOKUP(B26,เลขปชช!B$2:J$999,7,0)</f>
        <v>38133</v>
      </c>
      <c r="E26" s="185" t="s">
        <v>730</v>
      </c>
      <c r="F26" s="186" t="s">
        <v>657</v>
      </c>
      <c r="G26" s="187" t="s">
        <v>296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1:18" x14ac:dyDescent="0.5">
      <c r="A27" s="181">
        <v>22</v>
      </c>
      <c r="B27" s="182">
        <v>2824</v>
      </c>
      <c r="C27" s="183">
        <f>VLOOKUP(B27,เลขปชช!B$2:J$999,6,0)</f>
        <v>1369200033151</v>
      </c>
      <c r="D27" s="184">
        <f>VLOOKUP(B27,เลขปชช!B$2:J$999,7,0)</f>
        <v>38254</v>
      </c>
      <c r="E27" s="185" t="s">
        <v>730</v>
      </c>
      <c r="F27" s="186" t="s">
        <v>658</v>
      </c>
      <c r="G27" s="187" t="s">
        <v>297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1:18" x14ac:dyDescent="0.5">
      <c r="A28" s="181">
        <v>23</v>
      </c>
      <c r="B28" s="182">
        <v>3094</v>
      </c>
      <c r="C28" s="183">
        <f>VLOOKUP(B28,เลขปชช!B$2:J$999,6,0)</f>
        <v>1570501316241</v>
      </c>
      <c r="D28" s="184">
        <f>VLOOKUP(B28,เลขปชช!B$2:J$999,7,0)</f>
        <v>38346</v>
      </c>
      <c r="E28" s="185" t="s">
        <v>730</v>
      </c>
      <c r="F28" s="186" t="s">
        <v>557</v>
      </c>
      <c r="G28" s="187" t="s">
        <v>190</v>
      </c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29" spans="1:18" x14ac:dyDescent="0.5">
      <c r="A29" s="181">
        <v>24</v>
      </c>
      <c r="B29" s="182">
        <v>3267</v>
      </c>
      <c r="C29" s="183">
        <f>VLOOKUP(B29,เลขปชช!B$2:J$999,6,0)</f>
        <v>1570501299029</v>
      </c>
      <c r="D29" s="184">
        <f>VLOOKUP(B29,เลขปชช!B$2:J$999,7,0)</f>
        <v>37355</v>
      </c>
      <c r="E29" s="185" t="s">
        <v>730</v>
      </c>
      <c r="F29" s="186" t="s">
        <v>1015</v>
      </c>
      <c r="G29" s="187" t="s">
        <v>1014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</row>
    <row r="30" spans="1:18" x14ac:dyDescent="0.5">
      <c r="A30" s="181">
        <v>25</v>
      </c>
      <c r="B30" s="182">
        <v>3337</v>
      </c>
      <c r="C30" s="183">
        <f>VLOOKUP(B30,เลขปชช!B$2:J$999,6,0)</f>
        <v>1189900402682</v>
      </c>
      <c r="D30" s="184">
        <f>VLOOKUP(B30,เลขปชช!B$2:J$999,7,0)</f>
        <v>38349</v>
      </c>
      <c r="E30" s="185" t="s">
        <v>730</v>
      </c>
      <c r="F30" s="186" t="s">
        <v>659</v>
      </c>
      <c r="G30" s="187" t="s">
        <v>98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</row>
    <row r="31" spans="1:18" x14ac:dyDescent="0.5">
      <c r="A31" s="181">
        <v>26</v>
      </c>
      <c r="B31" s="182">
        <v>3338</v>
      </c>
      <c r="C31" s="183">
        <f>VLOOKUP(B31,เลขปชช!B$2:J$999,6,0)</f>
        <v>1578000030920</v>
      </c>
      <c r="D31" s="184">
        <f>VLOOKUP(B31,เลขปชช!B$2:J$999,7,0)</f>
        <v>38275</v>
      </c>
      <c r="E31" s="185" t="s">
        <v>730</v>
      </c>
      <c r="F31" s="186" t="s">
        <v>660</v>
      </c>
      <c r="G31" s="187" t="s">
        <v>111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</row>
    <row r="32" spans="1:18" x14ac:dyDescent="0.5">
      <c r="A32" s="181">
        <v>27</v>
      </c>
      <c r="B32" s="182">
        <v>3425</v>
      </c>
      <c r="C32" s="183">
        <f>VLOOKUP(B32,เลขปชช!B$2:J$999,6,0)</f>
        <v>1209000156684</v>
      </c>
      <c r="D32" s="184">
        <f>VLOOKUP(B32,เลขปชช!B$2:J$999,7,0)</f>
        <v>38190</v>
      </c>
      <c r="E32" s="185" t="s">
        <v>730</v>
      </c>
      <c r="F32" s="186" t="s">
        <v>662</v>
      </c>
      <c r="G32" s="187" t="s">
        <v>298</v>
      </c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</row>
    <row r="33" spans="1:18" x14ac:dyDescent="0.5">
      <c r="A33" s="181">
        <v>28</v>
      </c>
      <c r="B33" s="182">
        <v>3427</v>
      </c>
      <c r="C33" s="183">
        <f>VLOOKUP(B33,เลขปชช!B$2:J$999,6,0)</f>
        <v>1570501318091</v>
      </c>
      <c r="D33" s="184">
        <f>VLOOKUP(B33,เลขปชช!B$2:J$999,7,0)</f>
        <v>38454</v>
      </c>
      <c r="E33" s="185" t="s">
        <v>730</v>
      </c>
      <c r="F33" s="186" t="s">
        <v>611</v>
      </c>
      <c r="G33" s="187" t="s">
        <v>299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</row>
    <row r="34" spans="1:18" x14ac:dyDescent="0.5">
      <c r="A34" s="181">
        <v>29</v>
      </c>
      <c r="B34" s="182">
        <v>3564</v>
      </c>
      <c r="C34" s="183">
        <f>VLOOKUP(B34,เลขปชช!B$2:J$999,6,0)</f>
        <v>1570501318414</v>
      </c>
      <c r="D34" s="184">
        <f>VLOOKUP(B34,เลขปชช!B$2:J$999,7,0)</f>
        <v>38479</v>
      </c>
      <c r="E34" s="185" t="s">
        <v>730</v>
      </c>
      <c r="F34" s="186" t="s">
        <v>1124</v>
      </c>
      <c r="G34" s="187" t="s">
        <v>1125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1:18" x14ac:dyDescent="0.5">
      <c r="A35" s="181">
        <v>30</v>
      </c>
      <c r="B35" s="182">
        <v>2725</v>
      </c>
      <c r="C35" s="183">
        <f>VLOOKUP(B35,เลขปชช!B$2:J$999,6,0)</f>
        <v>1570501317850</v>
      </c>
      <c r="D35" s="184">
        <f>VLOOKUP(B35,เลขปชช!B$2:J$999,7,0)</f>
        <v>38425</v>
      </c>
      <c r="E35" s="185" t="s">
        <v>730</v>
      </c>
      <c r="F35" s="186" t="s">
        <v>679</v>
      </c>
      <c r="G35" s="187" t="s">
        <v>136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</row>
  </sheetData>
  <sortState ref="B2:G32">
    <sortCondition ref="E2:E32"/>
    <sortCondition ref="B2:B32"/>
  </sortState>
  <mergeCells count="4">
    <mergeCell ref="A1:R1"/>
    <mergeCell ref="A2:R2"/>
    <mergeCell ref="A3:R3"/>
    <mergeCell ref="E5:G5"/>
  </mergeCells>
  <pageMargins left="0.70866141732283472" right="0.43307086614173229" top="0.35433070866141736" bottom="0.27559055118110237" header="0.31496062992125984" footer="0.31496062992125984"/>
  <pageSetup paperSize="9" scale="92" orientation="portrait" r:id="rId1"/>
  <headerFooter>
    <oddFooter>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7030A0"/>
  </sheetPr>
  <dimension ref="A1:W35"/>
  <sheetViews>
    <sheetView view="pageBreakPreview" zoomScale="115" zoomScaleSheetLayoutView="115" workbookViewId="0">
      <selection activeCell="P11" sqref="P11"/>
    </sheetView>
  </sheetViews>
  <sheetFormatPr defaultRowHeight="23.25" x14ac:dyDescent="0.5"/>
  <cols>
    <col min="1" max="1" width="5.125" style="174" bestFit="1" customWidth="1"/>
    <col min="2" max="2" width="9" style="174"/>
    <col min="3" max="4" width="16.5" style="174" hidden="1" customWidth="1"/>
    <col min="5" max="5" width="6.625" style="174" bestFit="1" customWidth="1"/>
    <col min="6" max="6" width="13.625" style="175" customWidth="1"/>
    <col min="7" max="7" width="13.625" style="176" customWidth="1"/>
    <col min="8" max="18" width="3.625" style="174" customWidth="1"/>
    <col min="19" max="16384" width="9" style="174"/>
  </cols>
  <sheetData>
    <row r="1" spans="1:23" x14ac:dyDescent="0.5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23" x14ac:dyDescent="0.5">
      <c r="A2" s="228" t="s">
        <v>1714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3"/>
      <c r="T2" s="13"/>
      <c r="U2" s="13"/>
      <c r="V2" s="13"/>
      <c r="W2" s="13"/>
    </row>
    <row r="3" spans="1:23" x14ac:dyDescent="0.5">
      <c r="A3" s="228" t="str">
        <f>"ครูที่ปรึกษา  "&amp;สถิติ!P26</f>
        <v>ครูที่ปรึกษา  นายศตวรรษ   ยศวิทยากุล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12"/>
      <c r="T3" s="14"/>
      <c r="U3" s="14"/>
      <c r="V3" s="14"/>
      <c r="W3" s="14"/>
    </row>
    <row r="4" spans="1:23" ht="12" customHeight="1" x14ac:dyDescent="0.5"/>
    <row r="5" spans="1:23" s="180" customFormat="1" ht="33" x14ac:dyDescent="0.2">
      <c r="A5" s="177" t="s">
        <v>735</v>
      </c>
      <c r="B5" s="178" t="s">
        <v>732</v>
      </c>
      <c r="C5" s="179"/>
      <c r="D5" s="179"/>
      <c r="E5" s="239" t="s">
        <v>736</v>
      </c>
      <c r="F5" s="240" t="s">
        <v>733</v>
      </c>
      <c r="G5" s="241" t="s">
        <v>734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1:23" x14ac:dyDescent="0.5">
      <c r="A6" s="181">
        <v>1</v>
      </c>
      <c r="B6" s="182">
        <v>2524</v>
      </c>
      <c r="C6" s="183">
        <f>VLOOKUP(B6,เลขปชช!B$2:J$707,6,0)</f>
        <v>1570501309709</v>
      </c>
      <c r="D6" s="184">
        <f>VLOOKUP(B6,เลขปชช!B$2:J$701,7,0)</f>
        <v>37958</v>
      </c>
      <c r="E6" s="185" t="s">
        <v>729</v>
      </c>
      <c r="F6" s="186" t="s">
        <v>605</v>
      </c>
      <c r="G6" s="187" t="s">
        <v>302</v>
      </c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</row>
    <row r="7" spans="1:23" x14ac:dyDescent="0.5">
      <c r="A7" s="181">
        <v>2</v>
      </c>
      <c r="B7" s="182">
        <v>2694</v>
      </c>
      <c r="C7" s="183">
        <f>VLOOKUP(B7,เลขปชช!B$2:J$707,6,0)</f>
        <v>1570501314893</v>
      </c>
      <c r="D7" s="184">
        <f>VLOOKUP(B7,เลขปชช!B$2:J$701,7,0)</f>
        <v>38276</v>
      </c>
      <c r="E7" s="185" t="s">
        <v>729</v>
      </c>
      <c r="F7" s="186" t="s">
        <v>664</v>
      </c>
      <c r="G7" s="187" t="s">
        <v>303</v>
      </c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</row>
    <row r="8" spans="1:23" x14ac:dyDescent="0.5">
      <c r="A8" s="181">
        <v>3</v>
      </c>
      <c r="B8" s="182">
        <v>2696</v>
      </c>
      <c r="C8" s="183">
        <f>VLOOKUP(B8,เลขปชช!B$2:J$707,6,0)</f>
        <v>1570501317264</v>
      </c>
      <c r="D8" s="184">
        <f>VLOOKUP(B8,เลขปชช!B$2:J$701,7,0)</f>
        <v>38400</v>
      </c>
      <c r="E8" s="185" t="s">
        <v>729</v>
      </c>
      <c r="F8" s="186" t="s">
        <v>665</v>
      </c>
      <c r="G8" s="187" t="s">
        <v>304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</row>
    <row r="9" spans="1:23" x14ac:dyDescent="0.5">
      <c r="A9" s="181">
        <v>4</v>
      </c>
      <c r="B9" s="182">
        <v>2709</v>
      </c>
      <c r="C9" s="183">
        <f>VLOOKUP(B9,เลขปชช!B$2:J$707,6,0)</f>
        <v>1579901103588</v>
      </c>
      <c r="D9" s="184">
        <f>VLOOKUP(B9,เลขปชช!B$2:J$701,7,0)</f>
        <v>38293</v>
      </c>
      <c r="E9" s="185" t="s">
        <v>729</v>
      </c>
      <c r="F9" s="186" t="s">
        <v>666</v>
      </c>
      <c r="G9" s="187" t="s">
        <v>305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</row>
    <row r="10" spans="1:23" x14ac:dyDescent="0.5">
      <c r="A10" s="181">
        <v>5</v>
      </c>
      <c r="B10" s="182">
        <v>2716</v>
      </c>
      <c r="C10" s="183">
        <f>VLOOKUP(B10,เลขปชช!B$2:J$707,6,0)</f>
        <v>1570501317591</v>
      </c>
      <c r="D10" s="184">
        <f>VLOOKUP(B10,เลขปชช!B$2:J$701,7,0)</f>
        <v>38423</v>
      </c>
      <c r="E10" s="185" t="s">
        <v>729</v>
      </c>
      <c r="F10" s="186" t="s">
        <v>667</v>
      </c>
      <c r="G10" s="187" t="s">
        <v>306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1:23" x14ac:dyDescent="0.5">
      <c r="A11" s="181">
        <v>6</v>
      </c>
      <c r="B11" s="182">
        <v>2719</v>
      </c>
      <c r="C11" s="183">
        <f>VLOOKUP(B11,เลขปชช!B$2:J$707,6,0)</f>
        <v>1570501311851</v>
      </c>
      <c r="D11" s="184">
        <f>VLOOKUP(B11,เลขปชช!B$2:J$701,7,0)</f>
        <v>38100</v>
      </c>
      <c r="E11" s="185" t="s">
        <v>729</v>
      </c>
      <c r="F11" s="186" t="s">
        <v>668</v>
      </c>
      <c r="G11" s="187" t="s">
        <v>307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23" x14ac:dyDescent="0.5">
      <c r="A12" s="181">
        <v>7</v>
      </c>
      <c r="B12" s="182">
        <v>2822</v>
      </c>
      <c r="C12" s="183">
        <f>VLOOKUP(B12,เลขปชช!B$2:J$707,6,0)</f>
        <v>1839901833630</v>
      </c>
      <c r="D12" s="184">
        <f>VLOOKUP(B12,เลขปชช!B$2:J$701,7,0)</f>
        <v>38271</v>
      </c>
      <c r="E12" s="185" t="s">
        <v>729</v>
      </c>
      <c r="F12" s="186" t="s">
        <v>669</v>
      </c>
      <c r="G12" s="187" t="s">
        <v>308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</row>
    <row r="13" spans="1:23" x14ac:dyDescent="0.5">
      <c r="A13" s="181">
        <v>8</v>
      </c>
      <c r="B13" s="182">
        <v>3084</v>
      </c>
      <c r="C13" s="183">
        <f>VLOOKUP(B13,เลขปชช!B$2:J$707,6,0)</f>
        <v>1570501313005</v>
      </c>
      <c r="D13" s="184">
        <f>VLOOKUP(B13,เลขปชช!B$2:J$701,7,0)</f>
        <v>38156</v>
      </c>
      <c r="E13" s="185" t="s">
        <v>729</v>
      </c>
      <c r="F13" s="186" t="s">
        <v>670</v>
      </c>
      <c r="G13" s="187" t="s">
        <v>127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</row>
    <row r="14" spans="1:23" x14ac:dyDescent="0.5">
      <c r="A14" s="181">
        <v>9</v>
      </c>
      <c r="B14" s="182">
        <v>3085</v>
      </c>
      <c r="C14" s="183">
        <f>VLOOKUP(B14,เลขปชช!B$2:J$707,6,0)</f>
        <v>1209702179412</v>
      </c>
      <c r="D14" s="184">
        <f>VLOOKUP(B14,เลขปชช!B$2:J$701,7,0)</f>
        <v>38247</v>
      </c>
      <c r="E14" s="185" t="s">
        <v>729</v>
      </c>
      <c r="F14" s="186" t="s">
        <v>594</v>
      </c>
      <c r="G14" s="187" t="s">
        <v>278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</row>
    <row r="15" spans="1:23" x14ac:dyDescent="0.5">
      <c r="A15" s="181">
        <v>10</v>
      </c>
      <c r="B15" s="182">
        <v>3160</v>
      </c>
      <c r="C15" s="183">
        <f>VLOOKUP(B15,เลขปชช!B$2:J$707,6,0)</f>
        <v>1900101500238</v>
      </c>
      <c r="D15" s="184">
        <f>VLOOKUP(B15,เลขปชช!B$2:J$701,7,0)</f>
        <v>38483</v>
      </c>
      <c r="E15" s="185" t="s">
        <v>729</v>
      </c>
      <c r="F15" s="186" t="s">
        <v>671</v>
      </c>
      <c r="G15" s="187" t="s">
        <v>309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</row>
    <row r="16" spans="1:23" x14ac:dyDescent="0.5">
      <c r="A16" s="181">
        <v>11</v>
      </c>
      <c r="B16" s="182">
        <v>3186</v>
      </c>
      <c r="C16" s="183">
        <f>VLOOKUP(B16,เลขปชช!B$2:J$707,6,0)</f>
        <v>1570501312742</v>
      </c>
      <c r="D16" s="184">
        <f>VLOOKUP(B16,เลขปชช!B$2:J$701,7,0)</f>
        <v>38149</v>
      </c>
      <c r="E16" s="185" t="s">
        <v>729</v>
      </c>
      <c r="F16" s="186" t="s">
        <v>672</v>
      </c>
      <c r="G16" s="187" t="s">
        <v>310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</row>
    <row r="17" spans="1:18" x14ac:dyDescent="0.5">
      <c r="A17" s="181">
        <v>12</v>
      </c>
      <c r="B17" s="182">
        <v>3428</v>
      </c>
      <c r="C17" s="183">
        <f>VLOOKUP(B17,เลขปชช!B$2:J$707,6,0)</f>
        <v>1570501308079</v>
      </c>
      <c r="D17" s="184">
        <f>VLOOKUP(B17,เลขปชช!B$2:J$701,7,0)</f>
        <v>37860</v>
      </c>
      <c r="E17" s="185" t="s">
        <v>729</v>
      </c>
      <c r="F17" s="186" t="s">
        <v>673</v>
      </c>
      <c r="G17" s="187" t="s">
        <v>311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x14ac:dyDescent="0.5">
      <c r="A18" s="181">
        <v>13</v>
      </c>
      <c r="B18" s="182">
        <v>3429</v>
      </c>
      <c r="C18" s="183">
        <f>VLOOKUP(B18,เลขปชช!B$2:J$707,6,0)</f>
        <v>1579901117147</v>
      </c>
      <c r="D18" s="184">
        <f>VLOOKUP(B18,เลขปชช!B$2:J$701,7,0)</f>
        <v>38393</v>
      </c>
      <c r="E18" s="185" t="s">
        <v>729</v>
      </c>
      <c r="F18" s="186" t="s">
        <v>674</v>
      </c>
      <c r="G18" s="187" t="s">
        <v>312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x14ac:dyDescent="0.5">
      <c r="A19" s="181">
        <v>14</v>
      </c>
      <c r="B19" s="182">
        <v>3431</v>
      </c>
      <c r="C19" s="183">
        <f>VLOOKUP(B19,เลขปชช!B$2:J$707,6,0)</f>
        <v>1570501312271</v>
      </c>
      <c r="D19" s="184">
        <f>VLOOKUP(B19,เลขปชช!B$2:J$701,7,0)</f>
        <v>38125</v>
      </c>
      <c r="E19" s="185" t="s">
        <v>729</v>
      </c>
      <c r="F19" s="186" t="s">
        <v>1030</v>
      </c>
      <c r="G19" s="187" t="s">
        <v>103</v>
      </c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</row>
    <row r="20" spans="1:18" x14ac:dyDescent="0.5">
      <c r="A20" s="181">
        <v>15</v>
      </c>
      <c r="B20" s="182">
        <v>2981</v>
      </c>
      <c r="C20" s="183">
        <f>VLOOKUP(B20,เลขปชช!B$2:J$707,6,0)</f>
        <v>1570501313862</v>
      </c>
      <c r="D20" s="184">
        <f>VLOOKUP(B20,เลขปชช!B$2:J$701,7,0)</f>
        <v>38223</v>
      </c>
      <c r="E20" s="185" t="s">
        <v>729</v>
      </c>
      <c r="F20" s="186" t="s">
        <v>637</v>
      </c>
      <c r="G20" s="187" t="s">
        <v>286</v>
      </c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</row>
    <row r="21" spans="1:18" x14ac:dyDescent="0.5">
      <c r="A21" s="181">
        <v>16</v>
      </c>
      <c r="B21" s="182">
        <v>3683</v>
      </c>
      <c r="C21" s="183"/>
      <c r="D21" s="184"/>
      <c r="E21" s="185" t="s">
        <v>729</v>
      </c>
      <c r="F21" s="186" t="s">
        <v>1715</v>
      </c>
      <c r="G21" s="187" t="s">
        <v>1716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1:18" x14ac:dyDescent="0.5">
      <c r="A22" s="181">
        <v>17</v>
      </c>
      <c r="B22" s="182">
        <v>2662</v>
      </c>
      <c r="C22" s="183">
        <f>VLOOKUP(B22,เลขปชช!B$2:J$707,6,0)</f>
        <v>570589013683</v>
      </c>
      <c r="D22" s="184">
        <f>VLOOKUP(B22,เลขปชช!B$2:J$701,7,0)</f>
        <v>37693</v>
      </c>
      <c r="E22" s="185" t="s">
        <v>730</v>
      </c>
      <c r="F22" s="186" t="s">
        <v>676</v>
      </c>
      <c r="G22" s="187" t="s">
        <v>314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</row>
    <row r="23" spans="1:18" x14ac:dyDescent="0.5">
      <c r="A23" s="181">
        <v>18</v>
      </c>
      <c r="B23" s="182">
        <v>2699</v>
      </c>
      <c r="C23" s="183">
        <f>VLOOKUP(B23,เลขปชช!B$2:J$707,6,0)</f>
        <v>1570501314826</v>
      </c>
      <c r="D23" s="184">
        <f>VLOOKUP(B23,เลขปชช!B$2:J$701,7,0)</f>
        <v>38273</v>
      </c>
      <c r="E23" s="185" t="s">
        <v>730</v>
      </c>
      <c r="F23" s="186" t="s">
        <v>677</v>
      </c>
      <c r="G23" s="187" t="s">
        <v>315</v>
      </c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</row>
    <row r="24" spans="1:18" x14ac:dyDescent="0.5">
      <c r="A24" s="181">
        <v>19</v>
      </c>
      <c r="B24" s="182">
        <v>2704</v>
      </c>
      <c r="C24" s="183">
        <f>VLOOKUP(B24,เลขปชช!B$2:J$707,6,0)</f>
        <v>1570501314478</v>
      </c>
      <c r="D24" s="184">
        <f>VLOOKUP(B24,เลขปชช!B$2:J$701,7,0)</f>
        <v>38254</v>
      </c>
      <c r="E24" s="185" t="s">
        <v>730</v>
      </c>
      <c r="F24" s="186" t="s">
        <v>678</v>
      </c>
      <c r="G24" s="187" t="s">
        <v>316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1:18" x14ac:dyDescent="0.5">
      <c r="A25" s="181">
        <v>20</v>
      </c>
      <c r="B25" s="182">
        <v>2723</v>
      </c>
      <c r="C25" s="183">
        <f>VLOOKUP(B25,เลขปชช!B$2:J$707,6,0)</f>
        <v>1579901080936</v>
      </c>
      <c r="D25" s="184">
        <f>VLOOKUP(B25,เลขปชช!B$2:J$701,7,0)</f>
        <v>38126</v>
      </c>
      <c r="E25" s="185" t="s">
        <v>730</v>
      </c>
      <c r="F25" s="186" t="s">
        <v>478</v>
      </c>
      <c r="G25" s="187" t="s">
        <v>317</v>
      </c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8" x14ac:dyDescent="0.5">
      <c r="A26" s="181">
        <v>21</v>
      </c>
      <c r="B26" s="182">
        <v>2727</v>
      </c>
      <c r="C26" s="183">
        <f>VLOOKUP(B26,เลขปชช!B$2:J$707,6,0)</f>
        <v>1104300790946</v>
      </c>
      <c r="D26" s="184">
        <f>VLOOKUP(B26,เลขปชช!B$2:J$701,7,0)</f>
        <v>38339</v>
      </c>
      <c r="E26" s="185" t="s">
        <v>730</v>
      </c>
      <c r="F26" s="186" t="s">
        <v>680</v>
      </c>
      <c r="G26" s="187" t="s">
        <v>318</v>
      </c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1:18" x14ac:dyDescent="0.5">
      <c r="A27" s="181">
        <v>22</v>
      </c>
      <c r="B27" s="182">
        <v>2823</v>
      </c>
      <c r="C27" s="183">
        <f>VLOOKUP(B27,เลขปชช!B$2:J$707,6,0)</f>
        <v>1570501313277</v>
      </c>
      <c r="D27" s="184">
        <f>VLOOKUP(B27,เลขปชช!B$2:J$701,7,0)</f>
        <v>38186</v>
      </c>
      <c r="E27" s="185" t="s">
        <v>730</v>
      </c>
      <c r="F27" s="186" t="s">
        <v>681</v>
      </c>
      <c r="G27" s="187" t="s">
        <v>319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1:18" x14ac:dyDescent="0.5">
      <c r="A28" s="181">
        <v>23</v>
      </c>
      <c r="B28" s="182">
        <v>3086</v>
      </c>
      <c r="C28" s="183">
        <f>VLOOKUP(B28,เลขปชช!B$2:J$707,6,0)</f>
        <v>1570501319844</v>
      </c>
      <c r="D28" s="184">
        <f>VLOOKUP(B28,เลขปชช!B$2:J$701,7,0)</f>
        <v>38569</v>
      </c>
      <c r="E28" s="185" t="s">
        <v>730</v>
      </c>
      <c r="F28" s="186" t="s">
        <v>450</v>
      </c>
      <c r="G28" s="187" t="s">
        <v>320</v>
      </c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29" spans="1:18" x14ac:dyDescent="0.5">
      <c r="A29" s="181">
        <v>24</v>
      </c>
      <c r="B29" s="182">
        <v>3158</v>
      </c>
      <c r="C29" s="183">
        <f>VLOOKUP(B29,เลขปชช!B$2:J$707,6,0)</f>
        <v>1300101273920</v>
      </c>
      <c r="D29" s="184">
        <f>VLOOKUP(B29,เลขปชช!B$2:J$701,7,0)</f>
        <v>38029</v>
      </c>
      <c r="E29" s="185" t="s">
        <v>730</v>
      </c>
      <c r="F29" s="186" t="s">
        <v>682</v>
      </c>
      <c r="G29" s="187" t="s">
        <v>321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</row>
    <row r="30" spans="1:18" x14ac:dyDescent="0.5">
      <c r="A30" s="181">
        <v>25</v>
      </c>
      <c r="B30" s="182">
        <v>3159</v>
      </c>
      <c r="C30" s="183">
        <f>VLOOKUP(B30,เลขปชช!B$2:J$707,6,0)</f>
        <v>1570501314338</v>
      </c>
      <c r="D30" s="184">
        <f>VLOOKUP(B30,เลขปชช!B$2:J$701,7,0)</f>
        <v>38244</v>
      </c>
      <c r="E30" s="185" t="s">
        <v>730</v>
      </c>
      <c r="F30" s="186" t="s">
        <v>683</v>
      </c>
      <c r="G30" s="187" t="s">
        <v>31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</row>
    <row r="31" spans="1:18" x14ac:dyDescent="0.5">
      <c r="A31" s="181">
        <v>26</v>
      </c>
      <c r="B31" s="182">
        <v>3339</v>
      </c>
      <c r="C31" s="183">
        <f>VLOOKUP(B31,เลขปชช!B$2:J$707,6,0)</f>
        <v>1100401262402</v>
      </c>
      <c r="D31" s="184">
        <f>VLOOKUP(B31,เลขปชช!B$2:J$701,7,0)</f>
        <v>38409</v>
      </c>
      <c r="E31" s="185" t="s">
        <v>730</v>
      </c>
      <c r="F31" s="186" t="s">
        <v>1029</v>
      </c>
      <c r="G31" s="187" t="s">
        <v>322</v>
      </c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</row>
    <row r="32" spans="1:18" x14ac:dyDescent="0.5">
      <c r="A32" s="181">
        <v>27</v>
      </c>
      <c r="B32" s="182">
        <v>3430</v>
      </c>
      <c r="C32" s="183">
        <f>VLOOKUP(B32,เลขปชช!B$2:J$707,6,0)</f>
        <v>1570501318988</v>
      </c>
      <c r="D32" s="184">
        <f>VLOOKUP(B32,เลขปชช!B$2:J$701,7,0)</f>
        <v>38515</v>
      </c>
      <c r="E32" s="185" t="s">
        <v>730</v>
      </c>
      <c r="F32" s="186" t="s">
        <v>675</v>
      </c>
      <c r="G32" s="187" t="s">
        <v>313</v>
      </c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</row>
    <row r="33" spans="1:18" x14ac:dyDescent="0.5">
      <c r="A33" s="181">
        <v>28</v>
      </c>
      <c r="B33" s="182">
        <v>3432</v>
      </c>
      <c r="C33" s="183">
        <f>VLOOKUP(B33,เลขปชช!B$2:J$707,6,0)</f>
        <v>1570501316225</v>
      </c>
      <c r="D33" s="184">
        <f>VLOOKUP(B33,เลขปชช!B$2:J$701,7,0)</f>
        <v>38345</v>
      </c>
      <c r="E33" s="185" t="s">
        <v>730</v>
      </c>
      <c r="F33" s="186" t="s">
        <v>684</v>
      </c>
      <c r="G33" s="187" t="s">
        <v>323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</row>
    <row r="34" spans="1:18" x14ac:dyDescent="0.5">
      <c r="A34" s="181">
        <v>29</v>
      </c>
      <c r="B34" s="182">
        <v>3434</v>
      </c>
      <c r="C34" s="183">
        <f>VLOOKUP(B34,เลขปชช!B$2:J$707,6,0)</f>
        <v>1200101935311</v>
      </c>
      <c r="D34" s="184">
        <f>VLOOKUP(B34,เลขปชช!B$2:J$701,7,0)</f>
        <v>38310</v>
      </c>
      <c r="E34" s="185" t="s">
        <v>730</v>
      </c>
      <c r="F34" s="186" t="s">
        <v>449</v>
      </c>
      <c r="G34" s="187" t="s">
        <v>325</v>
      </c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1:18" x14ac:dyDescent="0.5">
      <c r="A35" s="181">
        <v>30</v>
      </c>
      <c r="B35" s="182">
        <v>3435</v>
      </c>
      <c r="C35" s="183">
        <f>VLOOKUP(B35,เลขปชช!B$2:J$707,6,0)</f>
        <v>1770200177623</v>
      </c>
      <c r="D35" s="184">
        <f>VLOOKUP(B35,เลขปชช!B$2:J$701,7,0)</f>
        <v>38458</v>
      </c>
      <c r="E35" s="185" t="s">
        <v>730</v>
      </c>
      <c r="F35" s="186" t="s">
        <v>686</v>
      </c>
      <c r="G35" s="187" t="s">
        <v>326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</row>
  </sheetData>
  <sortState ref="B2:G32">
    <sortCondition ref="E2:E32"/>
    <sortCondition ref="B2:B32"/>
  </sortState>
  <mergeCells count="4">
    <mergeCell ref="A1:R1"/>
    <mergeCell ref="A2:R2"/>
    <mergeCell ref="A3:R3"/>
    <mergeCell ref="E5:G5"/>
  </mergeCells>
  <pageMargins left="0.79" right="0.35433070866141736" top="0.43307086614173229" bottom="0.31496062992125984" header="0.31496062992125984" footer="0.31496062992125984"/>
  <pageSetup paperSize="9" scale="91" orientation="portrait" r:id="rId1"/>
  <headerFooter>
    <oddFooter>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L63"/>
  <sheetViews>
    <sheetView topLeftCell="A46" workbookViewId="0">
      <selection activeCell="E54" sqref="E54"/>
    </sheetView>
  </sheetViews>
  <sheetFormatPr defaultRowHeight="17.25" x14ac:dyDescent="0.4"/>
  <cols>
    <col min="1" max="2" width="9" style="196"/>
    <col min="3" max="4" width="12.375" style="196" customWidth="1"/>
    <col min="5" max="5" width="11.125" style="227" customWidth="1"/>
    <col min="6" max="6" width="14" style="196" bestFit="1" customWidth="1"/>
    <col min="7" max="7" width="9" style="195"/>
    <col min="8" max="16384" width="9" style="196"/>
  </cols>
  <sheetData>
    <row r="1" spans="1:9" ht="24" x14ac:dyDescent="0.55000000000000004">
      <c r="A1" s="189">
        <v>3291</v>
      </c>
      <c r="B1" s="190" t="s">
        <v>730</v>
      </c>
      <c r="C1" s="191" t="s">
        <v>782</v>
      </c>
      <c r="D1" s="192" t="s">
        <v>70</v>
      </c>
      <c r="E1" s="193" t="s">
        <v>1205</v>
      </c>
      <c r="F1" s="194" t="s">
        <v>1139</v>
      </c>
      <c r="G1" s="195" t="s">
        <v>1606</v>
      </c>
      <c r="H1" s="196" t="s">
        <v>1207</v>
      </c>
    </row>
    <row r="2" spans="1:9" ht="24" x14ac:dyDescent="0.55000000000000004">
      <c r="A2" s="189">
        <v>3319</v>
      </c>
      <c r="B2" s="190" t="s">
        <v>729</v>
      </c>
      <c r="C2" s="191" t="s">
        <v>456</v>
      </c>
      <c r="D2" s="192" t="s">
        <v>92</v>
      </c>
      <c r="E2" s="193" t="s">
        <v>1140</v>
      </c>
      <c r="F2" s="194" t="s">
        <v>1139</v>
      </c>
      <c r="G2" s="195" t="s">
        <v>1604</v>
      </c>
      <c r="H2" s="196" t="s">
        <v>1207</v>
      </c>
    </row>
    <row r="3" spans="1:9" ht="24" x14ac:dyDescent="0.55000000000000004">
      <c r="A3" s="189">
        <v>2875</v>
      </c>
      <c r="B3" s="190" t="s">
        <v>730</v>
      </c>
      <c r="C3" s="191" t="s">
        <v>633</v>
      </c>
      <c r="D3" s="192" t="s">
        <v>241</v>
      </c>
      <c r="E3" s="193" t="s">
        <v>1202</v>
      </c>
      <c r="F3" s="194" t="s">
        <v>1203</v>
      </c>
      <c r="G3" s="195" t="s">
        <v>1607</v>
      </c>
      <c r="H3" s="196" t="s">
        <v>1207</v>
      </c>
      <c r="I3" s="196" t="s">
        <v>1266</v>
      </c>
    </row>
    <row r="4" spans="1:9" ht="24" x14ac:dyDescent="0.55000000000000004">
      <c r="A4" s="189">
        <v>3126</v>
      </c>
      <c r="B4" s="190" t="s">
        <v>729</v>
      </c>
      <c r="C4" s="191" t="s">
        <v>413</v>
      </c>
      <c r="D4" s="192" t="s">
        <v>45</v>
      </c>
      <c r="E4" s="193" t="s">
        <v>1204</v>
      </c>
      <c r="F4" s="194" t="s">
        <v>1203</v>
      </c>
      <c r="G4" s="195" t="s">
        <v>1603</v>
      </c>
      <c r="H4" s="196" t="s">
        <v>1207</v>
      </c>
    </row>
    <row r="5" spans="1:9" ht="24" x14ac:dyDescent="0.55000000000000004">
      <c r="A5" s="189">
        <v>3452</v>
      </c>
      <c r="B5" s="190" t="s">
        <v>729</v>
      </c>
      <c r="C5" s="191" t="s">
        <v>576</v>
      </c>
      <c r="D5" s="192" t="s">
        <v>185</v>
      </c>
      <c r="E5" s="193" t="s">
        <v>1205</v>
      </c>
      <c r="F5" s="194" t="s">
        <v>1203</v>
      </c>
      <c r="G5" s="195" t="s">
        <v>1606</v>
      </c>
      <c r="H5" s="196" t="s">
        <v>1207</v>
      </c>
    </row>
    <row r="6" spans="1:9" ht="24" x14ac:dyDescent="0.55000000000000004">
      <c r="A6" s="189">
        <v>3202</v>
      </c>
      <c r="B6" s="190" t="s">
        <v>729</v>
      </c>
      <c r="C6" s="191" t="s">
        <v>888</v>
      </c>
      <c r="D6" s="192" t="s">
        <v>789</v>
      </c>
      <c r="E6" s="193" t="s">
        <v>1208</v>
      </c>
      <c r="F6" s="194" t="s">
        <v>1209</v>
      </c>
      <c r="G6" s="195" t="s">
        <v>1602</v>
      </c>
      <c r="H6" s="196" t="s">
        <v>1223</v>
      </c>
    </row>
    <row r="7" spans="1:9" ht="24" x14ac:dyDescent="0.55000000000000004">
      <c r="A7" s="197">
        <v>3348</v>
      </c>
      <c r="B7" s="198" t="s">
        <v>729</v>
      </c>
      <c r="C7" s="199" t="s">
        <v>694</v>
      </c>
      <c r="D7" s="200" t="s">
        <v>335</v>
      </c>
      <c r="E7" s="193" t="s">
        <v>348</v>
      </c>
      <c r="F7" s="194"/>
      <c r="G7" s="195" t="s">
        <v>1060</v>
      </c>
    </row>
    <row r="8" spans="1:9" ht="24" x14ac:dyDescent="0.55000000000000004">
      <c r="A8" s="197">
        <v>2868</v>
      </c>
      <c r="B8" s="198" t="s">
        <v>729</v>
      </c>
      <c r="C8" s="199" t="s">
        <v>534</v>
      </c>
      <c r="D8" s="200" t="s">
        <v>143</v>
      </c>
      <c r="E8" s="193" t="s">
        <v>1205</v>
      </c>
      <c r="F8" s="194" t="s">
        <v>1216</v>
      </c>
      <c r="G8" s="195" t="s">
        <v>1606</v>
      </c>
      <c r="H8" s="196" t="s">
        <v>1207</v>
      </c>
    </row>
    <row r="9" spans="1:9" ht="24" x14ac:dyDescent="0.55000000000000004">
      <c r="A9" s="197">
        <v>3544</v>
      </c>
      <c r="B9" s="198" t="s">
        <v>730</v>
      </c>
      <c r="C9" s="199" t="s">
        <v>986</v>
      </c>
      <c r="D9" s="200" t="s">
        <v>30</v>
      </c>
      <c r="E9" s="201" t="s">
        <v>1236</v>
      </c>
      <c r="F9" s="194" t="s">
        <v>1229</v>
      </c>
      <c r="G9" s="195" t="s">
        <v>1595</v>
      </c>
      <c r="H9" s="196" t="s">
        <v>1223</v>
      </c>
    </row>
    <row r="10" spans="1:9" ht="24" x14ac:dyDescent="0.55000000000000004">
      <c r="A10" s="197">
        <v>3357</v>
      </c>
      <c r="B10" s="198" t="s">
        <v>730</v>
      </c>
      <c r="C10" s="199" t="s">
        <v>927</v>
      </c>
      <c r="D10" s="200" t="s">
        <v>829</v>
      </c>
      <c r="E10" s="201" t="s">
        <v>1230</v>
      </c>
      <c r="F10" s="194" t="s">
        <v>1232</v>
      </c>
      <c r="G10" s="195" t="s">
        <v>1596</v>
      </c>
      <c r="H10" s="196" t="s">
        <v>1223</v>
      </c>
    </row>
    <row r="11" spans="1:9" ht="24" x14ac:dyDescent="0.55000000000000004">
      <c r="A11" s="197" t="s">
        <v>1206</v>
      </c>
      <c r="B11" s="198" t="s">
        <v>730</v>
      </c>
      <c r="C11" s="199" t="s">
        <v>1315</v>
      </c>
      <c r="D11" s="200" t="s">
        <v>85</v>
      </c>
      <c r="E11" s="193" t="s">
        <v>300</v>
      </c>
      <c r="F11" s="194" t="s">
        <v>1232</v>
      </c>
      <c r="G11" s="195" t="s">
        <v>1059</v>
      </c>
      <c r="H11" s="196" t="s">
        <v>1223</v>
      </c>
    </row>
    <row r="12" spans="1:9" ht="24" x14ac:dyDescent="0.55000000000000004">
      <c r="A12" s="197">
        <v>3220</v>
      </c>
      <c r="B12" s="198" t="s">
        <v>730</v>
      </c>
      <c r="C12" s="199" t="s">
        <v>912</v>
      </c>
      <c r="D12" s="191" t="s">
        <v>10</v>
      </c>
      <c r="E12" s="193" t="s">
        <v>28</v>
      </c>
      <c r="F12" s="194" t="s">
        <v>1232</v>
      </c>
      <c r="G12" s="195" t="s">
        <v>1602</v>
      </c>
      <c r="H12" s="196" t="s">
        <v>1223</v>
      </c>
    </row>
    <row r="13" spans="1:9" ht="24" x14ac:dyDescent="0.55000000000000004">
      <c r="A13" s="197">
        <v>3460</v>
      </c>
      <c r="B13" s="198" t="s">
        <v>730</v>
      </c>
      <c r="C13" s="199" t="s">
        <v>438</v>
      </c>
      <c r="D13" s="200" t="s">
        <v>74</v>
      </c>
      <c r="E13" s="193" t="s">
        <v>114</v>
      </c>
      <c r="F13" s="194" t="s">
        <v>1232</v>
      </c>
      <c r="G13" s="195" t="s">
        <v>1604</v>
      </c>
      <c r="H13" s="196" t="s">
        <v>1235</v>
      </c>
    </row>
    <row r="14" spans="1:9" ht="24" x14ac:dyDescent="0.55000000000000004">
      <c r="A14" s="197">
        <v>3561</v>
      </c>
      <c r="B14" s="198" t="s">
        <v>730</v>
      </c>
      <c r="C14" s="199" t="s">
        <v>1057</v>
      </c>
      <c r="D14" s="200" t="s">
        <v>1058</v>
      </c>
      <c r="E14" s="201" t="s">
        <v>1237</v>
      </c>
      <c r="F14" s="194" t="s">
        <v>1232</v>
      </c>
      <c r="G14" s="195" t="s">
        <v>1595</v>
      </c>
      <c r="H14" s="196" t="s">
        <v>1223</v>
      </c>
    </row>
    <row r="15" spans="1:9" ht="24" x14ac:dyDescent="0.55000000000000004">
      <c r="A15" s="189">
        <v>3613</v>
      </c>
      <c r="B15" s="190" t="s">
        <v>730</v>
      </c>
      <c r="C15" s="191" t="s">
        <v>1068</v>
      </c>
      <c r="D15" s="192" t="s">
        <v>1069</v>
      </c>
      <c r="E15" s="193" t="s">
        <v>58</v>
      </c>
      <c r="F15" s="194" t="s">
        <v>1232</v>
      </c>
      <c r="H15" s="196" t="s">
        <v>1223</v>
      </c>
    </row>
    <row r="16" spans="1:9" ht="24" x14ac:dyDescent="0.55000000000000004">
      <c r="A16" s="197">
        <v>3620</v>
      </c>
      <c r="B16" s="198" t="s">
        <v>729</v>
      </c>
      <c r="C16" s="199" t="s">
        <v>1141</v>
      </c>
      <c r="D16" s="200" t="s">
        <v>1142</v>
      </c>
      <c r="E16" s="202" t="s">
        <v>1059</v>
      </c>
      <c r="F16" s="194" t="s">
        <v>1239</v>
      </c>
      <c r="G16" s="195" t="s">
        <v>1059</v>
      </c>
      <c r="H16" s="196" t="s">
        <v>1223</v>
      </c>
    </row>
    <row r="17" spans="1:12" ht="24" x14ac:dyDescent="0.55000000000000004">
      <c r="A17" s="197">
        <v>2549</v>
      </c>
      <c r="B17" s="198" t="s">
        <v>730</v>
      </c>
      <c r="C17" s="199" t="s">
        <v>1040</v>
      </c>
      <c r="D17" s="200" t="s">
        <v>1041</v>
      </c>
      <c r="E17" s="202" t="s">
        <v>1264</v>
      </c>
      <c r="F17" s="194" t="s">
        <v>1265</v>
      </c>
      <c r="G17" s="195" t="s">
        <v>1060</v>
      </c>
      <c r="H17" s="196" t="s">
        <v>1223</v>
      </c>
    </row>
    <row r="18" spans="1:12" ht="24" x14ac:dyDescent="0.55000000000000004">
      <c r="A18" s="197">
        <v>3538</v>
      </c>
      <c r="B18" s="198" t="s">
        <v>730</v>
      </c>
      <c r="C18" s="199" t="s">
        <v>971</v>
      </c>
      <c r="D18" s="200" t="s">
        <v>877</v>
      </c>
      <c r="E18" s="201" t="s">
        <v>1531</v>
      </c>
      <c r="F18" s="203"/>
      <c r="G18" s="195" t="s">
        <v>1597</v>
      </c>
      <c r="H18" s="196" t="s">
        <v>1223</v>
      </c>
    </row>
    <row r="19" spans="1:12" ht="24" x14ac:dyDescent="0.55000000000000004">
      <c r="A19" s="197">
        <v>2813</v>
      </c>
      <c r="B19" s="198" t="s">
        <v>729</v>
      </c>
      <c r="C19" s="199" t="s">
        <v>1210</v>
      </c>
      <c r="D19" s="200" t="s">
        <v>1211</v>
      </c>
      <c r="E19" s="193" t="s">
        <v>367</v>
      </c>
      <c r="F19" s="194" t="s">
        <v>1558</v>
      </c>
      <c r="G19" s="195" t="s">
        <v>1061</v>
      </c>
      <c r="H19" s="196" t="s">
        <v>1223</v>
      </c>
      <c r="I19" s="196" t="s">
        <v>1574</v>
      </c>
    </row>
    <row r="20" spans="1:12" ht="24" x14ac:dyDescent="0.55000000000000004">
      <c r="A20" s="204">
        <v>3219</v>
      </c>
      <c r="B20" s="205" t="s">
        <v>730</v>
      </c>
      <c r="C20" s="206" t="s">
        <v>911</v>
      </c>
      <c r="D20" s="206" t="s">
        <v>774</v>
      </c>
      <c r="E20" s="207" t="s">
        <v>1208</v>
      </c>
      <c r="F20" s="208" t="s">
        <v>1561</v>
      </c>
      <c r="G20" s="195" t="s">
        <v>1602</v>
      </c>
      <c r="H20" s="196" t="s">
        <v>1574</v>
      </c>
    </row>
    <row r="21" spans="1:12" ht="24" x14ac:dyDescent="0.55000000000000004">
      <c r="A21" s="209">
        <v>3289</v>
      </c>
      <c r="B21" s="205" t="s">
        <v>730</v>
      </c>
      <c r="C21" s="206" t="s">
        <v>686</v>
      </c>
      <c r="D21" s="210" t="s">
        <v>774</v>
      </c>
      <c r="E21" s="207" t="s">
        <v>1562</v>
      </c>
      <c r="F21" s="208" t="s">
        <v>1561</v>
      </c>
      <c r="G21" s="195" t="s">
        <v>1606</v>
      </c>
      <c r="H21" s="196" t="s">
        <v>1574</v>
      </c>
    </row>
    <row r="22" spans="1:12" ht="24" x14ac:dyDescent="0.55000000000000004">
      <c r="A22" s="209">
        <v>3449</v>
      </c>
      <c r="B22" s="205" t="s">
        <v>729</v>
      </c>
      <c r="C22" s="206" t="s">
        <v>630</v>
      </c>
      <c r="D22" s="210" t="s">
        <v>237</v>
      </c>
      <c r="E22" s="207" t="s">
        <v>1202</v>
      </c>
      <c r="F22" s="208" t="s">
        <v>1563</v>
      </c>
      <c r="G22" s="195" t="s">
        <v>1607</v>
      </c>
      <c r="H22" s="196" t="s">
        <v>1574</v>
      </c>
    </row>
    <row r="23" spans="1:12" ht="24" x14ac:dyDescent="0.55000000000000004">
      <c r="A23" s="209">
        <v>3649</v>
      </c>
      <c r="B23" s="205" t="s">
        <v>730</v>
      </c>
      <c r="C23" s="206" t="s">
        <v>1195</v>
      </c>
      <c r="D23" s="210" t="s">
        <v>1196</v>
      </c>
      <c r="E23" s="207" t="s">
        <v>1565</v>
      </c>
      <c r="F23" s="208" t="s">
        <v>1564</v>
      </c>
      <c r="G23" s="195" t="s">
        <v>1597</v>
      </c>
      <c r="H23" s="196" t="s">
        <v>1574</v>
      </c>
    </row>
    <row r="24" spans="1:12" ht="24" x14ac:dyDescent="0.55000000000000004">
      <c r="A24" s="209">
        <v>3659</v>
      </c>
      <c r="B24" s="205" t="s">
        <v>730</v>
      </c>
      <c r="C24" s="206" t="s">
        <v>1194</v>
      </c>
      <c r="D24" s="210" t="s">
        <v>251</v>
      </c>
      <c r="E24" s="207" t="s">
        <v>1566</v>
      </c>
      <c r="F24" s="208" t="s">
        <v>1567</v>
      </c>
      <c r="G24" s="195" t="s">
        <v>1597</v>
      </c>
      <c r="H24" s="196" t="s">
        <v>1574</v>
      </c>
    </row>
    <row r="25" spans="1:12" ht="24" x14ac:dyDescent="0.55000000000000004">
      <c r="A25" s="209">
        <v>2956</v>
      </c>
      <c r="B25" s="205" t="s">
        <v>729</v>
      </c>
      <c r="C25" s="206" t="s">
        <v>570</v>
      </c>
      <c r="D25" s="210" t="s">
        <v>178</v>
      </c>
      <c r="E25" s="207" t="s">
        <v>1205</v>
      </c>
      <c r="F25" s="208" t="s">
        <v>1585</v>
      </c>
      <c r="G25" s="195" t="s">
        <v>1606</v>
      </c>
    </row>
    <row r="26" spans="1:12" ht="24" x14ac:dyDescent="0.55000000000000004">
      <c r="A26" s="197">
        <v>3294</v>
      </c>
      <c r="B26" s="198" t="s">
        <v>729</v>
      </c>
      <c r="C26" s="199" t="s">
        <v>411</v>
      </c>
      <c r="D26" s="211" t="s">
        <v>793</v>
      </c>
      <c r="E26" s="212" t="s">
        <v>28</v>
      </c>
      <c r="F26" s="210" t="s">
        <v>1586</v>
      </c>
      <c r="G26" s="195" t="s">
        <v>1602</v>
      </c>
      <c r="K26" s="195" t="s">
        <v>1597</v>
      </c>
      <c r="L26" s="195">
        <f t="shared" ref="L26:L37" si="0">COUNTIF(G$1:G$77,K26)</f>
        <v>4</v>
      </c>
    </row>
    <row r="27" spans="1:12" ht="24" x14ac:dyDescent="0.55000000000000004">
      <c r="A27" s="197">
        <v>3140</v>
      </c>
      <c r="B27" s="198" t="s">
        <v>730</v>
      </c>
      <c r="C27" s="199" t="s">
        <v>1380</v>
      </c>
      <c r="D27" s="211" t="s">
        <v>260</v>
      </c>
      <c r="E27" s="212" t="s">
        <v>300</v>
      </c>
      <c r="F27" s="192" t="s">
        <v>1587</v>
      </c>
      <c r="G27" s="195" t="s">
        <v>1059</v>
      </c>
      <c r="K27" s="195" t="s">
        <v>1595</v>
      </c>
      <c r="L27" s="195">
        <f t="shared" si="0"/>
        <v>3</v>
      </c>
    </row>
    <row r="28" spans="1:12" ht="24" x14ac:dyDescent="0.55000000000000004">
      <c r="A28" s="197">
        <v>3568</v>
      </c>
      <c r="B28" s="198" t="s">
        <v>729</v>
      </c>
      <c r="C28" s="199" t="s">
        <v>1498</v>
      </c>
      <c r="D28" s="211" t="s">
        <v>96</v>
      </c>
      <c r="E28" s="212" t="s">
        <v>300</v>
      </c>
      <c r="F28" s="192"/>
      <c r="G28" s="195" t="s">
        <v>1059</v>
      </c>
      <c r="K28" s="195" t="s">
        <v>1596</v>
      </c>
      <c r="L28" s="195">
        <f t="shared" si="0"/>
        <v>1</v>
      </c>
    </row>
    <row r="29" spans="1:12" ht="24" x14ac:dyDescent="0.55000000000000004">
      <c r="A29" s="213">
        <v>3604</v>
      </c>
      <c r="B29" s="190" t="s">
        <v>729</v>
      </c>
      <c r="C29" s="191" t="s">
        <v>1093</v>
      </c>
      <c r="D29" s="211" t="s">
        <v>1094</v>
      </c>
      <c r="E29" s="212" t="s">
        <v>58</v>
      </c>
      <c r="F29" s="192" t="s">
        <v>1587</v>
      </c>
      <c r="G29" s="195" t="s">
        <v>1602</v>
      </c>
      <c r="K29" s="195" t="s">
        <v>1602</v>
      </c>
      <c r="L29" s="195">
        <f t="shared" si="0"/>
        <v>6</v>
      </c>
    </row>
    <row r="30" spans="1:12" ht="24" x14ac:dyDescent="0.55000000000000004">
      <c r="A30" s="197">
        <v>3171</v>
      </c>
      <c r="B30" s="198" t="s">
        <v>729</v>
      </c>
      <c r="C30" s="199" t="s">
        <v>444</v>
      </c>
      <c r="D30" s="211" t="s">
        <v>80</v>
      </c>
      <c r="E30" s="212" t="s">
        <v>114</v>
      </c>
      <c r="F30" s="192" t="s">
        <v>1588</v>
      </c>
      <c r="G30" s="195" t="s">
        <v>1604</v>
      </c>
      <c r="K30" s="195" t="s">
        <v>1603</v>
      </c>
      <c r="L30" s="195">
        <f t="shared" si="0"/>
        <v>3</v>
      </c>
    </row>
    <row r="31" spans="1:12" ht="24" x14ac:dyDescent="0.55000000000000004">
      <c r="A31" s="197">
        <v>3529</v>
      </c>
      <c r="B31" s="198" t="s">
        <v>729</v>
      </c>
      <c r="C31" s="199" t="s">
        <v>964</v>
      </c>
      <c r="D31" s="211" t="s">
        <v>871</v>
      </c>
      <c r="E31" s="201" t="s">
        <v>1589</v>
      </c>
      <c r="F31" s="192" t="s">
        <v>1590</v>
      </c>
      <c r="G31" s="195" t="s">
        <v>1595</v>
      </c>
      <c r="K31" s="195" t="s">
        <v>1604</v>
      </c>
      <c r="L31" s="195">
        <f t="shared" si="0"/>
        <v>5</v>
      </c>
    </row>
    <row r="32" spans="1:12" ht="24" x14ac:dyDescent="0.55000000000000004">
      <c r="A32" s="197">
        <v>3670</v>
      </c>
      <c r="B32" s="198" t="s">
        <v>729</v>
      </c>
      <c r="C32" s="199" t="s">
        <v>1575</v>
      </c>
      <c r="D32" s="211" t="s">
        <v>1234</v>
      </c>
      <c r="E32" s="193" t="s">
        <v>114</v>
      </c>
      <c r="F32" s="192" t="s">
        <v>1599</v>
      </c>
      <c r="G32" s="195" t="s">
        <v>1604</v>
      </c>
      <c r="K32" s="195" t="s">
        <v>1605</v>
      </c>
      <c r="L32" s="195">
        <f t="shared" si="0"/>
        <v>1</v>
      </c>
    </row>
    <row r="33" spans="1:12" ht="24" x14ac:dyDescent="0.55000000000000004">
      <c r="A33" s="197">
        <v>2740</v>
      </c>
      <c r="B33" s="198" t="s">
        <v>730</v>
      </c>
      <c r="C33" s="199" t="s">
        <v>1336</v>
      </c>
      <c r="D33" s="214" t="s">
        <v>1337</v>
      </c>
      <c r="E33" s="201" t="s">
        <v>1568</v>
      </c>
      <c r="G33" s="195" t="s">
        <v>1059</v>
      </c>
      <c r="K33" s="195" t="s">
        <v>1606</v>
      </c>
      <c r="L33" s="195">
        <f t="shared" si="0"/>
        <v>6</v>
      </c>
    </row>
    <row r="34" spans="1:12" ht="24" x14ac:dyDescent="0.55000000000000004">
      <c r="A34" s="197">
        <v>3437</v>
      </c>
      <c r="B34" s="198" t="s">
        <v>730</v>
      </c>
      <c r="C34" s="199" t="s">
        <v>1475</v>
      </c>
      <c r="D34" s="211" t="s">
        <v>261</v>
      </c>
      <c r="E34" s="201" t="s">
        <v>1594</v>
      </c>
      <c r="G34" s="195" t="s">
        <v>1059</v>
      </c>
      <c r="K34" s="195" t="s">
        <v>1607</v>
      </c>
      <c r="L34" s="195">
        <f t="shared" si="0"/>
        <v>2</v>
      </c>
    </row>
    <row r="35" spans="1:12" ht="24" x14ac:dyDescent="0.55000000000000004">
      <c r="A35" s="197">
        <v>3046</v>
      </c>
      <c r="B35" s="198" t="s">
        <v>730</v>
      </c>
      <c r="C35" s="199" t="s">
        <v>1360</v>
      </c>
      <c r="D35" s="200" t="s">
        <v>277</v>
      </c>
      <c r="E35" s="201" t="s">
        <v>1594</v>
      </c>
      <c r="G35" s="195" t="s">
        <v>1059</v>
      </c>
      <c r="K35" s="195" t="s">
        <v>1059</v>
      </c>
      <c r="L35" s="195">
        <f t="shared" si="0"/>
        <v>8</v>
      </c>
    </row>
    <row r="36" spans="1:12" ht="24" x14ac:dyDescent="0.55000000000000004">
      <c r="A36" s="209">
        <v>2927</v>
      </c>
      <c r="B36" s="205" t="s">
        <v>729</v>
      </c>
      <c r="C36" s="206" t="s">
        <v>483</v>
      </c>
      <c r="D36" s="211" t="s">
        <v>742</v>
      </c>
      <c r="E36" s="212" t="s">
        <v>169</v>
      </c>
      <c r="F36" s="192" t="s">
        <v>1593</v>
      </c>
      <c r="G36" s="195" t="s">
        <v>1605</v>
      </c>
      <c r="K36" s="195" t="s">
        <v>1060</v>
      </c>
      <c r="L36" s="195">
        <f t="shared" si="0"/>
        <v>3</v>
      </c>
    </row>
    <row r="37" spans="1:12" ht="24" x14ac:dyDescent="0.55000000000000004">
      <c r="A37" s="209">
        <v>3433</v>
      </c>
      <c r="B37" s="205" t="s">
        <v>730</v>
      </c>
      <c r="C37" s="206" t="s">
        <v>685</v>
      </c>
      <c r="D37" s="211" t="s">
        <v>324</v>
      </c>
      <c r="E37" s="212" t="s">
        <v>365</v>
      </c>
      <c r="F37" s="192" t="s">
        <v>1593</v>
      </c>
      <c r="G37" s="195" t="s">
        <v>1060</v>
      </c>
      <c r="K37" s="195" t="s">
        <v>1061</v>
      </c>
      <c r="L37" s="195">
        <f t="shared" si="0"/>
        <v>1</v>
      </c>
    </row>
    <row r="38" spans="1:12" ht="24" x14ac:dyDescent="0.55000000000000004">
      <c r="A38" s="197">
        <v>3184</v>
      </c>
      <c r="B38" s="198" t="s">
        <v>729</v>
      </c>
      <c r="C38" s="199" t="s">
        <v>411</v>
      </c>
      <c r="D38" s="211" t="s">
        <v>43</v>
      </c>
      <c r="E38" s="212" t="s">
        <v>113</v>
      </c>
      <c r="F38" s="192" t="s">
        <v>1598</v>
      </c>
      <c r="G38" s="195" t="s">
        <v>1603</v>
      </c>
      <c r="K38" s="195"/>
      <c r="L38" s="195">
        <f>SUM(L26:L37)</f>
        <v>43</v>
      </c>
    </row>
    <row r="39" spans="1:12" ht="24" x14ac:dyDescent="0.55000000000000004">
      <c r="A39" s="197">
        <v>3253</v>
      </c>
      <c r="B39" s="198" t="s">
        <v>730</v>
      </c>
      <c r="C39" s="199" t="s">
        <v>420</v>
      </c>
      <c r="D39" s="211" t="s">
        <v>10</v>
      </c>
      <c r="E39" s="212" t="s">
        <v>113</v>
      </c>
      <c r="F39" s="192" t="s">
        <v>1600</v>
      </c>
      <c r="G39" s="195" t="s">
        <v>1608</v>
      </c>
    </row>
    <row r="40" spans="1:12" ht="24" x14ac:dyDescent="0.55000000000000004">
      <c r="A40" s="197">
        <v>2895</v>
      </c>
      <c r="B40" s="198" t="s">
        <v>729</v>
      </c>
      <c r="C40" s="199" t="s">
        <v>566</v>
      </c>
      <c r="D40" s="211" t="s">
        <v>31</v>
      </c>
      <c r="E40" s="212" t="s">
        <v>243</v>
      </c>
      <c r="F40" s="192" t="s">
        <v>1601</v>
      </c>
      <c r="G40" s="215" t="s">
        <v>1606</v>
      </c>
    </row>
    <row r="41" spans="1:12" ht="24" x14ac:dyDescent="0.55000000000000004">
      <c r="A41" s="197">
        <v>3586</v>
      </c>
      <c r="B41" s="198" t="s">
        <v>729</v>
      </c>
      <c r="C41" s="199" t="s">
        <v>471</v>
      </c>
      <c r="D41" s="211" t="s">
        <v>1134</v>
      </c>
      <c r="E41" s="212" t="s">
        <v>141</v>
      </c>
      <c r="F41" s="192" t="s">
        <v>1601</v>
      </c>
      <c r="G41" s="215" t="s">
        <v>1604</v>
      </c>
    </row>
    <row r="42" spans="1:12" ht="24" x14ac:dyDescent="0.55000000000000004">
      <c r="A42" s="197">
        <v>3654</v>
      </c>
      <c r="B42" s="198" t="s">
        <v>730</v>
      </c>
      <c r="C42" s="199" t="s">
        <v>1187</v>
      </c>
      <c r="D42" s="200" t="s">
        <v>1188</v>
      </c>
      <c r="E42" s="195" t="s">
        <v>767</v>
      </c>
      <c r="F42" s="192" t="s">
        <v>1601</v>
      </c>
      <c r="G42" s="215" t="s">
        <v>1597</v>
      </c>
    </row>
    <row r="43" spans="1:12" ht="24" x14ac:dyDescent="0.55000000000000004">
      <c r="A43" s="216">
        <v>2980</v>
      </c>
      <c r="B43" s="217" t="s">
        <v>729</v>
      </c>
      <c r="C43" s="218" t="s">
        <v>411</v>
      </c>
      <c r="D43" s="219" t="s">
        <v>1138</v>
      </c>
      <c r="E43" s="220" t="s">
        <v>327</v>
      </c>
      <c r="F43" s="221"/>
      <c r="G43" s="195" t="s">
        <v>1059</v>
      </c>
    </row>
    <row r="44" spans="1:12" ht="24" x14ac:dyDescent="0.55000000000000004">
      <c r="A44" s="197">
        <v>3492</v>
      </c>
      <c r="B44" s="198" t="s">
        <v>730</v>
      </c>
      <c r="C44" s="199" t="s">
        <v>917</v>
      </c>
      <c r="D44" s="192" t="s">
        <v>817</v>
      </c>
      <c r="E44" s="222" t="s">
        <v>28</v>
      </c>
      <c r="F44" s="192" t="s">
        <v>1726</v>
      </c>
      <c r="G44" s="215" t="s">
        <v>1602</v>
      </c>
    </row>
    <row r="45" spans="1:12" ht="24" x14ac:dyDescent="0.55000000000000004">
      <c r="A45" s="223">
        <v>3205</v>
      </c>
      <c r="B45" s="190" t="s">
        <v>729</v>
      </c>
      <c r="C45" s="224" t="s">
        <v>890</v>
      </c>
      <c r="D45" s="192" t="s">
        <v>1526</v>
      </c>
      <c r="E45" s="222" t="s">
        <v>58</v>
      </c>
      <c r="F45" s="192" t="s">
        <v>1725</v>
      </c>
      <c r="G45" s="215" t="s">
        <v>1603</v>
      </c>
    </row>
    <row r="46" spans="1:12" ht="24" x14ac:dyDescent="0.55000000000000004">
      <c r="A46" s="197">
        <v>3541</v>
      </c>
      <c r="B46" s="198" t="s">
        <v>730</v>
      </c>
      <c r="C46" s="199" t="s">
        <v>974</v>
      </c>
      <c r="D46" s="200" t="s">
        <v>880</v>
      </c>
      <c r="E46" s="222" t="s">
        <v>1481</v>
      </c>
      <c r="F46" s="192" t="s">
        <v>1724</v>
      </c>
      <c r="G46" s="196"/>
    </row>
    <row r="47" spans="1:12" ht="24" x14ac:dyDescent="0.55000000000000004">
      <c r="A47" s="197">
        <v>3555</v>
      </c>
      <c r="B47" s="198" t="s">
        <v>730</v>
      </c>
      <c r="C47" s="199" t="s">
        <v>1016</v>
      </c>
      <c r="D47" s="200" t="s">
        <v>1017</v>
      </c>
      <c r="E47" s="222" t="s">
        <v>88</v>
      </c>
      <c r="F47" s="192" t="s">
        <v>1728</v>
      </c>
      <c r="G47" s="196"/>
    </row>
    <row r="48" spans="1:12" ht="24" x14ac:dyDescent="0.55000000000000004">
      <c r="A48" s="197">
        <v>3171</v>
      </c>
      <c r="B48" s="198" t="s">
        <v>729</v>
      </c>
      <c r="C48" s="199" t="s">
        <v>444</v>
      </c>
      <c r="D48" s="200" t="s">
        <v>80</v>
      </c>
      <c r="E48" s="222" t="s">
        <v>114</v>
      </c>
      <c r="F48" s="192" t="s">
        <v>1841</v>
      </c>
      <c r="G48" s="196"/>
    </row>
    <row r="49" spans="1:8" ht="24" x14ac:dyDescent="0.55000000000000004">
      <c r="A49" s="182">
        <v>3317</v>
      </c>
      <c r="B49" s="185" t="s">
        <v>729</v>
      </c>
      <c r="C49" s="186" t="s">
        <v>428</v>
      </c>
      <c r="D49" s="187" t="s">
        <v>64</v>
      </c>
      <c r="E49" s="222" t="s">
        <v>114</v>
      </c>
      <c r="G49" s="196"/>
    </row>
    <row r="50" spans="1:8" ht="24" x14ac:dyDescent="0.55000000000000004">
      <c r="A50" s="197">
        <v>2980</v>
      </c>
      <c r="B50" s="185" t="s">
        <v>729</v>
      </c>
      <c r="C50" s="199" t="s">
        <v>411</v>
      </c>
      <c r="D50" s="200" t="s">
        <v>1138</v>
      </c>
      <c r="E50" s="222" t="s">
        <v>327</v>
      </c>
      <c r="F50" s="192"/>
      <c r="G50" s="196"/>
    </row>
    <row r="51" spans="1:8" ht="24" x14ac:dyDescent="0.55000000000000004">
      <c r="A51" s="182">
        <v>3575</v>
      </c>
      <c r="B51" s="185" t="s">
        <v>729</v>
      </c>
      <c r="C51" s="186" t="s">
        <v>1503</v>
      </c>
      <c r="D51" s="187" t="s">
        <v>1121</v>
      </c>
      <c r="E51" s="222" t="s">
        <v>327</v>
      </c>
      <c r="G51" s="196"/>
    </row>
    <row r="52" spans="1:8" ht="24" x14ac:dyDescent="0.55000000000000004">
      <c r="A52" s="182"/>
      <c r="B52" s="185"/>
      <c r="C52" s="186"/>
      <c r="D52" s="187"/>
      <c r="E52" s="222"/>
      <c r="G52" s="196"/>
    </row>
    <row r="53" spans="1:8" ht="24" x14ac:dyDescent="0.55000000000000004">
      <c r="A53" s="182"/>
      <c r="B53" s="185"/>
      <c r="C53" s="186"/>
      <c r="D53" s="187"/>
      <c r="E53" s="222"/>
      <c r="G53" s="196"/>
    </row>
    <row r="54" spans="1:8" ht="24" x14ac:dyDescent="0.55000000000000004">
      <c r="A54" s="182"/>
      <c r="B54" s="185"/>
      <c r="C54" s="186"/>
      <c r="D54" s="187"/>
      <c r="E54" s="222"/>
      <c r="G54" s="196"/>
    </row>
    <row r="55" spans="1:8" ht="24" x14ac:dyDescent="0.55000000000000004">
      <c r="A55" s="197">
        <v>2813</v>
      </c>
      <c r="B55" s="198" t="s">
        <v>729</v>
      </c>
      <c r="C55" s="199" t="s">
        <v>1210</v>
      </c>
      <c r="D55" s="200" t="s">
        <v>1211</v>
      </c>
      <c r="E55" s="193" t="s">
        <v>367</v>
      </c>
      <c r="F55" s="194" t="s">
        <v>1212</v>
      </c>
      <c r="H55" s="196" t="s">
        <v>1583</v>
      </c>
    </row>
    <row r="56" spans="1:8" ht="24" x14ac:dyDescent="0.55000000000000004">
      <c r="A56" s="197">
        <v>3664</v>
      </c>
      <c r="B56" s="198" t="s">
        <v>730</v>
      </c>
      <c r="C56" s="199" t="s">
        <v>1544</v>
      </c>
      <c r="D56" s="200" t="s">
        <v>1545</v>
      </c>
      <c r="E56" s="193" t="s">
        <v>141</v>
      </c>
      <c r="F56" s="225" t="s">
        <v>1584</v>
      </c>
    </row>
    <row r="57" spans="1:8" ht="24" x14ac:dyDescent="0.55000000000000004">
      <c r="A57" s="197">
        <v>3665</v>
      </c>
      <c r="B57" s="198" t="s">
        <v>730</v>
      </c>
      <c r="C57" s="199" t="s">
        <v>760</v>
      </c>
      <c r="D57" s="200" t="s">
        <v>1560</v>
      </c>
      <c r="E57" s="193" t="s">
        <v>198</v>
      </c>
      <c r="F57" s="194" t="s">
        <v>1581</v>
      </c>
      <c r="H57" s="196" t="s">
        <v>1583</v>
      </c>
    </row>
    <row r="58" spans="1:8" ht="24" x14ac:dyDescent="0.55000000000000004">
      <c r="A58" s="197">
        <v>3666</v>
      </c>
      <c r="B58" s="198" t="s">
        <v>730</v>
      </c>
      <c r="C58" s="199" t="s">
        <v>1570</v>
      </c>
      <c r="D58" s="200" t="s">
        <v>1571</v>
      </c>
      <c r="E58" s="193" t="s">
        <v>198</v>
      </c>
      <c r="F58" s="194" t="s">
        <v>1581</v>
      </c>
    </row>
    <row r="59" spans="1:8" ht="24" x14ac:dyDescent="0.55000000000000004">
      <c r="A59" s="197">
        <v>3667</v>
      </c>
      <c r="B59" s="198" t="s">
        <v>729</v>
      </c>
      <c r="C59" s="199" t="s">
        <v>1569</v>
      </c>
      <c r="D59" s="200" t="s">
        <v>95</v>
      </c>
      <c r="E59" s="193" t="s">
        <v>348</v>
      </c>
      <c r="F59" s="194" t="s">
        <v>1581</v>
      </c>
      <c r="H59" s="196" t="s">
        <v>1583</v>
      </c>
    </row>
    <row r="60" spans="1:8" ht="24" x14ac:dyDescent="0.55000000000000004">
      <c r="A60" s="209">
        <v>3668</v>
      </c>
      <c r="B60" s="205" t="s">
        <v>729</v>
      </c>
      <c r="C60" s="206" t="s">
        <v>1579</v>
      </c>
      <c r="D60" s="210" t="s">
        <v>1580</v>
      </c>
      <c r="E60" s="226" t="s">
        <v>769</v>
      </c>
      <c r="F60" s="208" t="s">
        <v>1581</v>
      </c>
      <c r="H60" s="196" t="s">
        <v>1583</v>
      </c>
    </row>
    <row r="61" spans="1:8" ht="24" x14ac:dyDescent="0.55000000000000004">
      <c r="A61" s="209">
        <v>3669</v>
      </c>
      <c r="B61" s="205" t="s">
        <v>729</v>
      </c>
      <c r="C61" s="206" t="s">
        <v>1577</v>
      </c>
      <c r="D61" s="210" t="s">
        <v>1578</v>
      </c>
      <c r="E61" s="226" t="s">
        <v>769</v>
      </c>
      <c r="F61" s="208" t="s">
        <v>1581</v>
      </c>
    </row>
    <row r="62" spans="1:8" ht="24" x14ac:dyDescent="0.55000000000000004">
      <c r="A62" s="197">
        <v>3670</v>
      </c>
      <c r="B62" s="198" t="s">
        <v>729</v>
      </c>
      <c r="C62" s="199" t="s">
        <v>1575</v>
      </c>
      <c r="D62" s="200" t="s">
        <v>1234</v>
      </c>
      <c r="E62" s="193" t="s">
        <v>114</v>
      </c>
      <c r="F62" s="194" t="s">
        <v>1581</v>
      </c>
    </row>
    <row r="63" spans="1:8" ht="24" x14ac:dyDescent="0.55000000000000004">
      <c r="A63" s="197">
        <v>3671</v>
      </c>
      <c r="B63" s="198" t="s">
        <v>730</v>
      </c>
      <c r="C63" s="199" t="s">
        <v>1576</v>
      </c>
      <c r="D63" s="200" t="s">
        <v>95</v>
      </c>
      <c r="E63" s="193" t="s">
        <v>220</v>
      </c>
      <c r="F63" s="194" t="s">
        <v>1581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V34"/>
  <sheetViews>
    <sheetView topLeftCell="A16" zoomScale="130" zoomScaleNormal="130" zoomScaleSheetLayoutView="145" workbookViewId="0">
      <selection activeCell="P29" sqref="P29"/>
    </sheetView>
  </sheetViews>
  <sheetFormatPr defaultRowHeight="18" x14ac:dyDescent="0.25"/>
  <cols>
    <col min="1" max="1" width="4.25" style="152" customWidth="1"/>
    <col min="2" max="2" width="4.625" style="153" customWidth="1"/>
    <col min="3" max="5" width="4.625" style="152" customWidth="1"/>
    <col min="6" max="6" width="3.375" style="152" customWidth="1"/>
    <col min="7" max="10" width="4.625" style="152" customWidth="1"/>
    <col min="11" max="11" width="3.25" style="152" customWidth="1"/>
    <col min="12" max="12" width="4.875" style="152" bestFit="1" customWidth="1"/>
    <col min="13" max="13" width="14.375" style="152" customWidth="1"/>
    <col min="14" max="14" width="13.5" style="152" customWidth="1"/>
    <col min="15" max="15" width="3.875" style="152" customWidth="1"/>
    <col min="16" max="16" width="27.25" style="152" customWidth="1"/>
    <col min="17" max="18" width="9" style="152" customWidth="1"/>
    <col min="19" max="16384" width="9" style="152"/>
  </cols>
  <sheetData>
    <row r="1" spans="1:22" ht="60.75" customHeight="1" x14ac:dyDescent="0.25"/>
    <row r="2" spans="1:22" ht="21" customHeight="1" x14ac:dyDescent="0.25"/>
    <row r="3" spans="1:22" ht="16.5" customHeight="1" x14ac:dyDescent="0.25">
      <c r="B3" s="246" t="s">
        <v>1591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22" ht="16.5" customHeight="1" x14ac:dyDescent="0.25">
      <c r="B4" s="247" t="s">
        <v>765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1:22" ht="16.5" customHeight="1" x14ac:dyDescent="0.25">
      <c r="B5" s="154"/>
      <c r="C5" s="155" t="s">
        <v>729</v>
      </c>
      <c r="D5" s="155" t="s">
        <v>730</v>
      </c>
      <c r="E5" s="154"/>
      <c r="F5" s="154"/>
    </row>
    <row r="6" spans="1:22" ht="17.25" customHeight="1" x14ac:dyDescent="0.25">
      <c r="B6" s="151" t="s">
        <v>731</v>
      </c>
      <c r="C6" s="151" t="s">
        <v>764</v>
      </c>
      <c r="D6" s="151" t="s">
        <v>763</v>
      </c>
      <c r="E6" s="151" t="s">
        <v>762</v>
      </c>
      <c r="F6" s="156"/>
      <c r="G6" s="151" t="s">
        <v>731</v>
      </c>
      <c r="H6" s="151" t="s">
        <v>764</v>
      </c>
      <c r="I6" s="151" t="s">
        <v>763</v>
      </c>
      <c r="J6" s="151" t="s">
        <v>762</v>
      </c>
      <c r="L6" s="157" t="s">
        <v>731</v>
      </c>
      <c r="M6" s="245" t="s">
        <v>992</v>
      </c>
      <c r="N6" s="245"/>
    </row>
    <row r="7" spans="1:22" s="159" customFormat="1" ht="17.45" customHeight="1" x14ac:dyDescent="0.25">
      <c r="A7" s="158"/>
      <c r="B7" s="150" t="s">
        <v>1531</v>
      </c>
      <c r="C7" s="23">
        <f>COUNTIF(อนุบาล!$G$3:$G$502,B7&amp;"เด็กชาย")</f>
        <v>6</v>
      </c>
      <c r="D7" s="23">
        <f>COUNTIF(อนุบาล!$G$3:$G$502,B7&amp;"เด็กหญิง")</f>
        <v>9</v>
      </c>
      <c r="E7" s="173">
        <f>SUM(C7:D7)</f>
        <v>15</v>
      </c>
      <c r="F7" s="152"/>
      <c r="G7" s="150" t="s">
        <v>28</v>
      </c>
      <c r="H7" s="150">
        <f>COUNTIF(ป1.1!$E$6:$E$52,"เด็กชาย")</f>
        <v>12</v>
      </c>
      <c r="I7" s="150">
        <f>COUNTIF(ป1.1!$E$6:$E$52,"เด็กหญิง")</f>
        <v>13</v>
      </c>
      <c r="J7" s="150">
        <f t="shared" ref="J7:J12" si="0">SUM(H7:I7)</f>
        <v>25</v>
      </c>
      <c r="L7" s="160" t="s">
        <v>28</v>
      </c>
      <c r="M7" s="116" t="s">
        <v>1107</v>
      </c>
      <c r="N7" s="161" t="s">
        <v>117</v>
      </c>
      <c r="O7" s="152"/>
      <c r="P7" s="152"/>
    </row>
    <row r="8" spans="1:22" s="159" customFormat="1" ht="17.45" customHeight="1" x14ac:dyDescent="0.25">
      <c r="A8" s="155" t="s">
        <v>1060</v>
      </c>
      <c r="B8" s="150" t="s">
        <v>1532</v>
      </c>
      <c r="C8" s="23">
        <f>COUNTIF(อนุบาล!$G$3:$G$502,B8&amp;"เด็กชาย")</f>
        <v>6</v>
      </c>
      <c r="D8" s="23">
        <f>COUNTIF(อนุบาล!$G$3:$G$502,B8&amp;"เด็กหญิง")</f>
        <v>9</v>
      </c>
      <c r="E8" s="173">
        <f t="shared" ref="E8:E16" si="1">SUM(C8:D8)</f>
        <v>15</v>
      </c>
      <c r="F8" s="152"/>
      <c r="G8" s="150" t="s">
        <v>58</v>
      </c>
      <c r="H8" s="150">
        <f>COUNTIF(ป1.2!$E$6:$E$31,"เด็กชาย")</f>
        <v>12</v>
      </c>
      <c r="I8" s="150">
        <f>COUNTIF(ป1.2!$E$6:$E$31,"เด็กหญิง")</f>
        <v>12</v>
      </c>
      <c r="J8" s="150">
        <f t="shared" si="0"/>
        <v>24</v>
      </c>
      <c r="L8" s="162" t="s">
        <v>58</v>
      </c>
      <c r="M8" s="116" t="s">
        <v>1700</v>
      </c>
      <c r="N8" s="161" t="s">
        <v>1300</v>
      </c>
      <c r="O8" s="152"/>
      <c r="P8" s="152"/>
    </row>
    <row r="9" spans="1:22" s="159" customFormat="1" ht="17.45" customHeight="1" x14ac:dyDescent="0.25">
      <c r="A9" s="155" t="s">
        <v>1061</v>
      </c>
      <c r="B9" s="150" t="s">
        <v>1533</v>
      </c>
      <c r="C9" s="23">
        <f>COUNTIF(อนุบาล!$G$3:$G$502,B9&amp;"เด็กชาย")</f>
        <v>6</v>
      </c>
      <c r="D9" s="23">
        <f>COUNTIF(อนุบาล!$G$3:$G$502,B9&amp;"เด็กหญิง")</f>
        <v>9</v>
      </c>
      <c r="E9" s="173">
        <f t="shared" si="1"/>
        <v>15</v>
      </c>
      <c r="F9" s="152"/>
      <c r="G9" s="150" t="s">
        <v>88</v>
      </c>
      <c r="H9" s="150">
        <f>COUNTIF(ป2.1!$E$6:$E$41,"เด็กชาย")</f>
        <v>14</v>
      </c>
      <c r="I9" s="150">
        <f>COUNTIF(ป2.1!$E$6:$E$41,"เด็กหญิง")</f>
        <v>17</v>
      </c>
      <c r="J9" s="150">
        <f t="shared" si="0"/>
        <v>31</v>
      </c>
      <c r="L9" s="162" t="s">
        <v>88</v>
      </c>
      <c r="M9" s="116" t="s">
        <v>1572</v>
      </c>
      <c r="N9" s="161" t="s">
        <v>1573</v>
      </c>
      <c r="O9" s="152"/>
      <c r="P9" s="152"/>
    </row>
    <row r="10" spans="1:22" s="159" customFormat="1" ht="17.45" customHeight="1" x14ac:dyDescent="0.25">
      <c r="A10" s="155" t="s">
        <v>1534</v>
      </c>
      <c r="B10" s="150" t="s">
        <v>1534</v>
      </c>
      <c r="C10" s="23">
        <f>COUNTIF(อนุบาล!$G$3:$G$502,A10&amp;"เด็กชาย")</f>
        <v>4</v>
      </c>
      <c r="D10" s="23">
        <f>COUNTIF(อนุบาล!$G$3:$G$502,A10&amp;"เด็กหญิง")</f>
        <v>11</v>
      </c>
      <c r="E10" s="173">
        <f t="shared" si="1"/>
        <v>15</v>
      </c>
      <c r="F10" s="152"/>
      <c r="G10" s="150" t="s">
        <v>113</v>
      </c>
      <c r="H10" s="150">
        <f>COUNTIF(ป2.2!$E$6:$E$38,"เด็กชาย")</f>
        <v>13</v>
      </c>
      <c r="I10" s="150">
        <f>COUNTIF(ป2.2!$E$6:$E$38,"เด็กหญิง")</f>
        <v>17</v>
      </c>
      <c r="J10" s="150">
        <f t="shared" si="0"/>
        <v>30</v>
      </c>
      <c r="L10" s="162" t="s">
        <v>113</v>
      </c>
      <c r="M10" s="116" t="s">
        <v>996</v>
      </c>
      <c r="N10" s="161" t="s">
        <v>997</v>
      </c>
      <c r="O10" s="152"/>
      <c r="P10" s="152"/>
    </row>
    <row r="11" spans="1:22" s="159" customFormat="1" ht="17.45" customHeight="1" x14ac:dyDescent="0.25">
      <c r="A11" s="155" t="s">
        <v>1535</v>
      </c>
      <c r="B11" s="150" t="s">
        <v>1535</v>
      </c>
      <c r="C11" s="23">
        <f>COUNTIF(อนุบาล!$G$3:$G$502,A11&amp;"เด็กชาย")</f>
        <v>7</v>
      </c>
      <c r="D11" s="23">
        <f>COUNTIF(อนุบาล!$G$3:$G$502,A11&amp;"เด็กหญิง")</f>
        <v>8</v>
      </c>
      <c r="E11" s="173">
        <f t="shared" si="1"/>
        <v>15</v>
      </c>
      <c r="F11" s="152"/>
      <c r="G11" s="150" t="s">
        <v>114</v>
      </c>
      <c r="H11" s="150">
        <f>COUNTIF(ป3.1!$E$6:$E$39,"เด็กชาย")</f>
        <v>13</v>
      </c>
      <c r="I11" s="150">
        <f>COUNTIF(ป3.1!$E$6:$E$39,"เด็กหญิง")</f>
        <v>17</v>
      </c>
      <c r="J11" s="150">
        <f t="shared" si="0"/>
        <v>30</v>
      </c>
      <c r="L11" s="162" t="s">
        <v>114</v>
      </c>
      <c r="M11" s="116" t="s">
        <v>1000</v>
      </c>
      <c r="N11" s="161" t="s">
        <v>1001</v>
      </c>
      <c r="O11" s="152"/>
      <c r="P11" s="152"/>
    </row>
    <row r="12" spans="1:22" s="159" customFormat="1" ht="17.45" customHeight="1" x14ac:dyDescent="0.25">
      <c r="A12" s="155" t="s">
        <v>1536</v>
      </c>
      <c r="B12" s="150" t="s">
        <v>1536</v>
      </c>
      <c r="C12" s="23">
        <f>COUNTIF(อนุบาล!$G$3:$G$502,A12&amp;"เด็กชาย")</f>
        <v>9</v>
      </c>
      <c r="D12" s="23">
        <f>COUNTIF(อนุบาล!$G$3:$G$502,A12&amp;"เด็กหญิง")</f>
        <v>6</v>
      </c>
      <c r="E12" s="173">
        <f t="shared" si="1"/>
        <v>15</v>
      </c>
      <c r="F12" s="152"/>
      <c r="G12" s="150" t="s">
        <v>141</v>
      </c>
      <c r="H12" s="150">
        <f>COUNTIF(ป3.2!$E$6:$E$41,"เด็กชาย")</f>
        <v>12</v>
      </c>
      <c r="I12" s="150">
        <f>COUNTIF(ป3.2!$E$6:$E$41,"เด็กหญิง")</f>
        <v>18</v>
      </c>
      <c r="J12" s="150">
        <f t="shared" si="0"/>
        <v>30</v>
      </c>
      <c r="L12" s="162" t="s">
        <v>141</v>
      </c>
      <c r="M12" s="116" t="s">
        <v>1106</v>
      </c>
      <c r="N12" s="161" t="s">
        <v>995</v>
      </c>
      <c r="O12" s="152"/>
      <c r="P12" s="152"/>
    </row>
    <row r="13" spans="1:22" s="159" customFormat="1" ht="17.45" customHeight="1" x14ac:dyDescent="0.25">
      <c r="A13" s="155" t="s">
        <v>1537</v>
      </c>
      <c r="B13" s="150" t="s">
        <v>1537</v>
      </c>
      <c r="C13" s="23">
        <f>COUNTIF(อนุบาล!$G$3:$G$502,A13&amp;"เด็กชาย")</f>
        <v>7</v>
      </c>
      <c r="D13" s="23">
        <f>COUNTIF(อนุบาล!$G$3:$G$502,A13&amp;"เด็กหญิง")</f>
        <v>8</v>
      </c>
      <c r="E13" s="173">
        <f t="shared" si="1"/>
        <v>15</v>
      </c>
      <c r="F13" s="152"/>
      <c r="G13" s="151" t="s">
        <v>762</v>
      </c>
      <c r="H13" s="151">
        <f>SUM(H7:H12)</f>
        <v>76</v>
      </c>
      <c r="I13" s="151">
        <f>SUM(I7:I12)</f>
        <v>94</v>
      </c>
      <c r="J13" s="151">
        <f>SUM(J7:J12)</f>
        <v>170</v>
      </c>
      <c r="L13" s="162" t="s">
        <v>169</v>
      </c>
      <c r="M13" s="116" t="s">
        <v>1005</v>
      </c>
      <c r="N13" s="115" t="s">
        <v>1006</v>
      </c>
      <c r="O13" s="152"/>
      <c r="P13" s="152"/>
    </row>
    <row r="14" spans="1:22" x14ac:dyDescent="0.25">
      <c r="A14" s="155" t="s">
        <v>1538</v>
      </c>
      <c r="B14" s="150" t="s">
        <v>1538</v>
      </c>
      <c r="C14" s="23">
        <f>COUNTIF(อนุบาล!$G$3:$G$502,A14&amp;"เด็กชาย")</f>
        <v>8</v>
      </c>
      <c r="D14" s="23">
        <f>COUNTIF(อนุบาล!$G$3:$G$502,A14&amp;"เด็กหญิง")</f>
        <v>6</v>
      </c>
      <c r="E14" s="173">
        <f t="shared" si="1"/>
        <v>14</v>
      </c>
      <c r="G14" s="163"/>
      <c r="H14" s="163"/>
      <c r="I14" s="163"/>
      <c r="J14" s="163"/>
      <c r="L14" s="162" t="s">
        <v>198</v>
      </c>
      <c r="M14" s="116" t="s">
        <v>1007</v>
      </c>
      <c r="N14" s="115" t="s">
        <v>1008</v>
      </c>
      <c r="Q14" s="159"/>
      <c r="R14" s="159"/>
      <c r="S14" s="159"/>
      <c r="T14" s="159"/>
      <c r="U14" s="159"/>
      <c r="V14" s="159"/>
    </row>
    <row r="15" spans="1:22" x14ac:dyDescent="0.25">
      <c r="A15" s="155" t="s">
        <v>1539</v>
      </c>
      <c r="B15" s="150" t="s">
        <v>1539</v>
      </c>
      <c r="C15" s="23">
        <f>COUNTIF(อนุบาล!$G$3:$G$502,A15&amp;"เด็กชาย")</f>
        <v>9</v>
      </c>
      <c r="D15" s="23">
        <f>COUNTIF(อนุบาล!$G$3:$G$502,A15&amp;"เด็กหญิง")</f>
        <v>6</v>
      </c>
      <c r="E15" s="173">
        <f t="shared" si="1"/>
        <v>15</v>
      </c>
      <c r="G15" s="163"/>
      <c r="H15" s="163"/>
      <c r="I15" s="163"/>
      <c r="J15" s="163"/>
      <c r="L15" s="160" t="s">
        <v>220</v>
      </c>
      <c r="M15" s="116" t="s">
        <v>1009</v>
      </c>
      <c r="N15" s="115" t="s">
        <v>254</v>
      </c>
      <c r="T15" s="159"/>
      <c r="U15" s="159"/>
      <c r="V15" s="159"/>
    </row>
    <row r="16" spans="1:22" x14ac:dyDescent="0.25">
      <c r="A16" s="155"/>
      <c r="B16" s="151" t="s">
        <v>762</v>
      </c>
      <c r="C16" s="151">
        <f>SUM(C7:C15)</f>
        <v>62</v>
      </c>
      <c r="D16" s="172">
        <f>SUM(D7:D15)</f>
        <v>72</v>
      </c>
      <c r="E16" s="173">
        <f t="shared" si="1"/>
        <v>134</v>
      </c>
      <c r="G16" s="163"/>
      <c r="H16" s="163"/>
      <c r="I16" s="163"/>
      <c r="J16" s="163"/>
      <c r="L16" s="160" t="s">
        <v>243</v>
      </c>
      <c r="M16" s="116" t="s">
        <v>1010</v>
      </c>
      <c r="N16" s="115" t="s">
        <v>1011</v>
      </c>
      <c r="T16" s="159"/>
      <c r="U16" s="159"/>
      <c r="V16" s="159"/>
    </row>
    <row r="17" spans="2:22" x14ac:dyDescent="0.25">
      <c r="B17" s="152"/>
      <c r="L17" s="160" t="s">
        <v>243</v>
      </c>
      <c r="M17" s="116" t="s">
        <v>1727</v>
      </c>
      <c r="N17" s="115" t="s">
        <v>1109</v>
      </c>
      <c r="T17" s="159"/>
      <c r="U17" s="159"/>
      <c r="V17" s="159"/>
    </row>
    <row r="18" spans="2:22" x14ac:dyDescent="0.25">
      <c r="B18" s="151" t="s">
        <v>731</v>
      </c>
      <c r="C18" s="151" t="s">
        <v>764</v>
      </c>
      <c r="D18" s="151" t="s">
        <v>763</v>
      </c>
      <c r="E18" s="151" t="s">
        <v>762</v>
      </c>
      <c r="G18" s="151" t="s">
        <v>731</v>
      </c>
      <c r="H18" s="151" t="s">
        <v>764</v>
      </c>
      <c r="I18" s="151" t="s">
        <v>763</v>
      </c>
      <c r="J18" s="151" t="s">
        <v>762</v>
      </c>
      <c r="L18" s="160" t="s">
        <v>262</v>
      </c>
      <c r="M18" s="116" t="s">
        <v>1002</v>
      </c>
      <c r="N18" s="161" t="s">
        <v>1003</v>
      </c>
      <c r="T18" s="159"/>
      <c r="U18" s="159"/>
      <c r="V18" s="159"/>
    </row>
    <row r="19" spans="2:22" x14ac:dyDescent="0.25">
      <c r="B19" s="150" t="s">
        <v>169</v>
      </c>
      <c r="C19" s="150">
        <f>COUNTIF(ป4.1!$E$6:$E$38,"เด็กชาย")</f>
        <v>11</v>
      </c>
      <c r="D19" s="150">
        <f>COUNTIF(ป4.1!$E$6:$E$38,"เด็กหญิง")</f>
        <v>20</v>
      </c>
      <c r="E19" s="150">
        <f t="shared" ref="E19:E24" si="2">SUM(C19:D19)</f>
        <v>31</v>
      </c>
      <c r="G19" s="150" t="s">
        <v>300</v>
      </c>
      <c r="H19" s="150">
        <f>COUNTIF(ม1.1!$E$6:$E$36,"เด็กชาย")</f>
        <v>22</v>
      </c>
      <c r="I19" s="150">
        <f>COUNTIF(ม1.1!$E$6:$E$40,"เด็กหญิง")</f>
        <v>5</v>
      </c>
      <c r="J19" s="150">
        <f>SUM(H19:I19)</f>
        <v>27</v>
      </c>
      <c r="L19" s="160" t="s">
        <v>280</v>
      </c>
      <c r="M19" s="116" t="s">
        <v>1113</v>
      </c>
      <c r="N19" s="115" t="s">
        <v>1543</v>
      </c>
    </row>
    <row r="20" spans="2:22" x14ac:dyDescent="0.25">
      <c r="B20" s="150" t="s">
        <v>198</v>
      </c>
      <c r="C20" s="150">
        <f>COUNTIF(ป4.2!$E$6:$E$43,"เด็กชาย")</f>
        <v>13</v>
      </c>
      <c r="D20" s="150">
        <f>COUNTIF(ป4.2!$E$6:$E$43,"เด็กหญิง")</f>
        <v>20</v>
      </c>
      <c r="E20" s="150">
        <f t="shared" si="2"/>
        <v>33</v>
      </c>
      <c r="G20" s="150" t="s">
        <v>327</v>
      </c>
      <c r="H20" s="150">
        <f>COUNTIF(ม1.2!$E$6:$E$38,"เด็กชาย")</f>
        <v>19</v>
      </c>
      <c r="I20" s="150">
        <f>COUNTIF(ม1.2!$E$6:$E$49,"เด็กหญิง")</f>
        <v>7</v>
      </c>
      <c r="J20" s="150">
        <f t="shared" ref="J20:J24" si="3">SUM(H20:I20)</f>
        <v>26</v>
      </c>
      <c r="L20" s="160" t="s">
        <v>300</v>
      </c>
      <c r="M20" s="116" t="s">
        <v>990</v>
      </c>
      <c r="N20" s="115" t="s">
        <v>881</v>
      </c>
    </row>
    <row r="21" spans="2:22" x14ac:dyDescent="0.25">
      <c r="B21" s="150" t="s">
        <v>220</v>
      </c>
      <c r="C21" s="150">
        <f>COUNTIF(ป5.1!$E$6:$E$44,"เด็กชาย")</f>
        <v>16</v>
      </c>
      <c r="D21" s="150">
        <f>COUNTIF(ป5.1!$E$6:$E$44,"เด็กหญิง")</f>
        <v>21</v>
      </c>
      <c r="E21" s="150">
        <f t="shared" si="2"/>
        <v>37</v>
      </c>
      <c r="G21" s="150" t="s">
        <v>348</v>
      </c>
      <c r="H21" s="150">
        <f>COUNTIF(ม2.1!$E$6:$E$37,"เด็กชาย")</f>
        <v>16</v>
      </c>
      <c r="I21" s="150">
        <f>COUNTIF(ม2.1!$E$6:$E$47,"เด็กหญิง")</f>
        <v>14</v>
      </c>
      <c r="J21" s="150">
        <f>SUM(H21:I21)</f>
        <v>30</v>
      </c>
      <c r="L21" s="160" t="s">
        <v>327</v>
      </c>
      <c r="M21" s="116" t="s">
        <v>1111</v>
      </c>
      <c r="N21" s="115" t="s">
        <v>1112</v>
      </c>
    </row>
    <row r="22" spans="2:22" x14ac:dyDescent="0.25">
      <c r="B22" s="150" t="s">
        <v>243</v>
      </c>
      <c r="C22" s="150">
        <f>COUNTIF(ป5.2!$E$6:$E$50,"เด็กชาย")</f>
        <v>18</v>
      </c>
      <c r="D22" s="150">
        <f>COUNTIF(ป5.2!$E$6:$E$50,"เด็กหญิง")</f>
        <v>20</v>
      </c>
      <c r="E22" s="150">
        <f t="shared" si="2"/>
        <v>38</v>
      </c>
      <c r="G22" s="150" t="s">
        <v>365</v>
      </c>
      <c r="H22" s="150">
        <f>COUNTIF(ม2.2!$E$6:$E$41,"เด็กชาย")</f>
        <v>15</v>
      </c>
      <c r="I22" s="150">
        <f>COUNTIF(ม2.2!$E$6:$E$41,"เด็กหญิง")</f>
        <v>16</v>
      </c>
      <c r="J22" s="150">
        <f t="shared" si="3"/>
        <v>31</v>
      </c>
      <c r="L22" s="160" t="s">
        <v>348</v>
      </c>
      <c r="M22" s="116" t="s">
        <v>1013</v>
      </c>
      <c r="N22" s="115" t="s">
        <v>251</v>
      </c>
    </row>
    <row r="23" spans="2:22" x14ac:dyDescent="0.25">
      <c r="B23" s="150" t="s">
        <v>262</v>
      </c>
      <c r="C23" s="150">
        <f>COUNTIF(ป6.1!$E$6:$E$42,"เด็กชาย")</f>
        <v>16</v>
      </c>
      <c r="D23" s="150">
        <f>COUNTIF(ป6.1!$E$6:$E$42,"เด็กหญิง")</f>
        <v>21</v>
      </c>
      <c r="E23" s="150">
        <f t="shared" si="2"/>
        <v>37</v>
      </c>
      <c r="G23" s="150" t="s">
        <v>367</v>
      </c>
      <c r="H23" s="150">
        <f>COUNTIF(ม3.1!$E$6:$E$36,"เด็กชาย")</f>
        <v>15</v>
      </c>
      <c r="I23" s="150">
        <f>COUNTIF(ม3.1!$E$6:$E$46,"เด็กหญิง")</f>
        <v>15</v>
      </c>
      <c r="J23" s="150">
        <f t="shared" si="3"/>
        <v>30</v>
      </c>
      <c r="L23" s="160" t="s">
        <v>365</v>
      </c>
      <c r="M23" s="116" t="s">
        <v>998</v>
      </c>
      <c r="N23" s="161" t="s">
        <v>999</v>
      </c>
    </row>
    <row r="24" spans="2:22" ht="18" customHeight="1" x14ac:dyDescent="0.25">
      <c r="B24" s="150" t="s">
        <v>280</v>
      </c>
      <c r="C24" s="150">
        <f>COUNTIF(ป6.2!$E$6:$E$40,"เด็กชาย")</f>
        <v>16</v>
      </c>
      <c r="D24" s="150">
        <f>COUNTIF(ป6.2!$E$6:$E$40,"เด็กหญิง")</f>
        <v>19</v>
      </c>
      <c r="E24" s="150">
        <f t="shared" si="2"/>
        <v>35</v>
      </c>
      <c r="G24" s="150" t="s">
        <v>368</v>
      </c>
      <c r="H24" s="150">
        <f>COUNTIF(ม3.2!$E$6:$E$39,"เด็กชาย")</f>
        <v>16</v>
      </c>
      <c r="I24" s="150">
        <f>COUNTIF(ม3.2!$E$6:$E$49,"เด็กหญิง")</f>
        <v>14</v>
      </c>
      <c r="J24" s="150">
        <f t="shared" si="3"/>
        <v>30</v>
      </c>
      <c r="L24" s="160" t="s">
        <v>367</v>
      </c>
      <c r="M24" s="116" t="s">
        <v>991</v>
      </c>
      <c r="N24" s="115" t="s">
        <v>1003</v>
      </c>
    </row>
    <row r="25" spans="2:22" ht="18" customHeight="1" x14ac:dyDescent="0.25">
      <c r="B25" s="151" t="s">
        <v>762</v>
      </c>
      <c r="C25" s="151">
        <f>SUM(C19:C24)</f>
        <v>90</v>
      </c>
      <c r="D25" s="151">
        <f>SUM(D19:D24)</f>
        <v>121</v>
      </c>
      <c r="E25" s="151">
        <f>SUM(E19:E24)</f>
        <v>211</v>
      </c>
      <c r="G25" s="151" t="s">
        <v>762</v>
      </c>
      <c r="H25" s="151">
        <f>SUM(H19:H24)</f>
        <v>103</v>
      </c>
      <c r="I25" s="151">
        <f>SUM(I19:I24)</f>
        <v>71</v>
      </c>
      <c r="J25" s="151">
        <f>SUM(J19:J24)</f>
        <v>174</v>
      </c>
      <c r="L25" s="160" t="s">
        <v>367</v>
      </c>
      <c r="M25" s="116" t="s">
        <v>1701</v>
      </c>
      <c r="N25" s="115" t="s">
        <v>1702</v>
      </c>
    </row>
    <row r="26" spans="2:22" ht="18" customHeight="1" x14ac:dyDescent="0.25">
      <c r="B26" s="152"/>
      <c r="L26" s="160" t="s">
        <v>368</v>
      </c>
      <c r="M26" s="116" t="s">
        <v>989</v>
      </c>
      <c r="N26" s="115" t="s">
        <v>1012</v>
      </c>
    </row>
    <row r="27" spans="2:22" ht="18" customHeight="1" x14ac:dyDescent="0.25">
      <c r="B27" s="252" t="s">
        <v>783</v>
      </c>
      <c r="C27" s="252"/>
      <c r="D27" s="252"/>
      <c r="E27" s="245" t="s">
        <v>764</v>
      </c>
      <c r="F27" s="245"/>
      <c r="G27" s="243">
        <f>SUM(H25,C25,H13,C16)</f>
        <v>331</v>
      </c>
      <c r="H27" s="244"/>
      <c r="I27" s="248">
        <f>SUM(G27:H28)</f>
        <v>689</v>
      </c>
      <c r="J27" s="249"/>
    </row>
    <row r="28" spans="2:22" ht="18" customHeight="1" x14ac:dyDescent="0.25">
      <c r="B28" s="252"/>
      <c r="C28" s="252"/>
      <c r="D28" s="252"/>
      <c r="E28" s="245" t="s">
        <v>763</v>
      </c>
      <c r="F28" s="245"/>
      <c r="G28" s="243">
        <f>SUM(I25,D25,I13,D16)</f>
        <v>358</v>
      </c>
      <c r="H28" s="244"/>
      <c r="I28" s="250"/>
      <c r="J28" s="251"/>
    </row>
    <row r="29" spans="2:22" x14ac:dyDescent="0.25">
      <c r="B29" s="152"/>
      <c r="C29" s="164"/>
      <c r="D29" s="164"/>
      <c r="F29" s="165"/>
      <c r="G29" s="165"/>
      <c r="H29" s="133"/>
      <c r="I29" s="165"/>
      <c r="J29" s="133"/>
      <c r="K29" s="166"/>
    </row>
    <row r="30" spans="2:22" ht="18" customHeight="1" x14ac:dyDescent="0.25">
      <c r="B30" s="242" t="s">
        <v>1842</v>
      </c>
      <c r="C30" s="242"/>
      <c r="D30" s="242"/>
      <c r="E30" s="242"/>
      <c r="F30" s="242"/>
      <c r="G30" s="242"/>
      <c r="H30" s="242"/>
      <c r="I30" s="242"/>
      <c r="J30" s="242"/>
      <c r="K30" s="166"/>
      <c r="L30" s="166"/>
      <c r="N30" s="166"/>
    </row>
    <row r="31" spans="2:22" ht="18" customHeight="1" x14ac:dyDescent="0.25">
      <c r="C31" s="166"/>
      <c r="D31" s="166"/>
      <c r="E31" s="166"/>
      <c r="F31" s="167"/>
      <c r="G31" s="134"/>
      <c r="H31" s="134"/>
      <c r="I31" s="134"/>
      <c r="J31" s="134"/>
      <c r="K31" s="166"/>
    </row>
    <row r="32" spans="2:22" x14ac:dyDescent="0.25">
      <c r="C32" s="166"/>
      <c r="D32" s="166"/>
      <c r="E32" s="166"/>
    </row>
    <row r="33" spans="3:10" x14ac:dyDescent="0.25">
      <c r="C33" s="166"/>
      <c r="D33" s="166"/>
      <c r="E33" s="166"/>
      <c r="G33" s="166"/>
      <c r="H33" s="166"/>
      <c r="I33" s="166"/>
    </row>
    <row r="34" spans="3:10" x14ac:dyDescent="0.25">
      <c r="G34" s="166"/>
      <c r="H34" s="166"/>
      <c r="I34" s="166"/>
      <c r="J34" s="166"/>
    </row>
  </sheetData>
  <mergeCells count="10">
    <mergeCell ref="B30:J30"/>
    <mergeCell ref="G28:H28"/>
    <mergeCell ref="M6:N6"/>
    <mergeCell ref="B3:N3"/>
    <mergeCell ref="B4:N4"/>
    <mergeCell ref="E27:F27"/>
    <mergeCell ref="E28:F28"/>
    <mergeCell ref="G27:H27"/>
    <mergeCell ref="I27:J28"/>
    <mergeCell ref="B27:D28"/>
  </mergeCells>
  <pageMargins left="0.82677165354330717" right="0.11811023622047245" top="0.77" bottom="0.15748031496062992" header="0.31496062992125984" footer="0.74803149606299213"/>
  <pageSetup paperSize="9" scale="105" orientation="portrait" horizontalDpi="4294967293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Q31"/>
  <sheetViews>
    <sheetView topLeftCell="B19" zoomScale="145" zoomScaleNormal="145" zoomScaleSheetLayoutView="145" workbookViewId="0">
      <selection activeCell="S23" sqref="S23"/>
    </sheetView>
  </sheetViews>
  <sheetFormatPr defaultRowHeight="18" x14ac:dyDescent="0.25"/>
  <cols>
    <col min="1" max="1" width="4.25" style="20" customWidth="1"/>
    <col min="2" max="2" width="4.625" style="19" customWidth="1"/>
    <col min="3" max="5" width="4.625" style="20" customWidth="1"/>
    <col min="6" max="6" width="3.25" style="20" customWidth="1"/>
    <col min="7" max="10" width="4.625" style="20" customWidth="1"/>
    <col min="11" max="11" width="3.25" style="20" customWidth="1"/>
    <col min="12" max="12" width="4.875" style="20" bestFit="1" customWidth="1"/>
    <col min="13" max="13" width="14.375" style="20" customWidth="1"/>
    <col min="14" max="14" width="13.5" style="20" customWidth="1"/>
    <col min="15" max="15" width="3.875" style="20" customWidth="1"/>
    <col min="16" max="16" width="27.25" style="20" hidden="1" customWidth="1"/>
    <col min="17" max="17" width="0" style="20" hidden="1" customWidth="1"/>
    <col min="18" max="16384" width="9" style="20"/>
  </cols>
  <sheetData>
    <row r="1" spans="2:17" ht="60.75" customHeight="1" x14ac:dyDescent="0.25"/>
    <row r="2" spans="2:17" ht="21" customHeight="1" x14ac:dyDescent="0.25"/>
    <row r="3" spans="2:17" ht="16.5" customHeight="1" x14ac:dyDescent="0.25">
      <c r="B3" s="253" t="s">
        <v>1591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</row>
    <row r="4" spans="2:17" ht="16.5" customHeight="1" x14ac:dyDescent="0.25">
      <c r="B4" s="254" t="s">
        <v>765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2:17" ht="16.5" customHeight="1" x14ac:dyDescent="0.25">
      <c r="B5" s="45"/>
      <c r="C5" s="45"/>
      <c r="D5" s="45"/>
      <c r="E5" s="45"/>
      <c r="F5" s="45"/>
    </row>
    <row r="6" spans="2:17" ht="17.25" customHeight="1" x14ac:dyDescent="0.25">
      <c r="B6" s="21" t="s">
        <v>731</v>
      </c>
      <c r="C6" s="21" t="s">
        <v>764</v>
      </c>
      <c r="D6" s="21" t="s">
        <v>763</v>
      </c>
      <c r="E6" s="21" t="s">
        <v>762</v>
      </c>
      <c r="F6" s="22"/>
      <c r="G6" s="21" t="s">
        <v>731</v>
      </c>
      <c r="H6" s="21" t="s">
        <v>764</v>
      </c>
      <c r="I6" s="21" t="s">
        <v>763</v>
      </c>
      <c r="J6" s="21" t="s">
        <v>762</v>
      </c>
      <c r="L6" s="46" t="s">
        <v>731</v>
      </c>
      <c r="M6" s="257" t="s">
        <v>1592</v>
      </c>
      <c r="N6" s="257"/>
    </row>
    <row r="7" spans="2:17" s="25" customFormat="1" ht="17.45" customHeight="1" x14ac:dyDescent="0.25">
      <c r="B7" s="23" t="s">
        <v>766</v>
      </c>
      <c r="C7" s="23">
        <f>COUNTIF(อนุบาล!$H$3:$H$502,B7&amp;"เด็กชาย")</f>
        <v>6</v>
      </c>
      <c r="D7" s="23">
        <f>COUNTIF(อนุบาล!$H$3:$H$502,B7&amp;"เด็กหญิง")</f>
        <v>9</v>
      </c>
      <c r="E7" s="173">
        <f>SUM(C7:D7)</f>
        <v>15</v>
      </c>
      <c r="F7" s="24"/>
      <c r="G7" s="23" t="s">
        <v>28</v>
      </c>
      <c r="H7" s="23">
        <f>COUNTIF(ป1.1!$E$6:$E$52,"เด็กชาย")</f>
        <v>12</v>
      </c>
      <c r="I7" s="23">
        <f>COUNTIF(ป1.1!$E$6:$E$52,"เด็กหญิง")</f>
        <v>13</v>
      </c>
      <c r="J7" s="23">
        <f t="shared" ref="J7:J8" si="0">SUM(H7:I7)</f>
        <v>25</v>
      </c>
      <c r="L7" s="99" t="str">
        <f>'สถิติ (2)'!L7</f>
        <v>ป.1/1</v>
      </c>
      <c r="M7" s="99" t="str">
        <f>'สถิติ (2)'!M7</f>
        <v>นางอติยาภรณ์</v>
      </c>
      <c r="N7" s="99" t="str">
        <f>'สถิติ (2)'!N7</f>
        <v>ยาวิลาศ</v>
      </c>
      <c r="P7" s="25" t="str">
        <f>CONCATENATE(M7,"   ",N7)</f>
        <v>นางอติยาภรณ์   ยาวิลาศ</v>
      </c>
      <c r="Q7" s="25" t="s">
        <v>1821</v>
      </c>
    </row>
    <row r="8" spans="2:17" s="25" customFormat="1" ht="17.45" customHeight="1" x14ac:dyDescent="0.25">
      <c r="B8" s="23" t="s">
        <v>767</v>
      </c>
      <c r="C8" s="23">
        <f>COUNTIF(อนุบาล!$H$3:$H$502,B8&amp;"เด็กชาย")</f>
        <v>6</v>
      </c>
      <c r="D8" s="23">
        <f>COUNTIF(อนุบาล!$H$3:$H$502,B8&amp;"เด็กหญิง")</f>
        <v>8</v>
      </c>
      <c r="E8" s="173">
        <f t="shared" ref="E8:E12" si="1">SUM(C8:D8)</f>
        <v>14</v>
      </c>
      <c r="F8" s="24"/>
      <c r="G8" s="23" t="s">
        <v>58</v>
      </c>
      <c r="H8" s="23">
        <f>COUNTIF(ป1.2!$E$6:$E$51,"เด็กชาย")</f>
        <v>12</v>
      </c>
      <c r="I8" s="23">
        <f>COUNTIF(ป1.2!$E$6:$E$51,"เด็กหญิง")</f>
        <v>12</v>
      </c>
      <c r="J8" s="23">
        <f t="shared" si="0"/>
        <v>24</v>
      </c>
      <c r="L8" s="99" t="str">
        <f>'สถิติ (2)'!L8</f>
        <v>ป.1/2</v>
      </c>
      <c r="M8" s="99" t="str">
        <f>'สถิติ (2)'!M8</f>
        <v>นางอุ้มขวัญ</v>
      </c>
      <c r="N8" s="99" t="str">
        <f>'สถิติ (2)'!N8</f>
        <v>หัตถสาร</v>
      </c>
      <c r="P8" s="25" t="str">
        <f t="shared" ref="P8:P29" si="2">CONCATENATE(M8,"   ",N8)</f>
        <v>นางอุ้มขวัญ   หัตถสาร</v>
      </c>
      <c r="Q8" s="25" t="s">
        <v>1822</v>
      </c>
    </row>
    <row r="9" spans="2:17" s="25" customFormat="1" ht="17.45" customHeight="1" x14ac:dyDescent="0.25">
      <c r="B9" s="23" t="s">
        <v>768</v>
      </c>
      <c r="C9" s="23">
        <f>COUNTIF(อนุบาล!$H$3:$H$502,B9&amp;"เด็กชาย")</f>
        <v>13</v>
      </c>
      <c r="D9" s="23">
        <f>COUNTIF(อนุบาล!$H$3:$H$502,B9&amp;"เด็กหญิง")</f>
        <v>10</v>
      </c>
      <c r="E9" s="173">
        <f t="shared" si="1"/>
        <v>23</v>
      </c>
      <c r="F9" s="24"/>
      <c r="G9" s="23" t="s">
        <v>88</v>
      </c>
      <c r="H9" s="23">
        <f>COUNTIF(ป2.1!$E$6:$E$57,"เด็กชาย")</f>
        <v>14</v>
      </c>
      <c r="I9" s="23">
        <f>COUNTIF(ป2.1!$E$6:$E$57,"เด็กหญิง")</f>
        <v>17</v>
      </c>
      <c r="J9" s="23">
        <f>SUM(H9:I9)</f>
        <v>31</v>
      </c>
      <c r="L9" s="99" t="str">
        <f>'สถิติ (2)'!L9</f>
        <v>ป.2/1</v>
      </c>
      <c r="M9" s="99" t="str">
        <f>'สถิติ (2)'!M9</f>
        <v>นางสาวณัฏฐ์ณิชา</v>
      </c>
      <c r="N9" s="99" t="str">
        <f>'สถิติ (2)'!N9</f>
        <v>ชัยนนถี</v>
      </c>
      <c r="P9" s="25" t="str">
        <f t="shared" si="2"/>
        <v>นางสาวณัฏฐ์ณิชา   ชัยนนถี</v>
      </c>
      <c r="Q9" s="25" t="s">
        <v>1823</v>
      </c>
    </row>
    <row r="10" spans="2:17" s="25" customFormat="1" ht="17.45" customHeight="1" x14ac:dyDescent="0.25">
      <c r="B10" s="23" t="s">
        <v>769</v>
      </c>
      <c r="C10" s="23">
        <f>COUNTIF(อนุบาล!$H$3:$H$502,B10&amp;"เด็กชาย")</f>
        <v>14</v>
      </c>
      <c r="D10" s="23">
        <f>COUNTIF(อนุบาล!$H$3:$H$502,B10&amp;"เด็กหญิง")</f>
        <v>13</v>
      </c>
      <c r="E10" s="173">
        <f t="shared" si="1"/>
        <v>27</v>
      </c>
      <c r="F10" s="24"/>
      <c r="G10" s="23" t="s">
        <v>113</v>
      </c>
      <c r="H10" s="23">
        <f>COUNTIF(ป2.2!$E$6:$E$36,"เด็กชาย")</f>
        <v>13</v>
      </c>
      <c r="I10" s="23">
        <f>COUNTIF(ป2.2!$E$6:$E$36,"เด็กหญิง")</f>
        <v>17</v>
      </c>
      <c r="J10" s="23">
        <f>SUM(H10:I10)</f>
        <v>30</v>
      </c>
      <c r="L10" s="99" t="str">
        <f>'สถิติ (2)'!L10</f>
        <v>ป.2/2</v>
      </c>
      <c r="M10" s="99" t="str">
        <f>'สถิติ (2)'!M10</f>
        <v>นางสาวประกายแก้ว</v>
      </c>
      <c r="N10" s="99" t="str">
        <f>'สถิติ (2)'!N10</f>
        <v>แก้วอินต๊ะ</v>
      </c>
      <c r="P10" s="25" t="str">
        <f t="shared" si="2"/>
        <v>นางสาวประกายแก้ว   แก้วอินต๊ะ</v>
      </c>
      <c r="Q10" s="25" t="s">
        <v>1824</v>
      </c>
    </row>
    <row r="11" spans="2:17" s="25" customFormat="1" ht="17.45" customHeight="1" x14ac:dyDescent="0.25">
      <c r="B11" s="23" t="s">
        <v>770</v>
      </c>
      <c r="C11" s="23">
        <f>COUNTIF(อนุบาล!$H$3:$H$502,B11&amp;"เด็กชาย")</f>
        <v>13</v>
      </c>
      <c r="D11" s="23">
        <f>COUNTIF(อนุบาล!$H$3:$H$502,B11&amp;"เด็กหญิง")</f>
        <v>19</v>
      </c>
      <c r="E11" s="173">
        <f t="shared" si="1"/>
        <v>32</v>
      </c>
      <c r="F11" s="24"/>
      <c r="G11" s="23" t="s">
        <v>114</v>
      </c>
      <c r="H11" s="23">
        <f>COUNTIF(ป3.1!$E$6:$E$40,"เด็กชาย")</f>
        <v>13</v>
      </c>
      <c r="I11" s="23">
        <f>COUNTIF(ป3.1!$E$6:$E$40,"เด็กหญิง")</f>
        <v>17</v>
      </c>
      <c r="J11" s="23">
        <f>SUM(H11:I11)</f>
        <v>30</v>
      </c>
      <c r="L11" s="99" t="str">
        <f>'สถิติ (2)'!L11</f>
        <v>ป.3/1</v>
      </c>
      <c r="M11" s="99" t="str">
        <f>'สถิติ (2)'!M11</f>
        <v>นางสาววัชรียา</v>
      </c>
      <c r="N11" s="99" t="str">
        <f>'สถิติ (2)'!N11</f>
        <v>บุญงาม</v>
      </c>
      <c r="P11" s="25" t="str">
        <f t="shared" si="2"/>
        <v>นางสาววัชรียา   บุญงาม</v>
      </c>
      <c r="Q11" s="25" t="s">
        <v>1825</v>
      </c>
    </row>
    <row r="12" spans="2:17" s="25" customFormat="1" ht="17.45" customHeight="1" x14ac:dyDescent="0.25">
      <c r="B12" s="23" t="s">
        <v>771</v>
      </c>
      <c r="C12" s="23">
        <f>COUNTIF(อนุบาล!$H$3:$H$502,B12&amp;"เด็กชาย")</f>
        <v>10</v>
      </c>
      <c r="D12" s="23">
        <f>COUNTIF(อนุบาล!$H$3:$H$502,B12&amp;"เด็กหญิง")</f>
        <v>13</v>
      </c>
      <c r="E12" s="173">
        <f t="shared" si="1"/>
        <v>23</v>
      </c>
      <c r="F12" s="24"/>
      <c r="G12" s="23" t="s">
        <v>141</v>
      </c>
      <c r="H12" s="23">
        <f>COUNTIF(ป3.2!$E$6:$E$39,"เด็กชาย")</f>
        <v>12</v>
      </c>
      <c r="I12" s="23">
        <f>COUNTIF(ป3.2!$E$6:$E$43,"เด็กหญิง")</f>
        <v>18</v>
      </c>
      <c r="J12" s="23">
        <f>SUM(H12:I12)</f>
        <v>30</v>
      </c>
      <c r="L12" s="99" t="str">
        <f>'สถิติ (2)'!L12</f>
        <v>ป.3/2</v>
      </c>
      <c r="M12" s="99" t="str">
        <f>'สถิติ (2)'!M12</f>
        <v>นางสาวมณีกาญจน์</v>
      </c>
      <c r="N12" s="99" t="str">
        <f>'สถิติ (2)'!N12</f>
        <v>ถิ่นลำปาง</v>
      </c>
      <c r="P12" s="25" t="str">
        <f t="shared" si="2"/>
        <v>นางสาวมณีกาญจน์   ถิ่นลำปาง</v>
      </c>
      <c r="Q12" s="25" t="s">
        <v>1826</v>
      </c>
    </row>
    <row r="13" spans="2:17" s="25" customFormat="1" ht="17.45" customHeight="1" x14ac:dyDescent="0.25">
      <c r="B13" s="26" t="s">
        <v>762</v>
      </c>
      <c r="C13" s="26">
        <f>SUM(C7:C12)</f>
        <v>62</v>
      </c>
      <c r="D13" s="26">
        <f>SUM(D7:D12)</f>
        <v>72</v>
      </c>
      <c r="E13" s="26">
        <f>SUM(E7:E12)</f>
        <v>134</v>
      </c>
      <c r="F13" s="24"/>
      <c r="G13" s="26" t="s">
        <v>762</v>
      </c>
      <c r="H13" s="26">
        <f>SUM(H7:H12)</f>
        <v>76</v>
      </c>
      <c r="I13" s="26">
        <f>SUM(I7:I12)</f>
        <v>94</v>
      </c>
      <c r="J13" s="26">
        <f>SUM(J7:J12)</f>
        <v>170</v>
      </c>
      <c r="L13" s="99" t="str">
        <f>'สถิติ (2)'!L13</f>
        <v>ป.4/1</v>
      </c>
      <c r="M13" s="99" t="str">
        <f>'สถิติ (2)'!M13</f>
        <v>นายธนเทพ</v>
      </c>
      <c r="N13" s="99" t="str">
        <f>'สถิติ (2)'!N13</f>
        <v>ก๋าวิบูล</v>
      </c>
      <c r="P13" s="25" t="str">
        <f t="shared" si="2"/>
        <v>นายธนเทพ   ก๋าวิบูล</v>
      </c>
      <c r="Q13" s="25" t="s">
        <v>1827</v>
      </c>
    </row>
    <row r="14" spans="2:17" x14ac:dyDescent="0.25">
      <c r="B14" s="20"/>
      <c r="L14" s="99" t="str">
        <f>'สถิติ (2)'!L14</f>
        <v>ป.4/2</v>
      </c>
      <c r="M14" s="99" t="str">
        <f>'สถิติ (2)'!M14</f>
        <v>นางบังอร</v>
      </c>
      <c r="N14" s="99" t="str">
        <f>'สถิติ (2)'!N14</f>
        <v>ศุภเกียรติบัญชร</v>
      </c>
      <c r="O14" s="25"/>
      <c r="P14" s="25" t="str">
        <f t="shared" si="2"/>
        <v>นางบังอร   ศุภเกียรติบัญชร</v>
      </c>
      <c r="Q14" s="20" t="s">
        <v>1828</v>
      </c>
    </row>
    <row r="15" spans="2:17" x14ac:dyDescent="0.25">
      <c r="B15" s="21" t="s">
        <v>731</v>
      </c>
      <c r="C15" s="21" t="s">
        <v>764</v>
      </c>
      <c r="D15" s="21" t="s">
        <v>763</v>
      </c>
      <c r="E15" s="21" t="s">
        <v>762</v>
      </c>
      <c r="G15" s="21" t="s">
        <v>731</v>
      </c>
      <c r="H15" s="21" t="s">
        <v>764</v>
      </c>
      <c r="I15" s="21" t="s">
        <v>763</v>
      </c>
      <c r="J15" s="21" t="s">
        <v>762</v>
      </c>
      <c r="L15" s="99" t="str">
        <f>'สถิติ (2)'!L15</f>
        <v>ป.5/1</v>
      </c>
      <c r="M15" s="99" t="str">
        <f>'สถิติ (2)'!M15</f>
        <v>นางสาวผาณิต</v>
      </c>
      <c r="N15" s="99" t="str">
        <f>'สถิติ (2)'!N15</f>
        <v>อานุนามัง</v>
      </c>
      <c r="P15" s="25" t="str">
        <f t="shared" si="2"/>
        <v>นางสาวผาณิต   อานุนามัง</v>
      </c>
      <c r="Q15" s="20" t="s">
        <v>1829</v>
      </c>
    </row>
    <row r="16" spans="2:17" x14ac:dyDescent="0.25">
      <c r="B16" s="23" t="s">
        <v>169</v>
      </c>
      <c r="C16" s="23">
        <f>COUNTIF(ป4.1!$E$6:$E$39,"เด็กชาย")</f>
        <v>11</v>
      </c>
      <c r="D16" s="23">
        <f>COUNTIF(ป4.1!$E$6:$E$39,"เด็กหญิง")</f>
        <v>20</v>
      </c>
      <c r="E16" s="23">
        <f>SUM(C16:D16)</f>
        <v>31</v>
      </c>
      <c r="G16" s="23" t="s">
        <v>300</v>
      </c>
      <c r="H16" s="23">
        <f>COUNTIF(ม1.1!$E$6:$E$43,"เด็กชาย")</f>
        <v>22</v>
      </c>
      <c r="I16" s="23">
        <f>COUNTIF(ม1.1!$E$6:$E$43,"เด็กหญิง")</f>
        <v>5</v>
      </c>
      <c r="J16" s="23">
        <f t="shared" ref="J16:J21" si="3">SUM(H16:I16)</f>
        <v>27</v>
      </c>
      <c r="L16" s="99" t="str">
        <f>'สถิติ (2)'!L16</f>
        <v>ป.5/2</v>
      </c>
      <c r="M16" s="99" t="str">
        <f>'สถิติ (2)'!M16</f>
        <v>นางดวงสมร</v>
      </c>
      <c r="N16" s="99" t="str">
        <f>'สถิติ (2)'!N16</f>
        <v>ก้อนทองสิงห์</v>
      </c>
      <c r="P16" s="25" t="str">
        <f t="shared" si="2"/>
        <v>นางดวงสมร   ก้อนทองสิงห์</v>
      </c>
      <c r="Q16" s="20" t="s">
        <v>1830</v>
      </c>
    </row>
    <row r="17" spans="2:17" x14ac:dyDescent="0.25">
      <c r="B17" s="23" t="s">
        <v>198</v>
      </c>
      <c r="C17" s="23">
        <f>COUNTIF(ป4.2!$E$6:$E$41,"เด็กชาย")</f>
        <v>13</v>
      </c>
      <c r="D17" s="23">
        <f>COUNTIF(ป4.2!$E$6:$E$41,"เด็กหญิง")</f>
        <v>20</v>
      </c>
      <c r="E17" s="23">
        <f t="shared" ref="E17:E21" si="4">SUM(C17:D17)</f>
        <v>33</v>
      </c>
      <c r="G17" s="23" t="s">
        <v>327</v>
      </c>
      <c r="H17" s="23">
        <f>COUNTIF(ม1.2!$E$6:$E$44,"เด็กชาย")</f>
        <v>19</v>
      </c>
      <c r="I17" s="23">
        <f>COUNTIF(ม1.2!$E$6:$E$44,"เด็กหญิง")</f>
        <v>7</v>
      </c>
      <c r="J17" s="23">
        <f t="shared" si="3"/>
        <v>26</v>
      </c>
      <c r="L17" s="99" t="str">
        <f>'สถิติ (2)'!L17</f>
        <v>ป.5/2</v>
      </c>
      <c r="M17" s="99" t="str">
        <f>'สถิติ (2)'!M17</f>
        <v>นายเศรษฐพันธุ์</v>
      </c>
      <c r="N17" s="99" t="str">
        <f>'สถิติ (2)'!N17</f>
        <v>สันวงค์</v>
      </c>
      <c r="P17" s="25" t="str">
        <f t="shared" si="2"/>
        <v>นายเศรษฐพันธุ์   สันวงค์</v>
      </c>
      <c r="Q17" s="20" t="s">
        <v>1831</v>
      </c>
    </row>
    <row r="18" spans="2:17" x14ac:dyDescent="0.25">
      <c r="B18" s="23" t="s">
        <v>220</v>
      </c>
      <c r="C18" s="23">
        <f>COUNTIF(ป5.1!$E$6:$E$39,"เด็กชาย")</f>
        <v>16</v>
      </c>
      <c r="D18" s="23">
        <f>COUNTIF(ป5.1!$E$6:$E$45,"เด็กหญิง")</f>
        <v>21</v>
      </c>
      <c r="E18" s="23">
        <f t="shared" si="4"/>
        <v>37</v>
      </c>
      <c r="G18" s="23" t="s">
        <v>348</v>
      </c>
      <c r="H18" s="23">
        <f>COUNTIF(ม2.1!$E$6:$E$43,"เด็กชาย")</f>
        <v>16</v>
      </c>
      <c r="I18" s="23">
        <f>COUNTIF(ม2.1!$E$6:$E$43,"เด็กหญิง")</f>
        <v>14</v>
      </c>
      <c r="J18" s="23">
        <f t="shared" si="3"/>
        <v>30</v>
      </c>
      <c r="L18" s="99" t="str">
        <f>'สถิติ (2)'!L18</f>
        <v>ป.6/1</v>
      </c>
      <c r="M18" s="99" t="str">
        <f>'สถิติ (2)'!M18</f>
        <v>นางดวงสุดา</v>
      </c>
      <c r="N18" s="99" t="str">
        <f>'สถิติ (2)'!N18</f>
        <v>โพธิ์ยอด</v>
      </c>
      <c r="P18" s="25" t="str">
        <f t="shared" si="2"/>
        <v>นางดวงสุดา   โพธิ์ยอด</v>
      </c>
      <c r="Q18" s="20" t="s">
        <v>1832</v>
      </c>
    </row>
    <row r="19" spans="2:17" x14ac:dyDescent="0.25">
      <c r="B19" s="23" t="s">
        <v>243</v>
      </c>
      <c r="C19" s="23">
        <f>COUNTIF(ป5.2!$E$6:$E$42,"เด็กชาย")</f>
        <v>18</v>
      </c>
      <c r="D19" s="23">
        <f>COUNTIF(ป5.2!$E$6:$E$49,"เด็กหญิง")</f>
        <v>20</v>
      </c>
      <c r="E19" s="23">
        <f t="shared" si="4"/>
        <v>38</v>
      </c>
      <c r="G19" s="23" t="s">
        <v>365</v>
      </c>
      <c r="H19" s="23">
        <f>COUNTIF(ม2.2!$E$6:$E$42,"เด็กชาย")</f>
        <v>15</v>
      </c>
      <c r="I19" s="23">
        <f>COUNTIF(ม2.2!$E$7:$E$42,"เด็กหญิง")</f>
        <v>16</v>
      </c>
      <c r="J19" s="23">
        <f t="shared" si="3"/>
        <v>31</v>
      </c>
      <c r="L19" s="99" t="str">
        <f>'สถิติ (2)'!L19</f>
        <v>ป.6/2</v>
      </c>
      <c r="M19" s="99" t="str">
        <f>'สถิติ (2)'!M19</f>
        <v>นางสาวชลธิชา</v>
      </c>
      <c r="N19" s="99" t="str">
        <f>'สถิติ (2)'!N19</f>
        <v>อนันต์ชัยพัทธนา</v>
      </c>
      <c r="P19" s="25" t="str">
        <f t="shared" si="2"/>
        <v>นางสาวชลธิชา   อนันต์ชัยพัทธนา</v>
      </c>
      <c r="Q19" s="20" t="s">
        <v>1833</v>
      </c>
    </row>
    <row r="20" spans="2:17" x14ac:dyDescent="0.25">
      <c r="B20" s="23" t="s">
        <v>262</v>
      </c>
      <c r="C20" s="23">
        <f>COUNTIF(ป6.1!$E$6:$E$44,"เด็กชาย")</f>
        <v>16</v>
      </c>
      <c r="D20" s="23">
        <f>COUNTIF(ป6.1!$E$6:$E$44,"เด็กหญิง")</f>
        <v>21</v>
      </c>
      <c r="E20" s="23">
        <f t="shared" si="4"/>
        <v>37</v>
      </c>
      <c r="G20" s="23" t="s">
        <v>367</v>
      </c>
      <c r="H20" s="23">
        <f>COUNTIF(ม3.1!$E$6:$E$49,"เด็กชาย")</f>
        <v>15</v>
      </c>
      <c r="I20" s="23">
        <f>COUNTIF(ม3.1!$E$6:$E$49,"เด็กหญิง")</f>
        <v>15</v>
      </c>
      <c r="J20" s="23">
        <f t="shared" si="3"/>
        <v>30</v>
      </c>
      <c r="L20" s="99" t="str">
        <f>'สถิติ (2)'!L20</f>
        <v>ม.1/1</v>
      </c>
      <c r="M20" s="99" t="str">
        <f>'สถิติ (2)'!M20</f>
        <v>นางพรทิพย์</v>
      </c>
      <c r="N20" s="99" t="str">
        <f>'สถิติ (2)'!N20</f>
        <v>วงค์ตะวัน</v>
      </c>
      <c r="P20" s="25" t="str">
        <f t="shared" si="2"/>
        <v>นางพรทิพย์   วงค์ตะวัน</v>
      </c>
      <c r="Q20" s="20" t="s">
        <v>1834</v>
      </c>
    </row>
    <row r="21" spans="2:17" x14ac:dyDescent="0.25">
      <c r="B21" s="23" t="s">
        <v>280</v>
      </c>
      <c r="C21" s="23">
        <f>COUNTIF(ป6.2!$E$6:$E$40,"เด็กชาย")</f>
        <v>16</v>
      </c>
      <c r="D21" s="23">
        <f>COUNTIF(ป6.2!$E$6:$E$45,"เด็กหญิง")</f>
        <v>19</v>
      </c>
      <c r="E21" s="23">
        <f t="shared" si="4"/>
        <v>35</v>
      </c>
      <c r="G21" s="23" t="s">
        <v>368</v>
      </c>
      <c r="H21" s="23">
        <f>COUNTIF(ม3.2!$E$6:$E$42,"เด็กชาย")</f>
        <v>16</v>
      </c>
      <c r="I21" s="23">
        <f>COUNTIF(ม3.2!$E$6:$E$42,"เด็กหญิง")</f>
        <v>14</v>
      </c>
      <c r="J21" s="23">
        <f t="shared" si="3"/>
        <v>30</v>
      </c>
      <c r="L21" s="99" t="str">
        <f>'สถิติ (2)'!L21</f>
        <v>ม.1/2</v>
      </c>
      <c r="M21" s="99" t="str">
        <f>'สถิติ (2)'!M21</f>
        <v>นายวิสาร</v>
      </c>
      <c r="N21" s="99" t="str">
        <f>'สถิติ (2)'!N21</f>
        <v>โตบันลือภพ</v>
      </c>
      <c r="P21" s="25" t="str">
        <f t="shared" si="2"/>
        <v>นายวิสาร   โตบันลือภพ</v>
      </c>
      <c r="Q21" s="20" t="s">
        <v>1835</v>
      </c>
    </row>
    <row r="22" spans="2:17" x14ac:dyDescent="0.25">
      <c r="B22" s="26" t="s">
        <v>762</v>
      </c>
      <c r="C22" s="26">
        <f>SUM(C16:C21)</f>
        <v>90</v>
      </c>
      <c r="D22" s="26">
        <f>SUM(D16:D21)</f>
        <v>121</v>
      </c>
      <c r="E22" s="26">
        <f>SUM(E16:E21)</f>
        <v>211</v>
      </c>
      <c r="G22" s="26" t="s">
        <v>762</v>
      </c>
      <c r="H22" s="26">
        <f>SUM(H16:H21)</f>
        <v>103</v>
      </c>
      <c r="I22" s="26">
        <f>SUM(I16:I21)</f>
        <v>71</v>
      </c>
      <c r="J22" s="26">
        <f>SUM(J16:J21)</f>
        <v>174</v>
      </c>
      <c r="L22" s="99" t="str">
        <f>'สถิติ (2)'!L22</f>
        <v>ม.2/1</v>
      </c>
      <c r="M22" s="99" t="str">
        <f>'สถิติ (2)'!M22</f>
        <v>นายตรัยธวัช</v>
      </c>
      <c r="N22" s="99" t="str">
        <f>'สถิติ (2)'!N22</f>
        <v>อุดเอ้ย</v>
      </c>
      <c r="P22" s="25" t="str">
        <f t="shared" si="2"/>
        <v>นายตรัยธวัช   อุดเอ้ย</v>
      </c>
      <c r="Q22" s="20" t="s">
        <v>1836</v>
      </c>
    </row>
    <row r="23" spans="2:17" x14ac:dyDescent="0.25">
      <c r="B23" s="20"/>
      <c r="L23" s="99" t="str">
        <f>'สถิติ (2)'!L23</f>
        <v>ม.2/2</v>
      </c>
      <c r="M23" s="99" t="str">
        <f>'สถิติ (2)'!M23</f>
        <v>นางสาวชนม์นิภา</v>
      </c>
      <c r="N23" s="99" t="str">
        <f>'สถิติ (2)'!N23</f>
        <v>ชุมภูเมือง</v>
      </c>
      <c r="P23" s="25" t="str">
        <f t="shared" si="2"/>
        <v>นางสาวชนม์นิภา   ชุมภูเมือง</v>
      </c>
      <c r="Q23" s="20" t="s">
        <v>1837</v>
      </c>
    </row>
    <row r="24" spans="2:17" ht="18" customHeight="1" x14ac:dyDescent="0.25">
      <c r="B24" s="20"/>
      <c r="E24" s="258" t="s">
        <v>783</v>
      </c>
      <c r="F24" s="258"/>
      <c r="G24" s="255" t="s">
        <v>764</v>
      </c>
      <c r="H24" s="255"/>
      <c r="I24" s="255" t="s">
        <v>763</v>
      </c>
      <c r="J24" s="255"/>
      <c r="L24" s="99" t="str">
        <f>'สถิติ (2)'!L24</f>
        <v>ม.3/1</v>
      </c>
      <c r="M24" s="99" t="str">
        <f>'สถิติ (2)'!M24</f>
        <v>นายสุรชาติ</v>
      </c>
      <c r="N24" s="99" t="str">
        <f>'สถิติ (2)'!N24</f>
        <v>โพธิ์ยอด</v>
      </c>
      <c r="P24" s="25" t="str">
        <f t="shared" si="2"/>
        <v>นายสุรชาติ   โพธิ์ยอด</v>
      </c>
      <c r="Q24" s="20" t="s">
        <v>1838</v>
      </c>
    </row>
    <row r="25" spans="2:17" ht="18" customHeight="1" x14ac:dyDescent="0.25">
      <c r="B25" s="20"/>
      <c r="E25" s="258"/>
      <c r="F25" s="258"/>
      <c r="G25" s="255">
        <f>SUM(H22,C22,H13,C13)</f>
        <v>331</v>
      </c>
      <c r="H25" s="255"/>
      <c r="I25" s="255">
        <f>SUM(I22,D22,I13,D13)</f>
        <v>358</v>
      </c>
      <c r="J25" s="255"/>
      <c r="L25" s="99" t="str">
        <f>'สถิติ (2)'!L25</f>
        <v>ม.3/1</v>
      </c>
      <c r="M25" s="99" t="str">
        <f>'สถิติ (2)'!M25</f>
        <v>นางสาวธันยพร</v>
      </c>
      <c r="N25" s="99" t="str">
        <f>'สถิติ (2)'!N25</f>
        <v>ชวนคิด</v>
      </c>
      <c r="P25" s="25" t="str">
        <f t="shared" si="2"/>
        <v>นางสาวธันยพร   ชวนคิด</v>
      </c>
      <c r="Q25" s="20" t="s">
        <v>1839</v>
      </c>
    </row>
    <row r="26" spans="2:17" ht="18" customHeight="1" x14ac:dyDescent="0.25">
      <c r="B26" s="20"/>
      <c r="E26" s="258"/>
      <c r="F26" s="258"/>
      <c r="G26" s="259">
        <f>SUM(G25:J25)</f>
        <v>689</v>
      </c>
      <c r="H26" s="259"/>
      <c r="I26" s="259"/>
      <c r="J26" s="259"/>
      <c r="L26" s="99" t="str">
        <f>'สถิติ (2)'!L26</f>
        <v>ม.3/2</v>
      </c>
      <c r="M26" s="99" t="str">
        <f>'สถิติ (2)'!M26</f>
        <v>นายศตวรรษ</v>
      </c>
      <c r="N26" s="99" t="str">
        <f>'สถิติ (2)'!N26</f>
        <v>ยศวิทยากุล</v>
      </c>
      <c r="P26" s="25" t="str">
        <f t="shared" si="2"/>
        <v>นายศตวรรษ   ยศวิทยากุล</v>
      </c>
      <c r="Q26" s="20" t="s">
        <v>1840</v>
      </c>
    </row>
    <row r="27" spans="2:17" x14ac:dyDescent="0.25">
      <c r="B27" s="20"/>
      <c r="E27" s="258"/>
      <c r="F27" s="258"/>
      <c r="G27" s="259"/>
      <c r="H27" s="259"/>
      <c r="I27" s="259"/>
      <c r="J27" s="259"/>
      <c r="P27" s="25" t="str">
        <f>CONCATENATE(M27,"   ",N27)</f>
        <v xml:space="preserve">   </v>
      </c>
    </row>
    <row r="28" spans="2:17" x14ac:dyDescent="0.25">
      <c r="B28" s="20"/>
      <c r="P28" s="25" t="str">
        <f t="shared" si="2"/>
        <v xml:space="preserve">   </v>
      </c>
    </row>
    <row r="29" spans="2:17" x14ac:dyDescent="0.25">
      <c r="C29" s="47"/>
      <c r="D29" s="47"/>
      <c r="E29" s="47"/>
      <c r="F29" s="47"/>
      <c r="G29" s="47"/>
      <c r="H29" s="47"/>
      <c r="I29" s="47"/>
      <c r="J29" s="47"/>
      <c r="K29" s="47"/>
      <c r="P29" s="25" t="str">
        <f t="shared" si="2"/>
        <v xml:space="preserve">   </v>
      </c>
    </row>
    <row r="30" spans="2:17" x14ac:dyDescent="0.25">
      <c r="B30" s="256" t="str">
        <f>'สถิติ (2)'!B30:N30</f>
        <v>ณ วันที่ 17 พฤษภาคม 2562</v>
      </c>
      <c r="C30" s="256"/>
      <c r="D30" s="256"/>
      <c r="E30" s="256"/>
      <c r="F30" s="256"/>
      <c r="G30" s="256"/>
      <c r="H30" s="256"/>
      <c r="I30" s="256"/>
      <c r="J30" s="256"/>
      <c r="K30" s="147"/>
    </row>
    <row r="31" spans="2:17" x14ac:dyDescent="0.25">
      <c r="L31" s="147"/>
      <c r="M31" s="147"/>
      <c r="N31" s="147"/>
    </row>
  </sheetData>
  <mergeCells count="10">
    <mergeCell ref="B3:N3"/>
    <mergeCell ref="B4:N4"/>
    <mergeCell ref="G24:H24"/>
    <mergeCell ref="I24:J24"/>
    <mergeCell ref="B30:J30"/>
    <mergeCell ref="G25:H25"/>
    <mergeCell ref="I25:J25"/>
    <mergeCell ref="M6:N6"/>
    <mergeCell ref="E24:F27"/>
    <mergeCell ref="G26:J27"/>
  </mergeCells>
  <pageMargins left="0.82677165354330717" right="0.11811023622047245" top="0.51181102362204722" bottom="0.15748031496062992" header="0.31496062992125984" footer="0.74803149606299213"/>
  <pageSetup paperSize="9" scale="105" orientation="portrait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1524"/>
  <sheetViews>
    <sheetView topLeftCell="A43" zoomScale="115" zoomScaleNormal="115" workbookViewId="0">
      <selection activeCell="G5" sqref="G5"/>
    </sheetView>
  </sheetViews>
  <sheetFormatPr defaultRowHeight="14.25" x14ac:dyDescent="0.2"/>
  <cols>
    <col min="1" max="1" width="9" style="68"/>
    <col min="2" max="2" width="9" style="69"/>
    <col min="3" max="3" width="9" style="68"/>
    <col min="4" max="4" width="13" style="68" bestFit="1" customWidth="1"/>
    <col min="5" max="6" width="9" style="68"/>
    <col min="7" max="7" width="11.625" style="68" bestFit="1" customWidth="1"/>
    <col min="8" max="8" width="11.625" style="68" customWidth="1"/>
    <col min="9" max="9" width="6.875" style="57" customWidth="1"/>
    <col min="10" max="16384" width="9" style="68"/>
  </cols>
  <sheetData>
    <row r="1" spans="1:11" x14ac:dyDescent="0.2">
      <c r="I1" s="56" t="str">
        <f>pอนุบาล!S3</f>
        <v>มอน3</v>
      </c>
    </row>
    <row r="2" spans="1:11" x14ac:dyDescent="0.2">
      <c r="A2" s="68" t="s">
        <v>1241</v>
      </c>
      <c r="B2" s="69" t="s">
        <v>1242</v>
      </c>
      <c r="C2" s="68" t="s">
        <v>733</v>
      </c>
      <c r="D2" s="68" t="s">
        <v>734</v>
      </c>
      <c r="E2" s="68" t="s">
        <v>1240</v>
      </c>
      <c r="F2" s="68" t="s">
        <v>731</v>
      </c>
      <c r="I2" s="57">
        <v>0</v>
      </c>
    </row>
    <row r="3" spans="1:11" ht="24" x14ac:dyDescent="0.55000000000000004">
      <c r="A3" s="70">
        <v>3719</v>
      </c>
      <c r="B3" s="71" t="s">
        <v>729</v>
      </c>
      <c r="C3" s="72" t="s">
        <v>1738</v>
      </c>
      <c r="D3" s="73" t="s">
        <v>1739</v>
      </c>
      <c r="E3" s="74" t="s">
        <v>1531</v>
      </c>
      <c r="F3" s="70" t="s">
        <v>766</v>
      </c>
      <c r="G3" s="68" t="str">
        <f>CONCATENATE(E3,B3)</f>
        <v>มอน1เด็กชาย</v>
      </c>
      <c r="H3" s="68" t="str">
        <f>CONCATENATE(F3,B3)</f>
        <v>อ.1/1เด็กชาย</v>
      </c>
      <c r="I3" s="58" t="str">
        <f>IF(AND(E3=I$1),LOOKUP(9.99999999999999E+307,I$2:$I2)+1,"")</f>
        <v/>
      </c>
      <c r="K3" s="68">
        <v>1</v>
      </c>
    </row>
    <row r="4" spans="1:11" ht="24" x14ac:dyDescent="0.55000000000000004">
      <c r="A4" s="70">
        <v>3724</v>
      </c>
      <c r="B4" s="71" t="s">
        <v>729</v>
      </c>
      <c r="C4" s="72" t="s">
        <v>1740</v>
      </c>
      <c r="D4" s="73" t="s">
        <v>1741</v>
      </c>
      <c r="E4" s="74" t="s">
        <v>1537</v>
      </c>
      <c r="F4" s="70" t="s">
        <v>766</v>
      </c>
      <c r="G4" s="68" t="str">
        <f t="shared" ref="G4:G65" si="0">CONCATENATE(E4,B4)</f>
        <v>เสริม1เด็กชาย</v>
      </c>
      <c r="H4" s="68" t="str">
        <f t="shared" ref="H4:H67" si="1">CONCATENATE(F4,B4)</f>
        <v>อ.1/1เด็กชาย</v>
      </c>
      <c r="I4" s="58" t="str">
        <f>IF(AND(E4=I$1),LOOKUP(9.99999999999999E+307,I$2:$I3)+1,"")</f>
        <v/>
      </c>
      <c r="K4" s="68">
        <v>2</v>
      </c>
    </row>
    <row r="5" spans="1:11" ht="24" x14ac:dyDescent="0.55000000000000004">
      <c r="A5" s="70">
        <v>3733</v>
      </c>
      <c r="B5" s="71" t="s">
        <v>729</v>
      </c>
      <c r="C5" s="72" t="s">
        <v>1742</v>
      </c>
      <c r="D5" s="73" t="s">
        <v>1743</v>
      </c>
      <c r="E5" s="74" t="s">
        <v>1538</v>
      </c>
      <c r="F5" s="70" t="s">
        <v>766</v>
      </c>
      <c r="G5" s="68" t="str">
        <f t="shared" si="0"/>
        <v>เสริม2เด็กชาย</v>
      </c>
      <c r="H5" s="68" t="str">
        <f t="shared" si="1"/>
        <v>อ.1/1เด็กชาย</v>
      </c>
      <c r="I5" s="58" t="str">
        <f>IF(AND(E5=I$1),LOOKUP(9.99999999999999E+307,I$2:$I4)+1,"")</f>
        <v/>
      </c>
      <c r="K5" s="68">
        <v>3</v>
      </c>
    </row>
    <row r="6" spans="1:11" ht="24" x14ac:dyDescent="0.55000000000000004">
      <c r="A6" s="70">
        <v>3734</v>
      </c>
      <c r="B6" s="71" t="s">
        <v>729</v>
      </c>
      <c r="C6" s="72" t="s">
        <v>1744</v>
      </c>
      <c r="D6" s="73" t="s">
        <v>1745</v>
      </c>
      <c r="E6" s="74" t="s">
        <v>1538</v>
      </c>
      <c r="F6" s="70" t="s">
        <v>766</v>
      </c>
      <c r="G6" s="68" t="str">
        <f t="shared" si="0"/>
        <v>เสริม2เด็กชาย</v>
      </c>
      <c r="H6" s="68" t="str">
        <f t="shared" si="1"/>
        <v>อ.1/1เด็กชาย</v>
      </c>
      <c r="I6" s="58" t="str">
        <f>IF(AND(E6=I$1),LOOKUP(9.99999999999999E+307,I$2:$I5)+1,"")</f>
        <v/>
      </c>
      <c r="K6" s="68">
        <v>4</v>
      </c>
    </row>
    <row r="7" spans="1:11" ht="24" x14ac:dyDescent="0.55000000000000004">
      <c r="A7" s="70">
        <v>3720</v>
      </c>
      <c r="B7" s="71" t="s">
        <v>730</v>
      </c>
      <c r="C7" s="72" t="s">
        <v>1746</v>
      </c>
      <c r="D7" s="73" t="s">
        <v>1747</v>
      </c>
      <c r="E7" s="74" t="s">
        <v>1531</v>
      </c>
      <c r="F7" s="70" t="s">
        <v>766</v>
      </c>
      <c r="G7" s="68" t="str">
        <f t="shared" si="0"/>
        <v>มอน1เด็กหญิง</v>
      </c>
      <c r="H7" s="68" t="str">
        <f t="shared" si="1"/>
        <v>อ.1/1เด็กหญิง</v>
      </c>
      <c r="I7" s="58" t="str">
        <f>IF(AND(E7=I$1),LOOKUP(9.99999999999999E+307,I$2:$I6)+1,"")</f>
        <v/>
      </c>
      <c r="K7" s="68">
        <v>5</v>
      </c>
    </row>
    <row r="8" spans="1:11" ht="24" x14ac:dyDescent="0.55000000000000004">
      <c r="A8" s="70">
        <v>3721</v>
      </c>
      <c r="B8" s="71" t="s">
        <v>730</v>
      </c>
      <c r="C8" s="72" t="s">
        <v>917</v>
      </c>
      <c r="D8" s="73" t="s">
        <v>1748</v>
      </c>
      <c r="E8" s="74" t="s">
        <v>1531</v>
      </c>
      <c r="F8" s="70" t="s">
        <v>766</v>
      </c>
      <c r="G8" s="68" t="str">
        <f t="shared" si="0"/>
        <v>มอน1เด็กหญิง</v>
      </c>
      <c r="H8" s="68" t="str">
        <f t="shared" si="1"/>
        <v>อ.1/1เด็กหญิง</v>
      </c>
      <c r="I8" s="58" t="str">
        <f>IF(AND(E8=I$1),LOOKUP(9.99999999999999E+307,I$2:$I7)+1,"")</f>
        <v/>
      </c>
      <c r="K8" s="68">
        <v>6</v>
      </c>
    </row>
    <row r="9" spans="1:11" ht="24" x14ac:dyDescent="0.55000000000000004">
      <c r="A9" s="70">
        <v>3725</v>
      </c>
      <c r="B9" s="71" t="s">
        <v>730</v>
      </c>
      <c r="C9" s="72" t="s">
        <v>1749</v>
      </c>
      <c r="D9" s="73" t="s">
        <v>855</v>
      </c>
      <c r="E9" s="74" t="s">
        <v>1537</v>
      </c>
      <c r="F9" s="70" t="s">
        <v>766</v>
      </c>
      <c r="G9" s="68" t="str">
        <f t="shared" si="0"/>
        <v>เสริม1เด็กหญิง</v>
      </c>
      <c r="H9" s="68" t="str">
        <f t="shared" si="1"/>
        <v>อ.1/1เด็กหญิง</v>
      </c>
      <c r="I9" s="58" t="str">
        <f>IF(AND(E9=I$1),LOOKUP(9.99999999999999E+307,I$2:$I8)+1,"")</f>
        <v/>
      </c>
      <c r="K9" s="68">
        <v>7</v>
      </c>
    </row>
    <row r="10" spans="1:11" ht="24" x14ac:dyDescent="0.55000000000000004">
      <c r="A10" s="70">
        <v>3726</v>
      </c>
      <c r="B10" s="71" t="s">
        <v>730</v>
      </c>
      <c r="C10" s="72" t="s">
        <v>1750</v>
      </c>
      <c r="D10" s="73" t="s">
        <v>1751</v>
      </c>
      <c r="E10" s="74" t="s">
        <v>1537</v>
      </c>
      <c r="F10" s="70" t="s">
        <v>766</v>
      </c>
      <c r="G10" s="68" t="str">
        <f t="shared" si="0"/>
        <v>เสริม1เด็กหญิง</v>
      </c>
      <c r="H10" s="68" t="str">
        <f t="shared" si="1"/>
        <v>อ.1/1เด็กหญิง</v>
      </c>
      <c r="I10" s="58" t="str">
        <f>IF(AND(E10=I$1),LOOKUP(9.99999999999999E+307,I$2:$I9)+1,"")</f>
        <v/>
      </c>
      <c r="K10" s="68">
        <v>8</v>
      </c>
    </row>
    <row r="11" spans="1:11" ht="24" x14ac:dyDescent="0.55000000000000004">
      <c r="A11" s="70">
        <v>3735</v>
      </c>
      <c r="B11" s="71" t="s">
        <v>730</v>
      </c>
      <c r="C11" s="72" t="s">
        <v>1752</v>
      </c>
      <c r="D11" s="73" t="s">
        <v>1753</v>
      </c>
      <c r="E11" s="74" t="s">
        <v>1538</v>
      </c>
      <c r="F11" s="70" t="s">
        <v>766</v>
      </c>
      <c r="G11" s="68" t="str">
        <f t="shared" si="0"/>
        <v>เสริม2เด็กหญิง</v>
      </c>
      <c r="H11" s="68" t="str">
        <f t="shared" si="1"/>
        <v>อ.1/1เด็กหญิง</v>
      </c>
      <c r="I11" s="58" t="str">
        <f>IF(AND(E11=I$1),LOOKUP(9.99999999999999E+307,I$2:$I10)+1,"")</f>
        <v/>
      </c>
      <c r="K11" s="68">
        <v>9</v>
      </c>
    </row>
    <row r="12" spans="1:11" ht="24" x14ac:dyDescent="0.55000000000000004">
      <c r="A12" s="70">
        <v>3742</v>
      </c>
      <c r="B12" s="71" t="s">
        <v>729</v>
      </c>
      <c r="C12" s="72" t="s">
        <v>1754</v>
      </c>
      <c r="D12" s="73" t="s">
        <v>1755</v>
      </c>
      <c r="E12" s="74" t="s">
        <v>1536</v>
      </c>
      <c r="F12" s="70" t="s">
        <v>767</v>
      </c>
      <c r="G12" s="68" t="str">
        <f t="shared" si="0"/>
        <v>ศิลปะ3เด็กชาย</v>
      </c>
      <c r="H12" s="68" t="str">
        <f t="shared" si="1"/>
        <v>อ.1/2เด็กชาย</v>
      </c>
      <c r="I12" s="58" t="str">
        <f>IF(AND(E12=I$1),LOOKUP(9.99999999999999E+307,I$2:$I11)+1,"")</f>
        <v/>
      </c>
      <c r="K12" s="68">
        <v>10</v>
      </c>
    </row>
    <row r="13" spans="1:11" ht="24" x14ac:dyDescent="0.55000000000000004">
      <c r="A13" s="70">
        <v>3746</v>
      </c>
      <c r="B13" s="71" t="s">
        <v>729</v>
      </c>
      <c r="C13" s="72" t="s">
        <v>1756</v>
      </c>
      <c r="D13" s="73" t="s">
        <v>1757</v>
      </c>
      <c r="E13" s="74" t="s">
        <v>1533</v>
      </c>
      <c r="F13" s="70" t="s">
        <v>767</v>
      </c>
      <c r="G13" s="68" t="str">
        <f t="shared" si="0"/>
        <v>มอน3เด็กชาย</v>
      </c>
      <c r="H13" s="68" t="str">
        <f t="shared" si="1"/>
        <v>อ.1/2เด็กชาย</v>
      </c>
      <c r="I13" s="58">
        <f>IF(AND(E13=I$1),LOOKUP(9.99999999999999E+307,I$2:$I12)+1,"")</f>
        <v>1</v>
      </c>
      <c r="K13" s="68">
        <v>11</v>
      </c>
    </row>
    <row r="14" spans="1:11" ht="24" x14ac:dyDescent="0.55000000000000004">
      <c r="A14" s="70">
        <v>3750</v>
      </c>
      <c r="B14" s="71" t="s">
        <v>729</v>
      </c>
      <c r="C14" s="72" t="s">
        <v>1758</v>
      </c>
      <c r="D14" s="73" t="s">
        <v>313</v>
      </c>
      <c r="E14" s="74" t="s">
        <v>1539</v>
      </c>
      <c r="F14" s="70" t="s">
        <v>767</v>
      </c>
      <c r="G14" s="68" t="str">
        <f t="shared" si="0"/>
        <v>เสริม3เด็กชาย</v>
      </c>
      <c r="H14" s="68" t="str">
        <f t="shared" si="1"/>
        <v>อ.1/2เด็กชาย</v>
      </c>
      <c r="I14" s="58" t="str">
        <f>IF(AND(E14=I$1),LOOKUP(9.99999999999999E+307,I$2:$I13)+1,"")</f>
        <v/>
      </c>
      <c r="K14" s="68">
        <v>12</v>
      </c>
    </row>
    <row r="15" spans="1:11" ht="24" x14ac:dyDescent="0.55000000000000004">
      <c r="A15" s="70">
        <v>3743</v>
      </c>
      <c r="B15" s="71" t="s">
        <v>730</v>
      </c>
      <c r="C15" s="72" t="s">
        <v>1759</v>
      </c>
      <c r="D15" s="73" t="s">
        <v>1760</v>
      </c>
      <c r="E15" s="74" t="s">
        <v>1536</v>
      </c>
      <c r="F15" s="70" t="s">
        <v>767</v>
      </c>
      <c r="G15" s="68" t="str">
        <f t="shared" si="0"/>
        <v>ศิลปะ3เด็กหญิง</v>
      </c>
      <c r="H15" s="68" t="str">
        <f t="shared" si="1"/>
        <v>อ.1/2เด็กหญิง</v>
      </c>
      <c r="I15" s="58" t="str">
        <f>IF(AND(E15=I$1),LOOKUP(9.99999999999999E+307,I$2:$I14)+1,"")</f>
        <v/>
      </c>
      <c r="K15" s="68">
        <v>13</v>
      </c>
    </row>
    <row r="16" spans="1:11" ht="24" x14ac:dyDescent="0.55000000000000004">
      <c r="A16" s="70">
        <v>3744</v>
      </c>
      <c r="B16" s="71" t="s">
        <v>730</v>
      </c>
      <c r="C16" s="72" t="s">
        <v>1761</v>
      </c>
      <c r="D16" s="73" t="s">
        <v>1762</v>
      </c>
      <c r="E16" s="74" t="s">
        <v>1536</v>
      </c>
      <c r="F16" s="70" t="s">
        <v>767</v>
      </c>
      <c r="G16" s="68" t="str">
        <f t="shared" si="0"/>
        <v>ศิลปะ3เด็กหญิง</v>
      </c>
      <c r="H16" s="68" t="str">
        <f t="shared" si="1"/>
        <v>อ.1/2เด็กหญิง</v>
      </c>
      <c r="I16" s="58" t="str">
        <f>IF(AND(E16=I$1),LOOKUP(9.99999999999999E+307,I$2:$I15)+1,"")</f>
        <v/>
      </c>
      <c r="K16" s="68">
        <v>14</v>
      </c>
    </row>
    <row r="17" spans="1:11" ht="24" x14ac:dyDescent="0.55000000000000004">
      <c r="A17" s="70">
        <v>3747</v>
      </c>
      <c r="B17" s="71" t="s">
        <v>730</v>
      </c>
      <c r="C17" s="72" t="s">
        <v>1763</v>
      </c>
      <c r="D17" s="73" t="s">
        <v>1764</v>
      </c>
      <c r="E17" s="74" t="s">
        <v>1533</v>
      </c>
      <c r="F17" s="70" t="s">
        <v>767</v>
      </c>
      <c r="G17" s="68" t="str">
        <f t="shared" si="0"/>
        <v>มอน3เด็กหญิง</v>
      </c>
      <c r="H17" s="68" t="str">
        <f t="shared" si="1"/>
        <v>อ.1/2เด็กหญิง</v>
      </c>
      <c r="I17" s="58">
        <f>IF(AND(E17=I$1),LOOKUP(9.99999999999999E+307,I$2:$I16)+1,"")</f>
        <v>2</v>
      </c>
      <c r="K17" s="68">
        <v>15</v>
      </c>
    </row>
    <row r="18" spans="1:11" ht="24" x14ac:dyDescent="0.55000000000000004">
      <c r="A18" s="70">
        <v>3748</v>
      </c>
      <c r="B18" s="71" t="s">
        <v>730</v>
      </c>
      <c r="C18" s="72" t="s">
        <v>1765</v>
      </c>
      <c r="D18" s="73" t="s">
        <v>1263</v>
      </c>
      <c r="E18" s="74" t="s">
        <v>1533</v>
      </c>
      <c r="F18" s="70" t="s">
        <v>767</v>
      </c>
      <c r="G18" s="68" t="str">
        <f t="shared" si="0"/>
        <v>มอน3เด็กหญิง</v>
      </c>
      <c r="H18" s="68" t="str">
        <f t="shared" si="1"/>
        <v>อ.1/2เด็กหญิง</v>
      </c>
      <c r="I18" s="58">
        <f>IF(AND(E18=I$1),LOOKUP(9.99999999999999E+307,I$2:$I17)+1,"")</f>
        <v>3</v>
      </c>
      <c r="K18" s="68">
        <v>16</v>
      </c>
    </row>
    <row r="19" spans="1:11" ht="24" x14ac:dyDescent="0.55000000000000004">
      <c r="A19" s="70">
        <v>3751</v>
      </c>
      <c r="B19" s="71" t="s">
        <v>730</v>
      </c>
      <c r="C19" s="72" t="s">
        <v>581</v>
      </c>
      <c r="D19" s="73" t="s">
        <v>1766</v>
      </c>
      <c r="E19" s="74" t="s">
        <v>1539</v>
      </c>
      <c r="F19" s="70" t="s">
        <v>767</v>
      </c>
      <c r="G19" s="68" t="str">
        <f t="shared" si="0"/>
        <v>เสริม3เด็กหญิง</v>
      </c>
      <c r="H19" s="68" t="str">
        <f t="shared" si="1"/>
        <v>อ.1/2เด็กหญิง</v>
      </c>
      <c r="I19" s="58" t="str">
        <f>IF(AND(E19=I$1),LOOKUP(9.99999999999999E+307,I$2:$I18)+1,"")</f>
        <v/>
      </c>
      <c r="K19" s="68">
        <v>17</v>
      </c>
    </row>
    <row r="20" spans="1:11" ht="24" x14ac:dyDescent="0.55000000000000004">
      <c r="A20" s="70">
        <v>3752</v>
      </c>
      <c r="B20" s="71" t="s">
        <v>730</v>
      </c>
      <c r="C20" s="72" t="s">
        <v>1767</v>
      </c>
      <c r="D20" s="73" t="s">
        <v>856</v>
      </c>
      <c r="E20" s="74" t="s">
        <v>1539</v>
      </c>
      <c r="F20" s="70" t="s">
        <v>767</v>
      </c>
      <c r="G20" s="68" t="str">
        <f t="shared" si="0"/>
        <v>เสริม3เด็กหญิง</v>
      </c>
      <c r="H20" s="68" t="str">
        <f t="shared" si="1"/>
        <v>อ.1/2เด็กหญิง</v>
      </c>
      <c r="I20" s="58" t="str">
        <f>IF(AND(E20=I$1),LOOKUP(9.99999999999999E+307,I$2:$I19)+1,"")</f>
        <v/>
      </c>
      <c r="K20" s="68">
        <v>18</v>
      </c>
    </row>
    <row r="21" spans="1:11" ht="24" x14ac:dyDescent="0.55000000000000004">
      <c r="A21" s="70">
        <v>3736</v>
      </c>
      <c r="B21" s="71" t="s">
        <v>729</v>
      </c>
      <c r="C21" s="72" t="s">
        <v>1768</v>
      </c>
      <c r="D21" s="73" t="s">
        <v>787</v>
      </c>
      <c r="E21" s="79" t="s">
        <v>1538</v>
      </c>
      <c r="F21" s="70" t="s">
        <v>768</v>
      </c>
      <c r="G21" s="68" t="str">
        <f t="shared" si="0"/>
        <v>เสริม2เด็กชาย</v>
      </c>
      <c r="H21" s="68" t="str">
        <f t="shared" si="1"/>
        <v>อ.2/1เด็กชาย</v>
      </c>
      <c r="I21" s="58" t="str">
        <f>IF(AND(E21=I$1),LOOKUP(9.99999999999999E+307,I$2:$I20)+1,"")</f>
        <v/>
      </c>
      <c r="K21" s="68">
        <v>19</v>
      </c>
    </row>
    <row r="22" spans="1:11" ht="24" x14ac:dyDescent="0.55000000000000004">
      <c r="A22" s="70">
        <v>3636</v>
      </c>
      <c r="B22" s="71" t="s">
        <v>730</v>
      </c>
      <c r="C22" s="72" t="s">
        <v>1162</v>
      </c>
      <c r="D22" s="73" t="s">
        <v>1163</v>
      </c>
      <c r="E22" s="74" t="s">
        <v>1536</v>
      </c>
      <c r="F22" s="70" t="s">
        <v>768</v>
      </c>
      <c r="G22" s="68" t="str">
        <f t="shared" si="0"/>
        <v>ศิลปะ3เด็กหญิง</v>
      </c>
      <c r="H22" s="68" t="str">
        <f t="shared" si="1"/>
        <v>อ.2/1เด็กหญิง</v>
      </c>
      <c r="I22" s="58" t="str">
        <f>IF(AND(E22=I$1),LOOKUP(9.99999999999999E+307,I$2:$I21)+1,"")</f>
        <v/>
      </c>
      <c r="K22" s="68">
        <v>20</v>
      </c>
    </row>
    <row r="23" spans="1:11" ht="24" x14ac:dyDescent="0.55000000000000004">
      <c r="A23" s="75">
        <v>3737</v>
      </c>
      <c r="B23" s="71" t="s">
        <v>730</v>
      </c>
      <c r="C23" s="76" t="s">
        <v>1769</v>
      </c>
      <c r="D23" s="77" t="s">
        <v>1770</v>
      </c>
      <c r="E23" s="78" t="s">
        <v>1538</v>
      </c>
      <c r="F23" s="70" t="s">
        <v>768</v>
      </c>
      <c r="G23" s="68" t="str">
        <f t="shared" si="0"/>
        <v>เสริม2เด็กหญิง</v>
      </c>
      <c r="H23" s="68" t="str">
        <f t="shared" si="1"/>
        <v>อ.2/1เด็กหญิง</v>
      </c>
      <c r="I23" s="58" t="str">
        <f>IF(AND(E23=I$1),LOOKUP(9.99999999999999E+307,I$2:$I22)+1,"")</f>
        <v/>
      </c>
      <c r="K23" s="68">
        <v>21</v>
      </c>
    </row>
    <row r="24" spans="1:11" ht="24" x14ac:dyDescent="0.55000000000000004">
      <c r="A24" s="75">
        <v>3643</v>
      </c>
      <c r="B24" s="80" t="s">
        <v>729</v>
      </c>
      <c r="C24" s="76" t="s">
        <v>1173</v>
      </c>
      <c r="D24" s="77" t="s">
        <v>240</v>
      </c>
      <c r="E24" s="78" t="s">
        <v>1536</v>
      </c>
      <c r="F24" s="70" t="s">
        <v>769</v>
      </c>
      <c r="G24" s="68" t="str">
        <f t="shared" si="0"/>
        <v>ศิลปะ3เด็กชาย</v>
      </c>
      <c r="H24" s="68" t="str">
        <f t="shared" si="1"/>
        <v>อ.2/2เด็กชาย</v>
      </c>
      <c r="I24" s="58" t="str">
        <f>IF(AND(E24=I$1),LOOKUP(9.99999999999999E+307,I$2:$I23)+1,"")</f>
        <v/>
      </c>
      <c r="K24" s="68">
        <v>22</v>
      </c>
    </row>
    <row r="25" spans="1:11" ht="24" x14ac:dyDescent="0.55000000000000004">
      <c r="A25" s="75">
        <v>3645</v>
      </c>
      <c r="B25" s="80" t="s">
        <v>729</v>
      </c>
      <c r="C25" s="76" t="s">
        <v>1176</v>
      </c>
      <c r="D25" s="77" t="s">
        <v>1771</v>
      </c>
      <c r="E25" s="78" t="s">
        <v>1536</v>
      </c>
      <c r="F25" s="70" t="s">
        <v>769</v>
      </c>
      <c r="G25" s="68" t="str">
        <f t="shared" si="0"/>
        <v>ศิลปะ3เด็กชาย</v>
      </c>
      <c r="H25" s="68" t="str">
        <f t="shared" si="1"/>
        <v>อ.2/2เด็กชาย</v>
      </c>
      <c r="I25" s="58" t="str">
        <f>IF(AND(E25=I$1),LOOKUP(9.99999999999999E+307,I$2:$I24)+1,"")</f>
        <v/>
      </c>
      <c r="K25" s="68">
        <v>23</v>
      </c>
    </row>
    <row r="26" spans="1:11" ht="24" x14ac:dyDescent="0.55000000000000004">
      <c r="A26" s="75">
        <v>3646</v>
      </c>
      <c r="B26" s="80" t="s">
        <v>729</v>
      </c>
      <c r="C26" s="76" t="s">
        <v>1177</v>
      </c>
      <c r="D26" s="77" t="s">
        <v>1178</v>
      </c>
      <c r="E26" s="78" t="s">
        <v>1536</v>
      </c>
      <c r="F26" s="70" t="s">
        <v>769</v>
      </c>
      <c r="G26" s="68" t="str">
        <f t="shared" si="0"/>
        <v>ศิลปะ3เด็กชาย</v>
      </c>
      <c r="H26" s="68" t="str">
        <f t="shared" si="1"/>
        <v>อ.2/2เด็กชาย</v>
      </c>
      <c r="I26" s="58" t="str">
        <f>IF(AND(E26=I$1),LOOKUP(9.99999999999999E+307,I$2:$I25)+1,"")</f>
        <v/>
      </c>
      <c r="K26" s="68">
        <v>24</v>
      </c>
    </row>
    <row r="27" spans="1:11" ht="24" x14ac:dyDescent="0.55000000000000004">
      <c r="A27" s="75">
        <v>3745</v>
      </c>
      <c r="B27" s="80" t="s">
        <v>729</v>
      </c>
      <c r="C27" s="76" t="s">
        <v>1772</v>
      </c>
      <c r="D27" s="77" t="s">
        <v>95</v>
      </c>
      <c r="E27" s="78" t="s">
        <v>1536</v>
      </c>
      <c r="F27" s="70" t="s">
        <v>769</v>
      </c>
      <c r="G27" s="68" t="str">
        <f t="shared" si="0"/>
        <v>ศิลปะ3เด็กชาย</v>
      </c>
      <c r="H27" s="68" t="str">
        <f t="shared" si="1"/>
        <v>อ.2/2เด็กชาย</v>
      </c>
      <c r="I27" s="58" t="str">
        <f>IF(AND(E27=I$1),LOOKUP(9.99999999999999E+307,I$2:$I26)+1,"")</f>
        <v/>
      </c>
      <c r="K27" s="68">
        <v>25</v>
      </c>
    </row>
    <row r="28" spans="1:11" ht="24" x14ac:dyDescent="0.55000000000000004">
      <c r="A28" s="75">
        <v>3753</v>
      </c>
      <c r="B28" s="80" t="s">
        <v>729</v>
      </c>
      <c r="C28" s="76" t="s">
        <v>1773</v>
      </c>
      <c r="D28" s="77" t="s">
        <v>1774</v>
      </c>
      <c r="E28" s="78" t="s">
        <v>1539</v>
      </c>
      <c r="F28" s="70" t="s">
        <v>769</v>
      </c>
      <c r="G28" s="68" t="str">
        <f t="shared" si="0"/>
        <v>เสริม3เด็กชาย</v>
      </c>
      <c r="H28" s="68" t="str">
        <f t="shared" si="1"/>
        <v>อ.2/2เด็กชาย</v>
      </c>
      <c r="I28" s="58" t="str">
        <f>IF(AND(E28=I$1),LOOKUP(9.99999999999999E+307,I$2:$I27)+1,"")</f>
        <v/>
      </c>
      <c r="K28" s="68">
        <v>26</v>
      </c>
    </row>
    <row r="29" spans="1:11" ht="24" x14ac:dyDescent="0.55000000000000004">
      <c r="A29" s="75">
        <v>3501</v>
      </c>
      <c r="B29" s="80" t="s">
        <v>729</v>
      </c>
      <c r="C29" s="76" t="s">
        <v>942</v>
      </c>
      <c r="D29" s="77" t="s">
        <v>851</v>
      </c>
      <c r="E29" s="78" t="s">
        <v>1536</v>
      </c>
      <c r="F29" s="70" t="s">
        <v>770</v>
      </c>
      <c r="G29" s="68" t="str">
        <f t="shared" si="0"/>
        <v>ศิลปะ3เด็กชาย</v>
      </c>
      <c r="H29" s="68" t="str">
        <f t="shared" si="1"/>
        <v>อ.3/1เด็กชาย</v>
      </c>
      <c r="I29" s="58" t="str">
        <f>IF(AND(E29=I$1),LOOKUP(9.99999999999999E+307,I$2:$I28)+1,"")</f>
        <v/>
      </c>
      <c r="K29" s="68">
        <v>27</v>
      </c>
    </row>
    <row r="30" spans="1:11" ht="24" x14ac:dyDescent="0.55000000000000004">
      <c r="A30" s="75">
        <v>3503</v>
      </c>
      <c r="B30" s="80" t="s">
        <v>729</v>
      </c>
      <c r="C30" s="76" t="s">
        <v>640</v>
      </c>
      <c r="D30" s="77" t="s">
        <v>853</v>
      </c>
      <c r="E30" s="78" t="s">
        <v>1536</v>
      </c>
      <c r="F30" s="70" t="s">
        <v>770</v>
      </c>
      <c r="G30" s="68" t="str">
        <f t="shared" si="0"/>
        <v>ศิลปะ3เด็กชาย</v>
      </c>
      <c r="H30" s="68" t="str">
        <f t="shared" si="1"/>
        <v>อ.3/1เด็กชาย</v>
      </c>
      <c r="I30" s="58" t="str">
        <f>IF(AND(E30=I$1),LOOKUP(9.99999999999999E+307,I$2:$I29)+1,"")</f>
        <v/>
      </c>
      <c r="K30" s="68">
        <v>28</v>
      </c>
    </row>
    <row r="31" spans="1:11" ht="24" x14ac:dyDescent="0.55000000000000004">
      <c r="A31" s="75">
        <v>3509</v>
      </c>
      <c r="B31" s="80" t="s">
        <v>729</v>
      </c>
      <c r="C31" s="76" t="s">
        <v>949</v>
      </c>
      <c r="D31" s="77" t="s">
        <v>145</v>
      </c>
      <c r="E31" s="78" t="s">
        <v>1536</v>
      </c>
      <c r="F31" s="70" t="s">
        <v>770</v>
      </c>
      <c r="G31" s="68" t="str">
        <f t="shared" si="0"/>
        <v>ศิลปะ3เด็กชาย</v>
      </c>
      <c r="H31" s="68" t="str">
        <f t="shared" si="1"/>
        <v>อ.3/1เด็กชาย</v>
      </c>
      <c r="I31" s="58" t="str">
        <f>IF(AND(E31=I$1),LOOKUP(9.99999999999999E+307,I$2:$I30)+1,"")</f>
        <v/>
      </c>
      <c r="K31" s="68">
        <v>29</v>
      </c>
    </row>
    <row r="32" spans="1:11" ht="24" x14ac:dyDescent="0.55000000000000004">
      <c r="A32" s="75">
        <v>3522</v>
      </c>
      <c r="B32" s="80" t="s">
        <v>730</v>
      </c>
      <c r="C32" s="76" t="s">
        <v>1039</v>
      </c>
      <c r="D32" s="77" t="s">
        <v>865</v>
      </c>
      <c r="E32" s="78" t="s">
        <v>1536</v>
      </c>
      <c r="F32" s="70" t="s">
        <v>770</v>
      </c>
      <c r="G32" s="68" t="str">
        <f t="shared" si="0"/>
        <v>ศิลปะ3เด็กหญิง</v>
      </c>
      <c r="H32" s="68" t="str">
        <f t="shared" si="1"/>
        <v>อ.3/1เด็กหญิง</v>
      </c>
      <c r="I32" s="58" t="str">
        <f>IF(AND(E32=I$1),LOOKUP(9.99999999999999E+307,I$2:$I31)+1,"")</f>
        <v/>
      </c>
      <c r="K32" s="68">
        <v>30</v>
      </c>
    </row>
    <row r="33" spans="1:11" ht="24" x14ac:dyDescent="0.55000000000000004">
      <c r="A33" s="75">
        <v>3526</v>
      </c>
      <c r="B33" s="80" t="s">
        <v>730</v>
      </c>
      <c r="C33" s="76" t="s">
        <v>962</v>
      </c>
      <c r="D33" s="77" t="s">
        <v>868</v>
      </c>
      <c r="E33" s="78" t="s">
        <v>1536</v>
      </c>
      <c r="F33" s="70" t="s">
        <v>770</v>
      </c>
      <c r="G33" s="68" t="str">
        <f t="shared" si="0"/>
        <v>ศิลปะ3เด็กหญิง</v>
      </c>
      <c r="H33" s="68" t="str">
        <f t="shared" si="1"/>
        <v>อ.3/1เด็กหญิง</v>
      </c>
      <c r="I33" s="58" t="str">
        <f>IF(AND(E33=I$1),LOOKUP(9.99999999999999E+307,I$2:$I32)+1,"")</f>
        <v/>
      </c>
      <c r="K33" s="68">
        <v>31</v>
      </c>
    </row>
    <row r="34" spans="1:11" ht="24" x14ac:dyDescent="0.55000000000000004">
      <c r="A34" s="75">
        <v>3543</v>
      </c>
      <c r="B34" s="80" t="s">
        <v>730</v>
      </c>
      <c r="C34" s="76" t="s">
        <v>976</v>
      </c>
      <c r="D34" s="77" t="s">
        <v>117</v>
      </c>
      <c r="E34" s="78" t="s">
        <v>1536</v>
      </c>
      <c r="F34" s="70" t="s">
        <v>770</v>
      </c>
      <c r="G34" s="68" t="str">
        <f t="shared" si="0"/>
        <v>ศิลปะ3เด็กหญิง</v>
      </c>
      <c r="H34" s="68" t="str">
        <f t="shared" si="1"/>
        <v>อ.3/1เด็กหญิง</v>
      </c>
      <c r="I34" s="58" t="str">
        <f>IF(AND(E34=I$1),LOOKUP(9.99999999999999E+307,I$2:$I33)+1,"")</f>
        <v/>
      </c>
      <c r="K34" s="68">
        <v>32</v>
      </c>
    </row>
    <row r="35" spans="1:11" ht="24" x14ac:dyDescent="0.55000000000000004">
      <c r="A35" s="75">
        <v>3668</v>
      </c>
      <c r="B35" s="80" t="s">
        <v>729</v>
      </c>
      <c r="C35" s="76" t="s">
        <v>1579</v>
      </c>
      <c r="D35" s="97" t="s">
        <v>1775</v>
      </c>
      <c r="E35" s="78" t="s">
        <v>1536</v>
      </c>
      <c r="F35" s="70" t="s">
        <v>771</v>
      </c>
      <c r="G35" s="68" t="str">
        <f t="shared" si="0"/>
        <v>ศิลปะ3เด็กชาย</v>
      </c>
      <c r="H35" s="68" t="str">
        <f t="shared" si="1"/>
        <v>อ.3/2เด็กชาย</v>
      </c>
      <c r="I35" s="58" t="str">
        <f>IF(AND(E35=I$1),LOOKUP(9.99999999999999E+307,I$2:$I34)+1,"")</f>
        <v/>
      </c>
      <c r="K35" s="68">
        <v>33</v>
      </c>
    </row>
    <row r="36" spans="1:11" ht="24" x14ac:dyDescent="0.55000000000000004">
      <c r="A36" s="75">
        <v>3716</v>
      </c>
      <c r="B36" s="80" t="s">
        <v>729</v>
      </c>
      <c r="C36" s="76" t="s">
        <v>1776</v>
      </c>
      <c r="D36" s="77" t="s">
        <v>1777</v>
      </c>
      <c r="E36" s="78" t="s">
        <v>1534</v>
      </c>
      <c r="F36" s="70" t="s">
        <v>766</v>
      </c>
      <c r="G36" s="68" t="str">
        <f t="shared" si="0"/>
        <v>ศิลปะ1เด็กชาย</v>
      </c>
      <c r="H36" s="68" t="str">
        <f t="shared" si="1"/>
        <v>อ.1/1เด็กชาย</v>
      </c>
      <c r="I36" s="58" t="str">
        <f>IF(AND(E36=I$1),LOOKUP(9.99999999999999E+307,I$2:$I35)+1,"")</f>
        <v/>
      </c>
      <c r="K36" s="68">
        <v>34</v>
      </c>
    </row>
    <row r="37" spans="1:11" ht="24" x14ac:dyDescent="0.55000000000000004">
      <c r="A37" s="75">
        <v>3738</v>
      </c>
      <c r="B37" s="80" t="s">
        <v>729</v>
      </c>
      <c r="C37" s="76" t="s">
        <v>1778</v>
      </c>
      <c r="D37" s="77" t="s">
        <v>1779</v>
      </c>
      <c r="E37" s="78" t="s">
        <v>1532</v>
      </c>
      <c r="F37" s="70" t="s">
        <v>766</v>
      </c>
      <c r="G37" s="68" t="str">
        <f t="shared" si="0"/>
        <v>มอน2เด็กชาย</v>
      </c>
      <c r="H37" s="68" t="str">
        <f t="shared" si="1"/>
        <v>อ.1/1เด็กชาย</v>
      </c>
      <c r="I37" s="58" t="str">
        <f>IF(AND(E37=I$1),LOOKUP(9.99999999999999E+307,I$2:$I36)+1,"")</f>
        <v/>
      </c>
      <c r="K37" s="68">
        <v>35</v>
      </c>
    </row>
    <row r="38" spans="1:11" ht="24" x14ac:dyDescent="0.55000000000000004">
      <c r="A38" s="75">
        <v>3630</v>
      </c>
      <c r="B38" s="80" t="s">
        <v>730</v>
      </c>
      <c r="C38" s="76" t="s">
        <v>1154</v>
      </c>
      <c r="D38" s="77" t="s">
        <v>128</v>
      </c>
      <c r="E38" s="78" t="s">
        <v>1535</v>
      </c>
      <c r="F38" s="70" t="s">
        <v>766</v>
      </c>
      <c r="G38" s="68" t="str">
        <f t="shared" si="0"/>
        <v>ศิลปะ2เด็กหญิง</v>
      </c>
      <c r="H38" s="68" t="str">
        <f t="shared" si="1"/>
        <v>อ.1/1เด็กหญิง</v>
      </c>
      <c r="I38" s="58" t="str">
        <f>IF(AND(E38=I$1),LOOKUP(9.99999999999999E+307,I$2:$I37)+1,"")</f>
        <v/>
      </c>
      <c r="K38" s="68">
        <v>36</v>
      </c>
    </row>
    <row r="39" spans="1:11" ht="24" x14ac:dyDescent="0.55000000000000004">
      <c r="A39" s="85">
        <v>3714</v>
      </c>
      <c r="B39" s="80" t="s">
        <v>730</v>
      </c>
      <c r="C39" s="76" t="s">
        <v>1780</v>
      </c>
      <c r="D39" s="77" t="s">
        <v>101</v>
      </c>
      <c r="E39" s="78" t="s">
        <v>1534</v>
      </c>
      <c r="F39" s="70" t="s">
        <v>766</v>
      </c>
      <c r="G39" s="68" t="str">
        <f t="shared" si="0"/>
        <v>ศิลปะ1เด็กหญิง</v>
      </c>
      <c r="H39" s="68" t="str">
        <f t="shared" si="1"/>
        <v>อ.1/1เด็กหญิง</v>
      </c>
      <c r="I39" s="58" t="str">
        <f>IF(AND(E39=I$1),LOOKUP(9.99999999999999E+307,I$2:$I38)+1,"")</f>
        <v/>
      </c>
      <c r="K39" s="68">
        <v>37</v>
      </c>
    </row>
    <row r="40" spans="1:11" ht="24" x14ac:dyDescent="0.55000000000000004">
      <c r="A40" s="75">
        <v>3715</v>
      </c>
      <c r="B40" s="80" t="s">
        <v>730</v>
      </c>
      <c r="C40" s="86" t="s">
        <v>1781</v>
      </c>
      <c r="D40" s="77" t="s">
        <v>1782</v>
      </c>
      <c r="E40" s="78" t="s">
        <v>1534</v>
      </c>
      <c r="F40" s="70" t="s">
        <v>766</v>
      </c>
      <c r="G40" s="68" t="str">
        <f t="shared" si="0"/>
        <v>ศิลปะ1เด็กหญิง</v>
      </c>
      <c r="H40" s="68" t="str">
        <f t="shared" si="1"/>
        <v>อ.1/1เด็กหญิง</v>
      </c>
      <c r="I40" s="58" t="str">
        <f>IF(AND(E40=I$1),LOOKUP(9.99999999999999E+307,I$2:$I39)+1,"")</f>
        <v/>
      </c>
      <c r="K40" s="68">
        <v>38</v>
      </c>
    </row>
    <row r="41" spans="1:11" ht="24" x14ac:dyDescent="0.55000000000000004">
      <c r="A41" s="75">
        <v>3739</v>
      </c>
      <c r="B41" s="80" t="s">
        <v>730</v>
      </c>
      <c r="C41" s="76" t="s">
        <v>1783</v>
      </c>
      <c r="D41" s="77" t="s">
        <v>1784</v>
      </c>
      <c r="E41" s="78" t="s">
        <v>1532</v>
      </c>
      <c r="F41" s="70" t="s">
        <v>766</v>
      </c>
      <c r="G41" s="68" t="str">
        <f t="shared" si="0"/>
        <v>มอน2เด็กหญิง</v>
      </c>
      <c r="H41" s="68" t="str">
        <f t="shared" si="1"/>
        <v>อ.1/1เด็กหญิง</v>
      </c>
      <c r="I41" s="58" t="str">
        <f>IF(AND(E41=I$1),LOOKUP(9.99999999999999E+307,I$2:$I40)+1,"")</f>
        <v/>
      </c>
      <c r="K41" s="68">
        <v>39</v>
      </c>
    </row>
    <row r="42" spans="1:11" ht="24" x14ac:dyDescent="0.55000000000000004">
      <c r="A42" s="75">
        <v>3617</v>
      </c>
      <c r="B42" s="80" t="s">
        <v>729</v>
      </c>
      <c r="C42" s="76" t="s">
        <v>1199</v>
      </c>
      <c r="D42" s="77" t="s">
        <v>1200</v>
      </c>
      <c r="E42" s="78" t="s">
        <v>1535</v>
      </c>
      <c r="F42" s="70" t="s">
        <v>767</v>
      </c>
      <c r="G42" s="68" t="str">
        <f t="shared" si="0"/>
        <v>ศิลปะ2เด็กชาย</v>
      </c>
      <c r="H42" s="68" t="str">
        <f t="shared" si="1"/>
        <v>อ.1/2เด็กชาย</v>
      </c>
      <c r="I42" s="58" t="str">
        <f>IF(AND(E42=I$1),LOOKUP(9.99999999999999E+307,I$2:$I41)+1,"")</f>
        <v/>
      </c>
      <c r="K42" s="68">
        <v>40</v>
      </c>
    </row>
    <row r="43" spans="1:11" ht="24" x14ac:dyDescent="0.55000000000000004">
      <c r="A43" s="70">
        <v>3641</v>
      </c>
      <c r="B43" s="71" t="s">
        <v>729</v>
      </c>
      <c r="C43" s="72" t="s">
        <v>1171</v>
      </c>
      <c r="D43" s="73" t="s">
        <v>7</v>
      </c>
      <c r="E43" s="79" t="s">
        <v>1535</v>
      </c>
      <c r="F43" s="70" t="s">
        <v>767</v>
      </c>
      <c r="G43" s="68" t="str">
        <f t="shared" si="0"/>
        <v>ศิลปะ2เด็กชาย</v>
      </c>
      <c r="H43" s="68" t="str">
        <f t="shared" si="1"/>
        <v>อ.1/2เด็กชาย</v>
      </c>
      <c r="I43" s="58" t="str">
        <f>IF(AND(E43=I$1),LOOKUP(9.99999999999999E+307,I$2:$I42)+1,"")</f>
        <v/>
      </c>
      <c r="K43" s="68">
        <v>41</v>
      </c>
    </row>
    <row r="44" spans="1:11" ht="24" x14ac:dyDescent="0.55000000000000004">
      <c r="A44" s="70">
        <v>3729</v>
      </c>
      <c r="B44" s="71" t="s">
        <v>729</v>
      </c>
      <c r="C44" s="72" t="s">
        <v>1785</v>
      </c>
      <c r="D44" s="73" t="s">
        <v>1786</v>
      </c>
      <c r="E44" s="79" t="s">
        <v>1535</v>
      </c>
      <c r="F44" s="70" t="s">
        <v>767</v>
      </c>
      <c r="G44" s="68" t="str">
        <f t="shared" si="0"/>
        <v>ศิลปะ2เด็กชาย</v>
      </c>
      <c r="H44" s="68" t="str">
        <f t="shared" si="1"/>
        <v>อ.1/2เด็กชาย</v>
      </c>
      <c r="I44" s="58" t="str">
        <f>IF(AND(E44=I$1),LOOKUP(9.99999999999999E+307,I$2:$I43)+1,"")</f>
        <v/>
      </c>
      <c r="K44" s="68">
        <v>42</v>
      </c>
    </row>
    <row r="45" spans="1:11" ht="24" x14ac:dyDescent="0.55000000000000004">
      <c r="A45" s="70">
        <v>3657</v>
      </c>
      <c r="B45" s="71" t="s">
        <v>730</v>
      </c>
      <c r="C45" s="72" t="s">
        <v>1191</v>
      </c>
      <c r="D45" s="73" t="s">
        <v>129</v>
      </c>
      <c r="E45" s="79" t="s">
        <v>1535</v>
      </c>
      <c r="F45" s="70" t="s">
        <v>767</v>
      </c>
      <c r="G45" s="68" t="str">
        <f t="shared" si="0"/>
        <v>ศิลปะ2เด็กหญิง</v>
      </c>
      <c r="H45" s="68" t="str">
        <f t="shared" si="1"/>
        <v>อ.1/2เด็กหญิง</v>
      </c>
      <c r="I45" s="58" t="str">
        <f>IF(AND(E45=I$1),LOOKUP(9.99999999999999E+307,I$2:$I44)+1,"")</f>
        <v/>
      </c>
      <c r="K45" s="68">
        <v>43</v>
      </c>
    </row>
    <row r="46" spans="1:11" ht="24" x14ac:dyDescent="0.55000000000000004">
      <c r="A46" s="70">
        <v>3728</v>
      </c>
      <c r="B46" s="71" t="s">
        <v>730</v>
      </c>
      <c r="C46" s="72" t="s">
        <v>1787</v>
      </c>
      <c r="D46" s="73" t="s">
        <v>1788</v>
      </c>
      <c r="E46" s="79" t="s">
        <v>1535</v>
      </c>
      <c r="F46" s="70" t="s">
        <v>767</v>
      </c>
      <c r="G46" s="68" t="str">
        <f t="shared" si="0"/>
        <v>ศิลปะ2เด็กหญิง</v>
      </c>
      <c r="H46" s="68" t="str">
        <f t="shared" si="1"/>
        <v>อ.1/2เด็กหญิง</v>
      </c>
      <c r="I46" s="58" t="str">
        <f>IF(AND(E46=I$1),LOOKUP(9.99999999999999E+307,I$2:$I45)+1,"")</f>
        <v/>
      </c>
      <c r="K46" s="68">
        <v>44</v>
      </c>
    </row>
    <row r="47" spans="1:11" ht="24" x14ac:dyDescent="0.55000000000000004">
      <c r="A47" s="70">
        <v>3619</v>
      </c>
      <c r="B47" s="71" t="s">
        <v>729</v>
      </c>
      <c r="C47" s="72" t="s">
        <v>82</v>
      </c>
      <c r="D47" s="73" t="s">
        <v>1198</v>
      </c>
      <c r="E47" s="79" t="s">
        <v>1538</v>
      </c>
      <c r="F47" s="70" t="s">
        <v>768</v>
      </c>
      <c r="G47" s="68" t="str">
        <f t="shared" si="0"/>
        <v>เสริม2เด็กชาย</v>
      </c>
      <c r="H47" s="68" t="str">
        <f t="shared" si="1"/>
        <v>อ.2/1เด็กชาย</v>
      </c>
      <c r="I47" s="58" t="str">
        <f>IF(AND(E47=I$1),LOOKUP(9.99999999999999E+307,I$2:$I46)+1,"")</f>
        <v/>
      </c>
      <c r="K47" s="68">
        <v>45</v>
      </c>
    </row>
    <row r="48" spans="1:11" ht="24" x14ac:dyDescent="0.55000000000000004">
      <c r="A48" s="70">
        <v>3621</v>
      </c>
      <c r="B48" s="71" t="s">
        <v>729</v>
      </c>
      <c r="C48" s="72" t="s">
        <v>1143</v>
      </c>
      <c r="D48" s="73" t="s">
        <v>1144</v>
      </c>
      <c r="E48" s="79" t="s">
        <v>1539</v>
      </c>
      <c r="F48" s="70" t="s">
        <v>768</v>
      </c>
      <c r="G48" s="68" t="str">
        <f t="shared" si="0"/>
        <v>เสริม3เด็กชาย</v>
      </c>
      <c r="H48" s="68" t="str">
        <f t="shared" si="1"/>
        <v>อ.2/1เด็กชาย</v>
      </c>
      <c r="I48" s="58" t="str">
        <f>IF(AND(E48=I$1),LOOKUP(9.99999999999999E+307,I$2:$I47)+1,"")</f>
        <v/>
      </c>
      <c r="K48" s="68">
        <v>46</v>
      </c>
    </row>
    <row r="49" spans="1:11" ht="24" x14ac:dyDescent="0.55000000000000004">
      <c r="A49" s="70">
        <v>3622</v>
      </c>
      <c r="B49" s="71" t="s">
        <v>729</v>
      </c>
      <c r="C49" s="72" t="s">
        <v>1145</v>
      </c>
      <c r="D49" s="73" t="s">
        <v>1146</v>
      </c>
      <c r="E49" s="79" t="s">
        <v>1534</v>
      </c>
      <c r="F49" s="70" t="s">
        <v>768</v>
      </c>
      <c r="G49" s="68" t="str">
        <f t="shared" si="0"/>
        <v>ศิลปะ1เด็กชาย</v>
      </c>
      <c r="H49" s="68" t="str">
        <f t="shared" si="1"/>
        <v>อ.2/1เด็กชาย</v>
      </c>
      <c r="I49" s="58" t="str">
        <f>IF(AND(E49=I$1),LOOKUP(9.99999999999999E+307,I$2:$I48)+1,"")</f>
        <v/>
      </c>
      <c r="K49" s="68">
        <v>47</v>
      </c>
    </row>
    <row r="50" spans="1:11" ht="24" x14ac:dyDescent="0.55000000000000004">
      <c r="A50" s="70">
        <v>3623</v>
      </c>
      <c r="B50" s="71" t="s">
        <v>729</v>
      </c>
      <c r="C50" s="72" t="s">
        <v>1147</v>
      </c>
      <c r="D50" s="73" t="s">
        <v>85</v>
      </c>
      <c r="E50" s="79" t="s">
        <v>1532</v>
      </c>
      <c r="F50" s="70" t="s">
        <v>768</v>
      </c>
      <c r="G50" s="68" t="str">
        <f t="shared" si="0"/>
        <v>มอน2เด็กชาย</v>
      </c>
      <c r="H50" s="68" t="str">
        <f t="shared" si="1"/>
        <v>อ.2/1เด็กชาย</v>
      </c>
      <c r="I50" s="58" t="str">
        <f>IF(AND(E50=I$1),LOOKUP(9.99999999999999E+307,I$2:$I49)+1,"")</f>
        <v/>
      </c>
      <c r="K50" s="68">
        <v>48</v>
      </c>
    </row>
    <row r="51" spans="1:11" ht="24" x14ac:dyDescent="0.55000000000000004">
      <c r="A51" s="70">
        <v>3624</v>
      </c>
      <c r="B51" s="71" t="s">
        <v>729</v>
      </c>
      <c r="C51" s="72" t="s">
        <v>1148</v>
      </c>
      <c r="D51" s="73" t="s">
        <v>862</v>
      </c>
      <c r="E51" s="79" t="s">
        <v>1538</v>
      </c>
      <c r="F51" s="70" t="s">
        <v>768</v>
      </c>
      <c r="G51" s="68" t="str">
        <f t="shared" si="0"/>
        <v>เสริม2เด็กชาย</v>
      </c>
      <c r="H51" s="68" t="str">
        <f t="shared" si="1"/>
        <v>อ.2/1เด็กชาย</v>
      </c>
      <c r="I51" s="58" t="str">
        <f>IF(AND(E51=I$1),LOOKUP(9.99999999999999E+307,I$2:$I50)+1,"")</f>
        <v/>
      </c>
      <c r="K51" s="68">
        <v>49</v>
      </c>
    </row>
    <row r="52" spans="1:11" ht="24" x14ac:dyDescent="0.55000000000000004">
      <c r="A52" s="70">
        <v>3625</v>
      </c>
      <c r="B52" s="71" t="s">
        <v>729</v>
      </c>
      <c r="C52" s="72" t="s">
        <v>1149</v>
      </c>
      <c r="D52" s="73" t="s">
        <v>34</v>
      </c>
      <c r="E52" s="79" t="s">
        <v>1534</v>
      </c>
      <c r="F52" s="70" t="s">
        <v>768</v>
      </c>
      <c r="G52" s="68" t="str">
        <f t="shared" si="0"/>
        <v>ศิลปะ1เด็กชาย</v>
      </c>
      <c r="H52" s="68" t="str">
        <f t="shared" si="1"/>
        <v>อ.2/1เด็กชาย</v>
      </c>
      <c r="I52" s="58" t="str">
        <f>IF(AND(E52=I$1),LOOKUP(9.99999999999999E+307,I$2:$I51)+1,"")</f>
        <v/>
      </c>
      <c r="K52" s="68">
        <v>50</v>
      </c>
    </row>
    <row r="53" spans="1:11" ht="24" x14ac:dyDescent="0.55000000000000004">
      <c r="A53" s="70">
        <v>3626</v>
      </c>
      <c r="B53" s="71" t="s">
        <v>729</v>
      </c>
      <c r="C53" s="72" t="s">
        <v>1150</v>
      </c>
      <c r="D53" s="73" t="s">
        <v>1151</v>
      </c>
      <c r="E53" s="79" t="s">
        <v>1531</v>
      </c>
      <c r="F53" s="70" t="s">
        <v>768</v>
      </c>
      <c r="G53" s="68" t="str">
        <f t="shared" si="0"/>
        <v>มอน1เด็กชาย</v>
      </c>
      <c r="H53" s="68" t="str">
        <f t="shared" si="1"/>
        <v>อ.2/1เด็กชาย</v>
      </c>
      <c r="I53" s="58" t="str">
        <f>IF(AND(E53=I$1),LOOKUP(9.99999999999999E+307,I$2:$I52)+1,"")</f>
        <v/>
      </c>
      <c r="K53" s="68">
        <v>51</v>
      </c>
    </row>
    <row r="54" spans="1:11" ht="24" x14ac:dyDescent="0.55000000000000004">
      <c r="A54" s="70">
        <v>3627</v>
      </c>
      <c r="B54" s="71" t="s">
        <v>729</v>
      </c>
      <c r="C54" s="72" t="s">
        <v>213</v>
      </c>
      <c r="D54" s="73" t="s">
        <v>315</v>
      </c>
      <c r="E54" s="79" t="s">
        <v>1539</v>
      </c>
      <c r="F54" s="70" t="s">
        <v>768</v>
      </c>
      <c r="G54" s="68" t="str">
        <f t="shared" si="0"/>
        <v>เสริม3เด็กชาย</v>
      </c>
      <c r="H54" s="68" t="str">
        <f t="shared" si="1"/>
        <v>อ.2/1เด็กชาย</v>
      </c>
      <c r="I54" s="58" t="str">
        <f>IF(AND(E54=I$1),LOOKUP(9.99999999999999E+307,I$2:$I53)+1,"")</f>
        <v/>
      </c>
      <c r="K54" s="68">
        <v>52</v>
      </c>
    </row>
    <row r="55" spans="1:11" ht="24" x14ac:dyDescent="0.55000000000000004">
      <c r="A55" s="70">
        <v>3628</v>
      </c>
      <c r="B55" s="71" t="s">
        <v>729</v>
      </c>
      <c r="C55" s="98" t="s">
        <v>1152</v>
      </c>
      <c r="D55" s="73" t="s">
        <v>252</v>
      </c>
      <c r="E55" s="79" t="s">
        <v>1533</v>
      </c>
      <c r="F55" s="70" t="s">
        <v>768</v>
      </c>
      <c r="G55" s="68" t="str">
        <f t="shared" si="0"/>
        <v>มอน3เด็กชาย</v>
      </c>
      <c r="H55" s="68" t="str">
        <f t="shared" si="1"/>
        <v>อ.2/1เด็กชาย</v>
      </c>
      <c r="I55" s="58">
        <f>IF(AND(E55=I$1),LOOKUP(9.99999999999999E+307,I$2:$I54)+1,"")</f>
        <v>4</v>
      </c>
      <c r="K55" s="68">
        <v>53</v>
      </c>
    </row>
    <row r="56" spans="1:11" ht="24" x14ac:dyDescent="0.55000000000000004">
      <c r="A56" s="70">
        <v>3629</v>
      </c>
      <c r="B56" s="71" t="s">
        <v>729</v>
      </c>
      <c r="C56" s="72" t="s">
        <v>650</v>
      </c>
      <c r="D56" s="73" t="s">
        <v>1153</v>
      </c>
      <c r="E56" s="79" t="s">
        <v>1537</v>
      </c>
      <c r="F56" s="70" t="s">
        <v>768</v>
      </c>
      <c r="G56" s="68" t="str">
        <f t="shared" si="0"/>
        <v>เสริม1เด็กชาย</v>
      </c>
      <c r="H56" s="68" t="str">
        <f t="shared" si="1"/>
        <v>อ.2/1เด็กชาย</v>
      </c>
      <c r="I56" s="58" t="str">
        <f>IF(AND(E56=I$1),LOOKUP(9.99999999999999E+307,I$2:$I55)+1,"")</f>
        <v/>
      </c>
      <c r="K56" s="68">
        <v>54</v>
      </c>
    </row>
    <row r="57" spans="1:11" ht="24" x14ac:dyDescent="0.55000000000000004">
      <c r="A57" s="70">
        <v>3722</v>
      </c>
      <c r="B57" s="71" t="s">
        <v>729</v>
      </c>
      <c r="C57" s="72" t="s">
        <v>1789</v>
      </c>
      <c r="D57" s="73" t="s">
        <v>1790</v>
      </c>
      <c r="E57" s="79" t="s">
        <v>1531</v>
      </c>
      <c r="F57" s="70" t="s">
        <v>768</v>
      </c>
      <c r="G57" s="68" t="str">
        <f t="shared" si="0"/>
        <v>มอน1เด็กชาย</v>
      </c>
      <c r="H57" s="68" t="str">
        <f t="shared" si="1"/>
        <v>อ.2/1เด็กชาย</v>
      </c>
      <c r="I57" s="58" t="str">
        <f>IF(AND(E57=I$1),LOOKUP(9.99999999999999E+307,I$2:$I56)+1,"")</f>
        <v/>
      </c>
      <c r="K57" s="68">
        <v>55</v>
      </c>
    </row>
    <row r="58" spans="1:11" ht="24" x14ac:dyDescent="0.55000000000000004">
      <c r="A58" s="70">
        <v>3723</v>
      </c>
      <c r="B58" s="71" t="s">
        <v>729</v>
      </c>
      <c r="C58" s="72" t="s">
        <v>1791</v>
      </c>
      <c r="D58" s="73" t="s">
        <v>1792</v>
      </c>
      <c r="E58" s="79" t="s">
        <v>1531</v>
      </c>
      <c r="F58" s="70" t="s">
        <v>768</v>
      </c>
      <c r="G58" s="68" t="str">
        <f t="shared" si="0"/>
        <v>มอน1เด็กชาย</v>
      </c>
      <c r="H58" s="68" t="str">
        <f t="shared" si="1"/>
        <v>อ.2/1เด็กชาย</v>
      </c>
      <c r="I58" s="58" t="str">
        <f>IF(AND(E58=I$1),LOOKUP(9.99999999999999E+307,I$2:$I57)+1,"")</f>
        <v/>
      </c>
      <c r="K58" s="68">
        <v>56</v>
      </c>
    </row>
    <row r="59" spans="1:11" ht="24" x14ac:dyDescent="0.55000000000000004">
      <c r="A59" s="70">
        <v>3631</v>
      </c>
      <c r="B59" s="71" t="s">
        <v>730</v>
      </c>
      <c r="C59" s="72" t="s">
        <v>1155</v>
      </c>
      <c r="D59" s="73" t="s">
        <v>1156</v>
      </c>
      <c r="E59" s="79" t="s">
        <v>1531</v>
      </c>
      <c r="F59" s="70" t="s">
        <v>768</v>
      </c>
      <c r="G59" s="68" t="str">
        <f t="shared" si="0"/>
        <v>มอน1เด็กหญิง</v>
      </c>
      <c r="H59" s="68" t="str">
        <f t="shared" si="1"/>
        <v>อ.2/1เด็กหญิง</v>
      </c>
      <c r="I59" s="58" t="str">
        <f>IF(AND(E59=I$1),LOOKUP(9.99999999999999E+307,I$2:$I58)+1,"")</f>
        <v/>
      </c>
      <c r="K59" s="68">
        <v>57</v>
      </c>
    </row>
    <row r="60" spans="1:11" ht="24" x14ac:dyDescent="0.55000000000000004">
      <c r="A60" s="70">
        <v>3632</v>
      </c>
      <c r="B60" s="71" t="s">
        <v>730</v>
      </c>
      <c r="C60" s="72" t="s">
        <v>1217</v>
      </c>
      <c r="D60" s="73" t="s">
        <v>1109</v>
      </c>
      <c r="E60" s="79" t="s">
        <v>1533</v>
      </c>
      <c r="F60" s="70" t="s">
        <v>768</v>
      </c>
      <c r="G60" s="68" t="str">
        <f t="shared" si="0"/>
        <v>มอน3เด็กหญิง</v>
      </c>
      <c r="H60" s="68" t="str">
        <f t="shared" si="1"/>
        <v>อ.2/1เด็กหญิง</v>
      </c>
      <c r="I60" s="58">
        <f>IF(AND(E60=I$1),LOOKUP(9.99999999999999E+307,I$2:$I59)+1,"")</f>
        <v>5</v>
      </c>
      <c r="K60" s="68">
        <v>58</v>
      </c>
    </row>
    <row r="61" spans="1:11" ht="24" x14ac:dyDescent="0.55000000000000004">
      <c r="A61" s="70">
        <v>3633</v>
      </c>
      <c r="B61" s="71" t="s">
        <v>730</v>
      </c>
      <c r="C61" s="72" t="s">
        <v>1157</v>
      </c>
      <c r="D61" s="73" t="s">
        <v>1158</v>
      </c>
      <c r="E61" s="79" t="s">
        <v>1531</v>
      </c>
      <c r="F61" s="70" t="s">
        <v>768</v>
      </c>
      <c r="G61" s="68" t="str">
        <f t="shared" si="0"/>
        <v>มอน1เด็กหญิง</v>
      </c>
      <c r="H61" s="68" t="str">
        <f t="shared" si="1"/>
        <v>อ.2/1เด็กหญิง</v>
      </c>
      <c r="I61" s="58" t="str">
        <f>IF(AND(E61=I$1),LOOKUP(9.99999999999999E+307,I$2:$I60)+1,"")</f>
        <v/>
      </c>
      <c r="K61" s="68">
        <v>59</v>
      </c>
    </row>
    <row r="62" spans="1:11" ht="24" x14ac:dyDescent="0.55000000000000004">
      <c r="A62" s="70">
        <v>3634</v>
      </c>
      <c r="B62" s="71" t="s">
        <v>730</v>
      </c>
      <c r="C62" s="72" t="s">
        <v>655</v>
      </c>
      <c r="D62" s="73" t="s">
        <v>1159</v>
      </c>
      <c r="E62" s="79" t="s">
        <v>1534</v>
      </c>
      <c r="F62" s="70" t="s">
        <v>768</v>
      </c>
      <c r="G62" s="68" t="str">
        <f t="shared" si="0"/>
        <v>ศิลปะ1เด็กหญิง</v>
      </c>
      <c r="H62" s="68" t="str">
        <f t="shared" si="1"/>
        <v>อ.2/1เด็กหญิง</v>
      </c>
      <c r="I62" s="58" t="str">
        <f>IF(AND(E62=I$1),LOOKUP(9.99999999999999E+307,I$2:$I61)+1,"")</f>
        <v/>
      </c>
      <c r="K62" s="68">
        <v>60</v>
      </c>
    </row>
    <row r="63" spans="1:11" ht="24" x14ac:dyDescent="0.55000000000000004">
      <c r="A63" s="70">
        <v>3635</v>
      </c>
      <c r="B63" s="71" t="s">
        <v>730</v>
      </c>
      <c r="C63" s="72" t="s">
        <v>1160</v>
      </c>
      <c r="D63" s="73" t="s">
        <v>1161</v>
      </c>
      <c r="E63" s="79" t="s">
        <v>1539</v>
      </c>
      <c r="F63" s="70" t="s">
        <v>768</v>
      </c>
      <c r="G63" s="68" t="str">
        <f t="shared" si="0"/>
        <v>เสริม3เด็กหญิง</v>
      </c>
      <c r="H63" s="68" t="str">
        <f t="shared" si="1"/>
        <v>อ.2/1เด็กหญิง</v>
      </c>
      <c r="I63" s="58" t="str">
        <f>IF(AND(E63=I$1),LOOKUP(9.99999999999999E+307,I$2:$I62)+1,"")</f>
        <v/>
      </c>
      <c r="K63" s="68">
        <v>61</v>
      </c>
    </row>
    <row r="64" spans="1:11" ht="24" x14ac:dyDescent="0.55000000000000004">
      <c r="A64" s="70">
        <v>3637</v>
      </c>
      <c r="B64" s="71" t="s">
        <v>730</v>
      </c>
      <c r="C64" s="72" t="s">
        <v>1164</v>
      </c>
      <c r="D64" s="73" t="s">
        <v>1165</v>
      </c>
      <c r="E64" s="79" t="s">
        <v>1534</v>
      </c>
      <c r="F64" s="70" t="s">
        <v>768</v>
      </c>
      <c r="G64" s="68" t="str">
        <f t="shared" si="0"/>
        <v>ศิลปะ1เด็กหญิง</v>
      </c>
      <c r="H64" s="68" t="str">
        <f t="shared" si="1"/>
        <v>อ.2/1เด็กหญิง</v>
      </c>
      <c r="I64" s="58" t="str">
        <f>IF(AND(E64=I$1),LOOKUP(9.99999999999999E+307,I$2:$I63)+1,"")</f>
        <v/>
      </c>
      <c r="K64" s="68">
        <v>62</v>
      </c>
    </row>
    <row r="65" spans="1:11" ht="24" x14ac:dyDescent="0.55000000000000004">
      <c r="A65" s="70">
        <v>3638</v>
      </c>
      <c r="B65" s="71" t="s">
        <v>730</v>
      </c>
      <c r="C65" s="72" t="s">
        <v>1166</v>
      </c>
      <c r="D65" s="73" t="s">
        <v>210</v>
      </c>
      <c r="E65" s="79" t="s">
        <v>1532</v>
      </c>
      <c r="F65" s="70" t="s">
        <v>768</v>
      </c>
      <c r="G65" s="68" t="str">
        <f t="shared" si="0"/>
        <v>มอน2เด็กหญิง</v>
      </c>
      <c r="H65" s="68" t="str">
        <f t="shared" si="1"/>
        <v>อ.2/1เด็กหญิง</v>
      </c>
      <c r="I65" s="58" t="str">
        <f>IF(AND(E65=I$1),LOOKUP(9.99999999999999E+307,I$2:$I64)+1,"")</f>
        <v/>
      </c>
      <c r="K65" s="68">
        <v>63</v>
      </c>
    </row>
    <row r="66" spans="1:11" ht="24" x14ac:dyDescent="0.55000000000000004">
      <c r="A66" s="70">
        <v>3639</v>
      </c>
      <c r="B66" s="71" t="s">
        <v>730</v>
      </c>
      <c r="C66" s="72" t="s">
        <v>1167</v>
      </c>
      <c r="D66" s="73" t="s">
        <v>1168</v>
      </c>
      <c r="E66" s="79" t="s">
        <v>1537</v>
      </c>
      <c r="F66" s="70" t="s">
        <v>768</v>
      </c>
      <c r="G66" s="68" t="str">
        <f t="shared" ref="G66:G128" si="2">CONCATENATE(E66,B66)</f>
        <v>เสริม1เด็กหญิง</v>
      </c>
      <c r="H66" s="68" t="str">
        <f t="shared" si="1"/>
        <v>อ.2/1เด็กหญิง</v>
      </c>
      <c r="I66" s="58" t="str">
        <f>IF(AND(E66=I$1),LOOKUP(9.99999999999999E+307,I$2:$I65)+1,"")</f>
        <v/>
      </c>
      <c r="K66" s="68">
        <v>64</v>
      </c>
    </row>
    <row r="67" spans="1:11" ht="24" x14ac:dyDescent="0.55000000000000004">
      <c r="A67" s="70">
        <v>3531</v>
      </c>
      <c r="B67" s="71" t="s">
        <v>729</v>
      </c>
      <c r="C67" s="72" t="s">
        <v>453</v>
      </c>
      <c r="D67" s="73" t="s">
        <v>739</v>
      </c>
      <c r="E67" s="79" t="s">
        <v>1535</v>
      </c>
      <c r="F67" s="70" t="s">
        <v>769</v>
      </c>
      <c r="G67" s="68" t="str">
        <f t="shared" si="2"/>
        <v>ศิลปะ2เด็กชาย</v>
      </c>
      <c r="H67" s="68" t="str">
        <f t="shared" si="1"/>
        <v>อ.2/2เด็กชาย</v>
      </c>
      <c r="I67" s="58" t="str">
        <f>IF(AND(E67=I$1),LOOKUP(9.99999999999999E+307,I$2:$I66)+1,"")</f>
        <v/>
      </c>
      <c r="K67" s="68">
        <v>65</v>
      </c>
    </row>
    <row r="68" spans="1:11" ht="24" x14ac:dyDescent="0.55000000000000004">
      <c r="A68" s="70">
        <v>3532</v>
      </c>
      <c r="B68" s="71" t="s">
        <v>729</v>
      </c>
      <c r="C68" s="72" t="s">
        <v>966</v>
      </c>
      <c r="D68" s="73" t="s">
        <v>873</v>
      </c>
      <c r="E68" s="79" t="s">
        <v>1535</v>
      </c>
      <c r="F68" s="70" t="s">
        <v>769</v>
      </c>
      <c r="G68" s="68" t="str">
        <f t="shared" si="2"/>
        <v>ศิลปะ2เด็กชาย</v>
      </c>
      <c r="H68" s="68" t="str">
        <f t="shared" ref="H68:H131" si="3">CONCATENATE(F68,B68)</f>
        <v>อ.2/2เด็กชาย</v>
      </c>
      <c r="I68" s="58" t="str">
        <f>IF(AND(E68=I$1),LOOKUP(9.99999999999999E+307,I$2:$I67)+1,"")</f>
        <v/>
      </c>
      <c r="K68" s="68">
        <v>66</v>
      </c>
    </row>
    <row r="69" spans="1:11" ht="24" x14ac:dyDescent="0.55000000000000004">
      <c r="A69" s="70">
        <v>3640</v>
      </c>
      <c r="B69" s="71" t="s">
        <v>729</v>
      </c>
      <c r="C69" s="72" t="s">
        <v>1169</v>
      </c>
      <c r="D69" s="73" t="s">
        <v>1170</v>
      </c>
      <c r="E69" s="79" t="s">
        <v>1533</v>
      </c>
      <c r="F69" s="70" t="s">
        <v>769</v>
      </c>
      <c r="G69" s="68" t="str">
        <f t="shared" si="2"/>
        <v>มอน3เด็กชาย</v>
      </c>
      <c r="H69" s="68" t="str">
        <f t="shared" si="3"/>
        <v>อ.2/2เด็กชาย</v>
      </c>
      <c r="I69" s="58">
        <f>IF(AND(E69=I$1),LOOKUP(9.99999999999999E+307,I$2:$I68)+1,"")</f>
        <v>6</v>
      </c>
      <c r="K69" s="68">
        <v>67</v>
      </c>
    </row>
    <row r="70" spans="1:11" ht="24" x14ac:dyDescent="0.55000000000000004">
      <c r="A70" s="70">
        <v>3642</v>
      </c>
      <c r="B70" s="71" t="s">
        <v>729</v>
      </c>
      <c r="C70" s="72" t="s">
        <v>1172</v>
      </c>
      <c r="D70" s="73" t="s">
        <v>152</v>
      </c>
      <c r="E70" s="79" t="s">
        <v>1537</v>
      </c>
      <c r="F70" s="70" t="s">
        <v>769</v>
      </c>
      <c r="G70" s="68" t="str">
        <f t="shared" si="2"/>
        <v>เสริม1เด็กชาย</v>
      </c>
      <c r="H70" s="68" t="str">
        <f t="shared" si="3"/>
        <v>อ.2/2เด็กชาย</v>
      </c>
      <c r="I70" s="58" t="str">
        <f>IF(AND(E70=I$1),LOOKUP(9.99999999999999E+307,I$2:$I69)+1,"")</f>
        <v/>
      </c>
      <c r="K70" s="68">
        <v>68</v>
      </c>
    </row>
    <row r="71" spans="1:11" ht="24" x14ac:dyDescent="0.55000000000000004">
      <c r="A71" s="70">
        <v>3644</v>
      </c>
      <c r="B71" s="71" t="s">
        <v>729</v>
      </c>
      <c r="C71" s="72" t="s">
        <v>1174</v>
      </c>
      <c r="D71" s="73" t="s">
        <v>1175</v>
      </c>
      <c r="E71" s="79" t="s">
        <v>1538</v>
      </c>
      <c r="F71" s="70" t="s">
        <v>769</v>
      </c>
      <c r="G71" s="68" t="str">
        <f t="shared" si="2"/>
        <v>เสริม2เด็กชาย</v>
      </c>
      <c r="H71" s="68" t="str">
        <f t="shared" si="3"/>
        <v>อ.2/2เด็กชาย</v>
      </c>
      <c r="I71" s="58" t="str">
        <f>IF(AND(E71=I$1),LOOKUP(9.99999999999999E+307,I$2:$I70)+1,"")</f>
        <v/>
      </c>
      <c r="K71" s="68">
        <v>69</v>
      </c>
    </row>
    <row r="72" spans="1:11" ht="24" x14ac:dyDescent="0.55000000000000004">
      <c r="A72" s="70">
        <v>3647</v>
      </c>
      <c r="B72" s="71" t="s">
        <v>729</v>
      </c>
      <c r="C72" s="72" t="s">
        <v>601</v>
      </c>
      <c r="D72" s="73" t="s">
        <v>1179</v>
      </c>
      <c r="E72" s="79" t="s">
        <v>1533</v>
      </c>
      <c r="F72" s="70" t="s">
        <v>769</v>
      </c>
      <c r="G72" s="68" t="str">
        <f t="shared" si="2"/>
        <v>มอน3เด็กชาย</v>
      </c>
      <c r="H72" s="68" t="str">
        <f t="shared" si="3"/>
        <v>อ.2/2เด็กชาย</v>
      </c>
      <c r="I72" s="58">
        <f>IF(AND(E72=I$1),LOOKUP(9.99999999999999E+307,I$2:$I71)+1,"")</f>
        <v>7</v>
      </c>
      <c r="K72" s="68">
        <v>70</v>
      </c>
    </row>
    <row r="73" spans="1:11" ht="24" x14ac:dyDescent="0.55000000000000004">
      <c r="A73" s="70">
        <v>3648</v>
      </c>
      <c r="B73" s="87" t="s">
        <v>729</v>
      </c>
      <c r="C73" s="72" t="s">
        <v>665</v>
      </c>
      <c r="D73" s="73" t="s">
        <v>222</v>
      </c>
      <c r="E73" s="79" t="s">
        <v>1531</v>
      </c>
      <c r="F73" s="70" t="s">
        <v>769</v>
      </c>
      <c r="G73" s="68" t="str">
        <f t="shared" si="2"/>
        <v>มอน1เด็กชาย</v>
      </c>
      <c r="H73" s="68" t="str">
        <f t="shared" si="3"/>
        <v>อ.2/2เด็กชาย</v>
      </c>
      <c r="I73" s="58" t="str">
        <f>IF(AND(E73=I$1),LOOKUP(9.99999999999999E+307,I$2:$I72)+1,"")</f>
        <v/>
      </c>
      <c r="K73" s="68">
        <v>71</v>
      </c>
    </row>
    <row r="74" spans="1:11" ht="24" x14ac:dyDescent="0.55000000000000004">
      <c r="A74" s="70">
        <v>3727</v>
      </c>
      <c r="B74" s="71" t="s">
        <v>729</v>
      </c>
      <c r="C74" s="72" t="s">
        <v>1793</v>
      </c>
      <c r="D74" s="73" t="s">
        <v>1794</v>
      </c>
      <c r="E74" s="79" t="s">
        <v>1537</v>
      </c>
      <c r="F74" s="70" t="s">
        <v>769</v>
      </c>
      <c r="G74" s="68" t="str">
        <f t="shared" si="2"/>
        <v>เสริม1เด็กชาย</v>
      </c>
      <c r="H74" s="68" t="str">
        <f t="shared" si="3"/>
        <v>อ.2/2เด็กชาย</v>
      </c>
      <c r="I74" s="58" t="str">
        <f>IF(AND(E74=I$1),LOOKUP(9.99999999999999E+307,I$2:$I73)+1,"")</f>
        <v/>
      </c>
      <c r="K74" s="68">
        <v>72</v>
      </c>
    </row>
    <row r="75" spans="1:11" ht="24" x14ac:dyDescent="0.55000000000000004">
      <c r="A75" s="70">
        <v>3731</v>
      </c>
      <c r="B75" s="71" t="s">
        <v>729</v>
      </c>
      <c r="C75" s="72" t="s">
        <v>1055</v>
      </c>
      <c r="D75" s="73" t="s">
        <v>1795</v>
      </c>
      <c r="E75" s="79" t="s">
        <v>1535</v>
      </c>
      <c r="F75" s="70" t="s">
        <v>769</v>
      </c>
      <c r="G75" s="68" t="str">
        <f t="shared" si="2"/>
        <v>ศิลปะ2เด็กชาย</v>
      </c>
      <c r="H75" s="68" t="str">
        <f t="shared" si="3"/>
        <v>อ.2/2เด็กชาย</v>
      </c>
      <c r="I75" s="58" t="str">
        <f>IF(AND(E75=I$1),LOOKUP(9.99999999999999E+307,I$2:$I74)+1,"")</f>
        <v/>
      </c>
      <c r="K75" s="68">
        <v>73</v>
      </c>
    </row>
    <row r="76" spans="1:11" ht="24" x14ac:dyDescent="0.55000000000000004">
      <c r="A76" s="70">
        <v>3536</v>
      </c>
      <c r="B76" s="71" t="s">
        <v>730</v>
      </c>
      <c r="C76" s="72" t="s">
        <v>969</v>
      </c>
      <c r="D76" s="73" t="s">
        <v>876</v>
      </c>
      <c r="E76" s="79" t="s">
        <v>1535</v>
      </c>
      <c r="F76" s="70" t="s">
        <v>769</v>
      </c>
      <c r="G76" s="68" t="str">
        <f t="shared" si="2"/>
        <v>ศิลปะ2เด็กหญิง</v>
      </c>
      <c r="H76" s="68" t="str">
        <f t="shared" si="3"/>
        <v>อ.2/2เด็กหญิง</v>
      </c>
      <c r="I76" s="58" t="str">
        <f>IF(AND(E76=I$1),LOOKUP(9.99999999999999E+307,I$2:$I75)+1,"")</f>
        <v/>
      </c>
      <c r="K76" s="68">
        <v>74</v>
      </c>
    </row>
    <row r="77" spans="1:11" ht="24" x14ac:dyDescent="0.55000000000000004">
      <c r="A77" s="70">
        <v>3540</v>
      </c>
      <c r="B77" s="71" t="s">
        <v>730</v>
      </c>
      <c r="C77" s="72" t="s">
        <v>973</v>
      </c>
      <c r="D77" s="73" t="s">
        <v>879</v>
      </c>
      <c r="E77" s="79" t="s">
        <v>1535</v>
      </c>
      <c r="F77" s="70" t="s">
        <v>769</v>
      </c>
      <c r="G77" s="68" t="str">
        <f t="shared" si="2"/>
        <v>ศิลปะ2เด็กหญิง</v>
      </c>
      <c r="H77" s="68" t="str">
        <f t="shared" si="3"/>
        <v>อ.2/2เด็กหญิง</v>
      </c>
      <c r="I77" s="58" t="str">
        <f>IF(AND(E77=I$1),LOOKUP(9.99999999999999E+307,I$2:$I76)+1,"")</f>
        <v/>
      </c>
      <c r="K77" s="68">
        <v>75</v>
      </c>
    </row>
    <row r="78" spans="1:11" ht="24" x14ac:dyDescent="0.55000000000000004">
      <c r="A78" s="70">
        <v>3551</v>
      </c>
      <c r="B78" s="71" t="s">
        <v>730</v>
      </c>
      <c r="C78" s="72" t="s">
        <v>1035</v>
      </c>
      <c r="D78" s="73" t="s">
        <v>885</v>
      </c>
      <c r="E78" s="79" t="s">
        <v>1535</v>
      </c>
      <c r="F78" s="70" t="s">
        <v>769</v>
      </c>
      <c r="G78" s="68" t="str">
        <f t="shared" si="2"/>
        <v>ศิลปะ2เด็กหญิง</v>
      </c>
      <c r="H78" s="68" t="str">
        <f t="shared" si="3"/>
        <v>อ.2/2เด็กหญิง</v>
      </c>
      <c r="I78" s="58" t="str">
        <f>IF(AND(E78=I$1),LOOKUP(9.99999999999999E+307,I$2:$I77)+1,"")</f>
        <v/>
      </c>
      <c r="K78" s="68">
        <v>76</v>
      </c>
    </row>
    <row r="79" spans="1:11" ht="24" x14ac:dyDescent="0.55000000000000004">
      <c r="A79" s="70">
        <v>3553</v>
      </c>
      <c r="B79" s="71" t="s">
        <v>730</v>
      </c>
      <c r="C79" s="72" t="s">
        <v>984</v>
      </c>
      <c r="D79" s="73" t="s">
        <v>256</v>
      </c>
      <c r="E79" s="79" t="s">
        <v>1535</v>
      </c>
      <c r="F79" s="70" t="s">
        <v>769</v>
      </c>
      <c r="G79" s="68" t="str">
        <f t="shared" si="2"/>
        <v>ศิลปะ2เด็กหญิง</v>
      </c>
      <c r="H79" s="68" t="str">
        <f t="shared" si="3"/>
        <v>อ.2/2เด็กหญิง</v>
      </c>
      <c r="I79" s="58" t="str">
        <f>IF(AND(E79=I$1),LOOKUP(9.99999999999999E+307,I$2:$I78)+1,"")</f>
        <v/>
      </c>
      <c r="K79" s="68">
        <v>77</v>
      </c>
    </row>
    <row r="80" spans="1:11" ht="24" x14ac:dyDescent="0.55000000000000004">
      <c r="A80" s="70">
        <v>3616</v>
      </c>
      <c r="B80" s="71" t="s">
        <v>730</v>
      </c>
      <c r="C80" s="72" t="s">
        <v>1201</v>
      </c>
      <c r="D80" s="73" t="s">
        <v>1092</v>
      </c>
      <c r="E80" s="79" t="s">
        <v>1533</v>
      </c>
      <c r="F80" s="70" t="s">
        <v>769</v>
      </c>
      <c r="G80" s="68" t="str">
        <f t="shared" si="2"/>
        <v>มอน3เด็กหญิง</v>
      </c>
      <c r="H80" s="68" t="str">
        <f t="shared" si="3"/>
        <v>อ.2/2เด็กหญิง</v>
      </c>
      <c r="I80" s="58">
        <f>IF(AND(E80=I$1),LOOKUP(9.99999999999999E+307,I$2:$I79)+1,"")</f>
        <v>8</v>
      </c>
      <c r="K80" s="68">
        <v>78</v>
      </c>
    </row>
    <row r="81" spans="1:11" ht="24" x14ac:dyDescent="0.55000000000000004">
      <c r="A81" s="70">
        <v>3650</v>
      </c>
      <c r="B81" s="71" t="s">
        <v>730</v>
      </c>
      <c r="C81" s="72" t="s">
        <v>1180</v>
      </c>
      <c r="D81" s="73" t="s">
        <v>1181</v>
      </c>
      <c r="E81" s="79" t="s">
        <v>1538</v>
      </c>
      <c r="F81" s="70" t="s">
        <v>769</v>
      </c>
      <c r="G81" s="68" t="str">
        <f t="shared" si="2"/>
        <v>เสริม2เด็กหญิง</v>
      </c>
      <c r="H81" s="68" t="str">
        <f t="shared" si="3"/>
        <v>อ.2/2เด็กหญิง</v>
      </c>
      <c r="I81" s="58" t="str">
        <f>IF(AND(E81=I$1),LOOKUP(9.99999999999999E+307,I$2:$I80)+1,"")</f>
        <v/>
      </c>
      <c r="K81" s="68">
        <v>79</v>
      </c>
    </row>
    <row r="82" spans="1:11" ht="24" x14ac:dyDescent="0.55000000000000004">
      <c r="A82" s="70">
        <v>3651</v>
      </c>
      <c r="B82" s="71" t="s">
        <v>730</v>
      </c>
      <c r="C82" s="72" t="s">
        <v>1182</v>
      </c>
      <c r="D82" s="73" t="s">
        <v>1183</v>
      </c>
      <c r="E82" s="79" t="s">
        <v>1532</v>
      </c>
      <c r="F82" s="70" t="s">
        <v>769</v>
      </c>
      <c r="G82" s="68" t="str">
        <f t="shared" si="2"/>
        <v>มอน2เด็กหญิง</v>
      </c>
      <c r="H82" s="68" t="str">
        <f t="shared" si="3"/>
        <v>อ.2/2เด็กหญิง</v>
      </c>
      <c r="I82" s="58" t="str">
        <f>IF(AND(E82=I$1),LOOKUP(9.99999999999999E+307,I$2:$I81)+1,"")</f>
        <v/>
      </c>
      <c r="K82" s="68">
        <v>80</v>
      </c>
    </row>
    <row r="83" spans="1:11" ht="24" x14ac:dyDescent="0.55000000000000004">
      <c r="A83" s="70">
        <v>3652</v>
      </c>
      <c r="B83" s="71" t="s">
        <v>730</v>
      </c>
      <c r="C83" s="72" t="s">
        <v>1184</v>
      </c>
      <c r="D83" s="73" t="s">
        <v>1185</v>
      </c>
      <c r="E83" s="79" t="s">
        <v>1532</v>
      </c>
      <c r="F83" s="70" t="s">
        <v>769</v>
      </c>
      <c r="G83" s="68" t="str">
        <f t="shared" si="2"/>
        <v>มอน2เด็กหญิง</v>
      </c>
      <c r="H83" s="68" t="str">
        <f t="shared" si="3"/>
        <v>อ.2/2เด็กหญิง</v>
      </c>
      <c r="I83" s="58" t="str">
        <f>IF(AND(E83=I$1),LOOKUP(9.99999999999999E+307,I$2:$I82)+1,"")</f>
        <v/>
      </c>
      <c r="K83" s="68">
        <v>81</v>
      </c>
    </row>
    <row r="84" spans="1:11" ht="24" x14ac:dyDescent="0.55000000000000004">
      <c r="A84" s="82">
        <v>3653</v>
      </c>
      <c r="B84" s="84" t="s">
        <v>730</v>
      </c>
      <c r="C84" s="81" t="s">
        <v>1186</v>
      </c>
      <c r="D84" s="83" t="s">
        <v>1168</v>
      </c>
      <c r="E84" s="79" t="s">
        <v>1539</v>
      </c>
      <c r="F84" s="70" t="s">
        <v>769</v>
      </c>
      <c r="G84" s="68" t="str">
        <f t="shared" si="2"/>
        <v>เสริม3เด็กหญิง</v>
      </c>
      <c r="H84" s="68" t="str">
        <f t="shared" si="3"/>
        <v>อ.2/2เด็กหญิง</v>
      </c>
      <c r="I84" s="58" t="str">
        <f>IF(AND(E84=I$1),LOOKUP(9.99999999999999E+307,I$2:$I83)+1,"")</f>
        <v/>
      </c>
      <c r="K84" s="68">
        <v>82</v>
      </c>
    </row>
    <row r="85" spans="1:11" ht="24" x14ac:dyDescent="0.55000000000000004">
      <c r="A85" s="70">
        <v>3655</v>
      </c>
      <c r="B85" s="71" t="s">
        <v>730</v>
      </c>
      <c r="C85" s="72" t="s">
        <v>1218</v>
      </c>
      <c r="D85" s="73" t="s">
        <v>1189</v>
      </c>
      <c r="E85" s="79" t="s">
        <v>1533</v>
      </c>
      <c r="F85" s="70" t="s">
        <v>769</v>
      </c>
      <c r="G85" s="68" t="str">
        <f t="shared" si="2"/>
        <v>มอน3เด็กหญิง</v>
      </c>
      <c r="H85" s="68" t="str">
        <f t="shared" si="3"/>
        <v>อ.2/2เด็กหญิง</v>
      </c>
      <c r="I85" s="58">
        <f>IF(AND(E85=I$1),LOOKUP(9.99999999999999E+307,I$2:$I84)+1,"")</f>
        <v>9</v>
      </c>
      <c r="K85" s="68">
        <v>83</v>
      </c>
    </row>
    <row r="86" spans="1:11" ht="24" x14ac:dyDescent="0.55000000000000004">
      <c r="A86" s="70">
        <v>3656</v>
      </c>
      <c r="B86" s="71" t="s">
        <v>730</v>
      </c>
      <c r="C86" s="72" t="s">
        <v>1190</v>
      </c>
      <c r="D86" s="73" t="s">
        <v>164</v>
      </c>
      <c r="E86" s="79" t="s">
        <v>1534</v>
      </c>
      <c r="F86" s="70" t="s">
        <v>769</v>
      </c>
      <c r="G86" s="68" t="str">
        <f t="shared" si="2"/>
        <v>ศิลปะ1เด็กหญิง</v>
      </c>
      <c r="H86" s="68" t="str">
        <f t="shared" si="3"/>
        <v>อ.2/2เด็กหญิง</v>
      </c>
      <c r="I86" s="58" t="str">
        <f>IF(AND(E86=I$1),LOOKUP(9.99999999999999E+307,I$2:$I85)+1,"")</f>
        <v/>
      </c>
      <c r="K86" s="68">
        <v>84</v>
      </c>
    </row>
    <row r="87" spans="1:11" ht="24" x14ac:dyDescent="0.55000000000000004">
      <c r="A87" s="70">
        <v>3658</v>
      </c>
      <c r="B87" s="71" t="s">
        <v>730</v>
      </c>
      <c r="C87" s="72" t="s">
        <v>1192</v>
      </c>
      <c r="D87" s="73" t="s">
        <v>1193</v>
      </c>
      <c r="E87" s="79" t="s">
        <v>1537</v>
      </c>
      <c r="F87" s="70" t="s">
        <v>769</v>
      </c>
      <c r="G87" s="68" t="str">
        <f t="shared" si="2"/>
        <v>เสริม1เด็กหญิง</v>
      </c>
      <c r="H87" s="68" t="str">
        <f t="shared" si="3"/>
        <v>อ.2/2เด็กหญิง</v>
      </c>
      <c r="I87" s="58" t="str">
        <f>IF(AND(E87=I$1),LOOKUP(9.99999999999999E+307,I$2:$I86)+1,"")</f>
        <v/>
      </c>
      <c r="K87" s="68">
        <v>85</v>
      </c>
    </row>
    <row r="88" spans="1:11" ht="24" x14ac:dyDescent="0.55000000000000004">
      <c r="A88" s="70">
        <v>3730</v>
      </c>
      <c r="B88" s="71" t="s">
        <v>730</v>
      </c>
      <c r="C88" s="72" t="s">
        <v>1796</v>
      </c>
      <c r="D88" s="73" t="s">
        <v>1797</v>
      </c>
      <c r="E88" s="79" t="s">
        <v>1535</v>
      </c>
      <c r="F88" s="70" t="s">
        <v>769</v>
      </c>
      <c r="G88" s="68" t="str">
        <f t="shared" si="2"/>
        <v>ศิลปะ2เด็กหญิง</v>
      </c>
      <c r="H88" s="68" t="str">
        <f t="shared" si="3"/>
        <v>อ.2/2เด็กหญิง</v>
      </c>
      <c r="I88" s="58" t="str">
        <f>IF(AND(E88=I$1),LOOKUP(9.99999999999999E+307,I$2:$I87)+1,"")</f>
        <v/>
      </c>
      <c r="K88" s="68">
        <v>86</v>
      </c>
    </row>
    <row r="89" spans="1:11" ht="24" x14ac:dyDescent="0.55000000000000004">
      <c r="A89" s="70">
        <v>3500</v>
      </c>
      <c r="B89" s="71" t="s">
        <v>729</v>
      </c>
      <c r="C89" s="72" t="s">
        <v>941</v>
      </c>
      <c r="D89" s="73" t="s">
        <v>850</v>
      </c>
      <c r="E89" s="79" t="s">
        <v>1532</v>
      </c>
      <c r="F89" s="70" t="s">
        <v>770</v>
      </c>
      <c r="G89" s="68" t="str">
        <f t="shared" si="2"/>
        <v>มอน2เด็กชาย</v>
      </c>
      <c r="H89" s="68" t="str">
        <f t="shared" si="3"/>
        <v>อ.3/1เด็กชาย</v>
      </c>
      <c r="I89" s="58" t="str">
        <f>IF(AND(E89=I$1),LOOKUP(9.99999999999999E+307,I$2:$I88)+1,"")</f>
        <v/>
      </c>
      <c r="K89" s="68">
        <v>87</v>
      </c>
    </row>
    <row r="90" spans="1:11" ht="24" x14ac:dyDescent="0.55000000000000004">
      <c r="A90" s="70">
        <v>3502</v>
      </c>
      <c r="B90" s="71" t="s">
        <v>729</v>
      </c>
      <c r="C90" s="72" t="s">
        <v>943</v>
      </c>
      <c r="D90" s="73" t="s">
        <v>852</v>
      </c>
      <c r="E90" s="79" t="s">
        <v>1539</v>
      </c>
      <c r="F90" s="70" t="s">
        <v>770</v>
      </c>
      <c r="G90" s="68" t="str">
        <f t="shared" si="2"/>
        <v>เสริม3เด็กชาย</v>
      </c>
      <c r="H90" s="68" t="str">
        <f t="shared" si="3"/>
        <v>อ.3/1เด็กชาย</v>
      </c>
      <c r="I90" s="58" t="str">
        <f>IF(AND(E90=I$1),LOOKUP(9.99999999999999E+307,I$2:$I89)+1,"")</f>
        <v/>
      </c>
      <c r="K90" s="68">
        <v>88</v>
      </c>
    </row>
    <row r="91" spans="1:11" ht="24" x14ac:dyDescent="0.55000000000000004">
      <c r="A91" s="70">
        <v>3504</v>
      </c>
      <c r="B91" s="71" t="s">
        <v>729</v>
      </c>
      <c r="C91" s="72" t="s">
        <v>944</v>
      </c>
      <c r="D91" s="73" t="s">
        <v>854</v>
      </c>
      <c r="E91" s="79" t="s">
        <v>1537</v>
      </c>
      <c r="F91" s="70" t="s">
        <v>770</v>
      </c>
      <c r="G91" s="68" t="str">
        <f t="shared" si="2"/>
        <v>เสริม1เด็กชาย</v>
      </c>
      <c r="H91" s="68" t="str">
        <f t="shared" si="3"/>
        <v>อ.3/1เด็กชาย</v>
      </c>
      <c r="I91" s="58" t="str">
        <f>IF(AND(E91=I$1),LOOKUP(9.99999999999999E+307,I$2:$I90)+1,"")</f>
        <v/>
      </c>
      <c r="K91" s="68">
        <v>89</v>
      </c>
    </row>
    <row r="92" spans="1:11" ht="24" x14ac:dyDescent="0.55000000000000004">
      <c r="A92" s="70">
        <v>3505</v>
      </c>
      <c r="B92" s="71" t="s">
        <v>729</v>
      </c>
      <c r="C92" s="72" t="s">
        <v>945</v>
      </c>
      <c r="D92" s="73" t="s">
        <v>855</v>
      </c>
      <c r="E92" s="79" t="s">
        <v>1532</v>
      </c>
      <c r="F92" s="70" t="s">
        <v>770</v>
      </c>
      <c r="G92" s="68" t="str">
        <f t="shared" si="2"/>
        <v>มอน2เด็กชาย</v>
      </c>
      <c r="H92" s="68" t="str">
        <f t="shared" si="3"/>
        <v>อ.3/1เด็กชาย</v>
      </c>
      <c r="I92" s="58" t="str">
        <f>IF(AND(E92=I$1),LOOKUP(9.99999999999999E+307,I$2:$I91)+1,"")</f>
        <v/>
      </c>
      <c r="K92" s="68">
        <v>90</v>
      </c>
    </row>
    <row r="93" spans="1:11" ht="24" x14ac:dyDescent="0.55000000000000004">
      <c r="A93" s="70">
        <v>3506</v>
      </c>
      <c r="B93" s="71" t="s">
        <v>729</v>
      </c>
      <c r="C93" s="72" t="s">
        <v>946</v>
      </c>
      <c r="D93" s="73" t="s">
        <v>856</v>
      </c>
      <c r="E93" s="79" t="s">
        <v>1537</v>
      </c>
      <c r="F93" s="70" t="s">
        <v>770</v>
      </c>
      <c r="G93" s="68" t="str">
        <f t="shared" si="2"/>
        <v>เสริม1เด็กชาย</v>
      </c>
      <c r="H93" s="68" t="str">
        <f t="shared" si="3"/>
        <v>อ.3/1เด็กชาย</v>
      </c>
      <c r="I93" s="58" t="str">
        <f>IF(AND(E93=I$1),LOOKUP(9.99999999999999E+307,I$2:$I92)+1,"")</f>
        <v/>
      </c>
      <c r="K93" s="68">
        <v>91</v>
      </c>
    </row>
    <row r="94" spans="1:11" ht="24" x14ac:dyDescent="0.55000000000000004">
      <c r="A94" s="70">
        <v>3507</v>
      </c>
      <c r="B94" s="71" t="s">
        <v>729</v>
      </c>
      <c r="C94" s="72" t="s">
        <v>947</v>
      </c>
      <c r="D94" s="73" t="s">
        <v>857</v>
      </c>
      <c r="E94" s="79" t="s">
        <v>1539</v>
      </c>
      <c r="F94" s="70" t="s">
        <v>770</v>
      </c>
      <c r="G94" s="68" t="str">
        <f t="shared" si="2"/>
        <v>เสริม3เด็กชาย</v>
      </c>
      <c r="H94" s="68" t="str">
        <f t="shared" si="3"/>
        <v>อ.3/1เด็กชาย</v>
      </c>
      <c r="I94" s="58" t="str">
        <f>IF(AND(E94=I$1),LOOKUP(9.99999999999999E+307,I$2:$I93)+1,"")</f>
        <v/>
      </c>
      <c r="K94" s="68">
        <v>92</v>
      </c>
    </row>
    <row r="95" spans="1:11" ht="24" x14ac:dyDescent="0.55000000000000004">
      <c r="A95" s="70">
        <v>3508</v>
      </c>
      <c r="B95" s="71" t="s">
        <v>729</v>
      </c>
      <c r="C95" s="72" t="s">
        <v>948</v>
      </c>
      <c r="D95" s="73" t="s">
        <v>858</v>
      </c>
      <c r="E95" s="79" t="s">
        <v>1539</v>
      </c>
      <c r="F95" s="70" t="s">
        <v>770</v>
      </c>
      <c r="G95" s="68" t="str">
        <f t="shared" si="2"/>
        <v>เสริม3เด็กชาย</v>
      </c>
      <c r="H95" s="68" t="str">
        <f t="shared" si="3"/>
        <v>อ.3/1เด็กชาย</v>
      </c>
      <c r="I95" s="58" t="str">
        <f>IF(AND(E95=I$1),LOOKUP(9.99999999999999E+307,I$2:$I94)+1,"")</f>
        <v/>
      </c>
      <c r="K95" s="68">
        <v>93</v>
      </c>
    </row>
    <row r="96" spans="1:11" ht="24" x14ac:dyDescent="0.55000000000000004">
      <c r="A96" s="70">
        <v>3510</v>
      </c>
      <c r="B96" s="71" t="s">
        <v>729</v>
      </c>
      <c r="C96" s="72" t="s">
        <v>950</v>
      </c>
      <c r="D96" s="73" t="s">
        <v>1</v>
      </c>
      <c r="E96" s="79" t="s">
        <v>1537</v>
      </c>
      <c r="F96" s="70" t="s">
        <v>770</v>
      </c>
      <c r="G96" s="68" t="str">
        <f t="shared" si="2"/>
        <v>เสริม1เด็กชาย</v>
      </c>
      <c r="H96" s="68" t="str">
        <f t="shared" si="3"/>
        <v>อ.3/1เด็กชาย</v>
      </c>
      <c r="I96" s="58" t="str">
        <f>IF(AND(E96=I$1),LOOKUP(9.99999999999999E+307,I$2:$I95)+1,"")</f>
        <v/>
      </c>
      <c r="K96" s="68">
        <v>94</v>
      </c>
    </row>
    <row r="97" spans="1:11" ht="24" x14ac:dyDescent="0.55000000000000004">
      <c r="A97" s="70">
        <v>3511</v>
      </c>
      <c r="B97" s="71" t="s">
        <v>729</v>
      </c>
      <c r="C97" s="72" t="s">
        <v>951</v>
      </c>
      <c r="D97" s="73" t="s">
        <v>1033</v>
      </c>
      <c r="E97" s="79" t="s">
        <v>1532</v>
      </c>
      <c r="F97" s="70" t="s">
        <v>770</v>
      </c>
      <c r="G97" s="68" t="str">
        <f t="shared" si="2"/>
        <v>มอน2เด็กชาย</v>
      </c>
      <c r="H97" s="68" t="str">
        <f t="shared" si="3"/>
        <v>อ.3/1เด็กชาย</v>
      </c>
      <c r="I97" s="58" t="str">
        <f>IF(AND(E97=I$1),LOOKUP(9.99999999999999E+307,I$2:$I96)+1,"")</f>
        <v/>
      </c>
      <c r="K97" s="68">
        <v>95</v>
      </c>
    </row>
    <row r="98" spans="1:11" ht="24" x14ac:dyDescent="0.55000000000000004">
      <c r="A98" s="70">
        <v>3741</v>
      </c>
      <c r="B98" s="71" t="s">
        <v>729</v>
      </c>
      <c r="C98" s="72" t="s">
        <v>1577</v>
      </c>
      <c r="D98" s="73" t="s">
        <v>1578</v>
      </c>
      <c r="E98" s="79" t="s">
        <v>1532</v>
      </c>
      <c r="F98" s="70" t="s">
        <v>770</v>
      </c>
      <c r="G98" s="68" t="str">
        <f t="shared" si="2"/>
        <v>มอน2เด็กชาย</v>
      </c>
      <c r="H98" s="68" t="str">
        <f t="shared" si="3"/>
        <v>อ.3/1เด็กชาย</v>
      </c>
      <c r="I98" s="58" t="str">
        <f>IF(AND(E98=I$1),LOOKUP(9.99999999999999E+307,I$2:$I97)+1,"")</f>
        <v/>
      </c>
      <c r="K98" s="68">
        <v>96</v>
      </c>
    </row>
    <row r="99" spans="1:11" ht="24" x14ac:dyDescent="0.55000000000000004">
      <c r="A99" s="70">
        <v>3512</v>
      </c>
      <c r="B99" s="71" t="s">
        <v>730</v>
      </c>
      <c r="C99" s="72" t="s">
        <v>684</v>
      </c>
      <c r="D99" s="73" t="s">
        <v>859</v>
      </c>
      <c r="E99" s="79" t="s">
        <v>1532</v>
      </c>
      <c r="F99" s="70" t="s">
        <v>770</v>
      </c>
      <c r="G99" s="68" t="str">
        <f t="shared" si="2"/>
        <v>มอน2เด็กหญิง</v>
      </c>
      <c r="H99" s="68" t="str">
        <f t="shared" si="3"/>
        <v>อ.3/1เด็กหญิง</v>
      </c>
      <c r="I99" s="58" t="str">
        <f>IF(AND(E99=I$1),LOOKUP(9.99999999999999E+307,I$2:$I98)+1,"")</f>
        <v/>
      </c>
      <c r="K99" s="68">
        <v>97</v>
      </c>
    </row>
    <row r="100" spans="1:11" ht="24" x14ac:dyDescent="0.55000000000000004">
      <c r="A100" s="70">
        <v>3513</v>
      </c>
      <c r="B100" s="71" t="s">
        <v>730</v>
      </c>
      <c r="C100" s="72" t="s">
        <v>1034</v>
      </c>
      <c r="D100" s="73" t="s">
        <v>85</v>
      </c>
      <c r="E100" s="79" t="s">
        <v>1537</v>
      </c>
      <c r="F100" s="70" t="s">
        <v>770</v>
      </c>
      <c r="G100" s="68" t="str">
        <f t="shared" si="2"/>
        <v>เสริม1เด็กหญิง</v>
      </c>
      <c r="H100" s="68" t="str">
        <f t="shared" si="3"/>
        <v>อ.3/1เด็กหญิง</v>
      </c>
      <c r="I100" s="58" t="str">
        <f>IF(AND(E100=I$1),LOOKUP(9.99999999999999E+307,I$2:$I99)+1,"")</f>
        <v/>
      </c>
      <c r="K100" s="68">
        <v>98</v>
      </c>
    </row>
    <row r="101" spans="1:11" ht="24" x14ac:dyDescent="0.55000000000000004">
      <c r="A101" s="70">
        <v>3514</v>
      </c>
      <c r="B101" s="71" t="s">
        <v>730</v>
      </c>
      <c r="C101" s="72" t="s">
        <v>952</v>
      </c>
      <c r="D101" s="73" t="s">
        <v>816</v>
      </c>
      <c r="E101" s="79" t="s">
        <v>1534</v>
      </c>
      <c r="F101" s="70" t="s">
        <v>770</v>
      </c>
      <c r="G101" s="68" t="str">
        <f t="shared" si="2"/>
        <v>ศิลปะ1เด็กหญิง</v>
      </c>
      <c r="H101" s="68" t="str">
        <f t="shared" si="3"/>
        <v>อ.3/1เด็กหญิง</v>
      </c>
      <c r="I101" s="58" t="str">
        <f>IF(AND(E101=I$1),LOOKUP(9.99999999999999E+307,I$2:$I100)+1,"")</f>
        <v/>
      </c>
      <c r="K101" s="68">
        <v>99</v>
      </c>
    </row>
    <row r="102" spans="1:11" ht="24" x14ac:dyDescent="0.55000000000000004">
      <c r="A102" s="70">
        <v>3515</v>
      </c>
      <c r="B102" s="71" t="s">
        <v>730</v>
      </c>
      <c r="C102" s="72" t="s">
        <v>953</v>
      </c>
      <c r="D102" s="73" t="s">
        <v>860</v>
      </c>
      <c r="E102" s="79" t="s">
        <v>1532</v>
      </c>
      <c r="F102" s="70" t="s">
        <v>770</v>
      </c>
      <c r="G102" s="68" t="str">
        <f t="shared" si="2"/>
        <v>มอน2เด็กหญิง</v>
      </c>
      <c r="H102" s="68" t="str">
        <f t="shared" si="3"/>
        <v>อ.3/1เด็กหญิง</v>
      </c>
      <c r="I102" s="58" t="str">
        <f>IF(AND(E102=I$1),LOOKUP(9.99999999999999E+307,I$2:$I101)+1,"")</f>
        <v/>
      </c>
      <c r="K102" s="68">
        <v>100</v>
      </c>
    </row>
    <row r="103" spans="1:11" ht="24" x14ac:dyDescent="0.55000000000000004">
      <c r="A103" s="70">
        <v>3516</v>
      </c>
      <c r="B103" s="71" t="s">
        <v>730</v>
      </c>
      <c r="C103" s="72" t="s">
        <v>954</v>
      </c>
      <c r="D103" s="73" t="s">
        <v>1033</v>
      </c>
      <c r="E103" s="79" t="s">
        <v>1534</v>
      </c>
      <c r="F103" s="70" t="s">
        <v>770</v>
      </c>
      <c r="G103" s="68" t="str">
        <f t="shared" si="2"/>
        <v>ศิลปะ1เด็กหญิง</v>
      </c>
      <c r="H103" s="68" t="str">
        <f t="shared" si="3"/>
        <v>อ.3/1เด็กหญิง</v>
      </c>
      <c r="I103" s="58" t="str">
        <f>IF(AND(E103=I$1),LOOKUP(9.99999999999999E+307,I$2:$I102)+1,"")</f>
        <v/>
      </c>
      <c r="K103" s="68">
        <v>101</v>
      </c>
    </row>
    <row r="104" spans="1:11" ht="24" x14ac:dyDescent="0.55000000000000004">
      <c r="A104" s="70">
        <v>3517</v>
      </c>
      <c r="B104" s="71" t="s">
        <v>730</v>
      </c>
      <c r="C104" s="72" t="s">
        <v>955</v>
      </c>
      <c r="D104" s="73" t="s">
        <v>861</v>
      </c>
      <c r="E104" s="79" t="s">
        <v>1534</v>
      </c>
      <c r="F104" s="70" t="s">
        <v>770</v>
      </c>
      <c r="G104" s="68" t="str">
        <f t="shared" si="2"/>
        <v>ศิลปะ1เด็กหญิง</v>
      </c>
      <c r="H104" s="68" t="str">
        <f t="shared" si="3"/>
        <v>อ.3/1เด็กหญิง</v>
      </c>
      <c r="I104" s="58" t="str">
        <f>IF(AND(E104=I$1),LOOKUP(9.99999999999999E+307,I$2:$I103)+1,"")</f>
        <v/>
      </c>
      <c r="K104" s="68">
        <v>102</v>
      </c>
    </row>
    <row r="105" spans="1:11" ht="24" x14ac:dyDescent="0.55000000000000004">
      <c r="A105" s="82">
        <v>3518</v>
      </c>
      <c r="B105" s="71" t="s">
        <v>730</v>
      </c>
      <c r="C105" s="81" t="s">
        <v>956</v>
      </c>
      <c r="D105" s="83" t="s">
        <v>862</v>
      </c>
      <c r="E105" s="79" t="s">
        <v>1537</v>
      </c>
      <c r="F105" s="70" t="s">
        <v>770</v>
      </c>
      <c r="G105" s="68" t="str">
        <f t="shared" si="2"/>
        <v>เสริม1เด็กหญิง</v>
      </c>
      <c r="H105" s="68" t="str">
        <f t="shared" si="3"/>
        <v>อ.3/1เด็กหญิง</v>
      </c>
      <c r="I105" s="58" t="str">
        <f>IF(AND(E105=I$1),LOOKUP(9.99999999999999E+307,I$2:$I104)+1,"")</f>
        <v/>
      </c>
      <c r="K105" s="68">
        <v>103</v>
      </c>
    </row>
    <row r="106" spans="1:11" ht="24" x14ac:dyDescent="0.55000000000000004">
      <c r="A106" s="70">
        <v>3520</v>
      </c>
      <c r="B106" s="71" t="s">
        <v>730</v>
      </c>
      <c r="C106" s="72" t="s">
        <v>957</v>
      </c>
      <c r="D106" s="73" t="s">
        <v>863</v>
      </c>
      <c r="E106" s="79" t="s">
        <v>1532</v>
      </c>
      <c r="F106" s="70" t="s">
        <v>770</v>
      </c>
      <c r="G106" s="68" t="str">
        <f t="shared" si="2"/>
        <v>มอน2เด็กหญิง</v>
      </c>
      <c r="H106" s="68" t="str">
        <f t="shared" si="3"/>
        <v>อ.3/1เด็กหญิง</v>
      </c>
      <c r="I106" s="58" t="str">
        <f>IF(AND(E106=I$1),LOOKUP(9.99999999999999E+307,I$2:$I105)+1,"")</f>
        <v/>
      </c>
      <c r="K106" s="68">
        <v>104</v>
      </c>
    </row>
    <row r="107" spans="1:11" ht="24" x14ac:dyDescent="0.55000000000000004">
      <c r="A107" s="82">
        <v>3521</v>
      </c>
      <c r="B107" s="84" t="s">
        <v>730</v>
      </c>
      <c r="C107" s="81" t="s">
        <v>958</v>
      </c>
      <c r="D107" s="83" t="s">
        <v>864</v>
      </c>
      <c r="E107" s="79" t="s">
        <v>1537</v>
      </c>
      <c r="F107" s="70" t="s">
        <v>770</v>
      </c>
      <c r="G107" s="68" t="str">
        <f t="shared" si="2"/>
        <v>เสริม1เด็กหญิง</v>
      </c>
      <c r="H107" s="68" t="str">
        <f t="shared" si="3"/>
        <v>อ.3/1เด็กหญิง</v>
      </c>
      <c r="I107" s="58" t="str">
        <f>IF(AND(E107=I$1),LOOKUP(9.99999999999999E+307,I$2:$I106)+1,"")</f>
        <v/>
      </c>
      <c r="K107" s="68">
        <v>105</v>
      </c>
    </row>
    <row r="108" spans="1:11" ht="24" x14ac:dyDescent="0.55000000000000004">
      <c r="A108" s="70">
        <v>3523</v>
      </c>
      <c r="B108" s="71" t="s">
        <v>730</v>
      </c>
      <c r="C108" s="72" t="s">
        <v>959</v>
      </c>
      <c r="D108" s="73" t="s">
        <v>818</v>
      </c>
      <c r="E108" s="79" t="s">
        <v>1537</v>
      </c>
      <c r="F108" s="70" t="s">
        <v>770</v>
      </c>
      <c r="G108" s="68" t="str">
        <f t="shared" si="2"/>
        <v>เสริม1เด็กหญิง</v>
      </c>
      <c r="H108" s="68" t="str">
        <f t="shared" si="3"/>
        <v>อ.3/1เด็กหญิง</v>
      </c>
      <c r="I108" s="58" t="str">
        <f>IF(AND(E108=I$1),LOOKUP(9.99999999999999E+307,I$2:$I107)+1,"")</f>
        <v/>
      </c>
      <c r="K108" s="68">
        <v>106</v>
      </c>
    </row>
    <row r="109" spans="1:11" ht="24" x14ac:dyDescent="0.55000000000000004">
      <c r="A109" s="82">
        <v>3524</v>
      </c>
      <c r="B109" s="84" t="s">
        <v>730</v>
      </c>
      <c r="C109" s="72" t="s">
        <v>960</v>
      </c>
      <c r="D109" s="73" t="s">
        <v>866</v>
      </c>
      <c r="E109" s="79" t="s">
        <v>1534</v>
      </c>
      <c r="F109" s="70" t="s">
        <v>770</v>
      </c>
      <c r="G109" s="68" t="str">
        <f t="shared" si="2"/>
        <v>ศิลปะ1เด็กหญิง</v>
      </c>
      <c r="H109" s="68" t="str">
        <f t="shared" si="3"/>
        <v>อ.3/1เด็กหญิง</v>
      </c>
      <c r="I109" s="58" t="str">
        <f>IF(AND(E109=I$1),LOOKUP(9.99999999999999E+307,I$2:$I108)+1,"")</f>
        <v/>
      </c>
      <c r="K109" s="68">
        <v>107</v>
      </c>
    </row>
    <row r="110" spans="1:11" ht="24" x14ac:dyDescent="0.55000000000000004">
      <c r="A110" s="70">
        <v>3525</v>
      </c>
      <c r="B110" s="71" t="s">
        <v>730</v>
      </c>
      <c r="C110" s="72" t="s">
        <v>1559</v>
      </c>
      <c r="D110" s="73" t="s">
        <v>867</v>
      </c>
      <c r="E110" s="79" t="s">
        <v>1532</v>
      </c>
      <c r="F110" s="70" t="s">
        <v>770</v>
      </c>
      <c r="G110" s="68" t="str">
        <f t="shared" si="2"/>
        <v>มอน2เด็กหญิง</v>
      </c>
      <c r="H110" s="68" t="str">
        <f t="shared" si="3"/>
        <v>อ.3/1เด็กหญิง</v>
      </c>
      <c r="I110" s="58" t="str">
        <f>IF(AND(E110=I$1),LOOKUP(9.99999999999999E+307,I$2:$I109)+1,"")</f>
        <v/>
      </c>
      <c r="K110" s="68">
        <v>108</v>
      </c>
    </row>
    <row r="111" spans="1:11" ht="24" x14ac:dyDescent="0.55000000000000004">
      <c r="A111" s="70">
        <v>3556</v>
      </c>
      <c r="B111" s="71" t="s">
        <v>730</v>
      </c>
      <c r="C111" s="72" t="s">
        <v>1049</v>
      </c>
      <c r="D111" s="73" t="s">
        <v>1050</v>
      </c>
      <c r="E111" s="79" t="s">
        <v>1539</v>
      </c>
      <c r="F111" s="70" t="s">
        <v>770</v>
      </c>
      <c r="G111" s="68" t="str">
        <f t="shared" si="2"/>
        <v>เสริม3เด็กหญิง</v>
      </c>
      <c r="H111" s="68" t="str">
        <f t="shared" si="3"/>
        <v>อ.3/1เด็กหญิง</v>
      </c>
      <c r="I111" s="58" t="str">
        <f>IF(AND(E111=I$1),LOOKUP(9.99999999999999E+307,I$2:$I110)+1,"")</f>
        <v/>
      </c>
      <c r="K111" s="68">
        <v>109</v>
      </c>
    </row>
    <row r="112" spans="1:11" ht="24" x14ac:dyDescent="0.55000000000000004">
      <c r="A112" s="70">
        <v>3618</v>
      </c>
      <c r="B112" s="71" t="s">
        <v>730</v>
      </c>
      <c r="C112" s="72" t="s">
        <v>1798</v>
      </c>
      <c r="D112" s="73" t="s">
        <v>1197</v>
      </c>
      <c r="E112" s="79" t="s">
        <v>1534</v>
      </c>
      <c r="F112" s="70" t="s">
        <v>770</v>
      </c>
      <c r="G112" s="68" t="str">
        <f t="shared" si="2"/>
        <v>ศิลปะ1เด็กหญิง</v>
      </c>
      <c r="H112" s="68" t="str">
        <f t="shared" si="3"/>
        <v>อ.3/1เด็กหญิง</v>
      </c>
      <c r="I112" s="58" t="str">
        <f>IF(AND(E112=I$1),LOOKUP(9.99999999999999E+307,I$2:$I111)+1,"")</f>
        <v/>
      </c>
      <c r="K112" s="68">
        <v>110</v>
      </c>
    </row>
    <row r="113" spans="1:11" ht="24" x14ac:dyDescent="0.55000000000000004">
      <c r="A113" s="70">
        <v>3662</v>
      </c>
      <c r="B113" s="71" t="s">
        <v>730</v>
      </c>
      <c r="C113" s="72" t="s">
        <v>1233</v>
      </c>
      <c r="D113" s="73" t="s">
        <v>1234</v>
      </c>
      <c r="E113" s="79" t="s">
        <v>1531</v>
      </c>
      <c r="F113" s="70" t="s">
        <v>770</v>
      </c>
      <c r="G113" s="68" t="str">
        <f t="shared" si="2"/>
        <v>มอน1เด็กหญิง</v>
      </c>
      <c r="H113" s="68" t="str">
        <f t="shared" si="3"/>
        <v>อ.3/1เด็กหญิง</v>
      </c>
      <c r="I113" s="58" t="str">
        <f>IF(AND(E113=I$1),LOOKUP(9.99999999999999E+307,I$2:$I112)+1,"")</f>
        <v/>
      </c>
      <c r="K113" s="68">
        <v>111</v>
      </c>
    </row>
    <row r="114" spans="1:11" ht="24" x14ac:dyDescent="0.55000000000000004">
      <c r="A114" s="70">
        <v>3740</v>
      </c>
      <c r="B114" s="71" t="s">
        <v>730</v>
      </c>
      <c r="C114" s="72" t="s">
        <v>1799</v>
      </c>
      <c r="D114" s="73" t="s">
        <v>131</v>
      </c>
      <c r="E114" s="79" t="s">
        <v>1532</v>
      </c>
      <c r="F114" s="70" t="s">
        <v>770</v>
      </c>
      <c r="G114" s="68" t="str">
        <f t="shared" si="2"/>
        <v>มอน2เด็กหญิง</v>
      </c>
      <c r="H114" s="68" t="str">
        <f t="shared" si="3"/>
        <v>อ.3/1เด็กหญิง</v>
      </c>
      <c r="I114" s="58" t="str">
        <f>IF(AND(E114=I$1),LOOKUP(9.99999999999999E+307,I$2:$I113)+1,"")</f>
        <v/>
      </c>
      <c r="K114" s="68">
        <v>112</v>
      </c>
    </row>
    <row r="115" spans="1:11" ht="24" x14ac:dyDescent="0.55000000000000004">
      <c r="A115" s="70">
        <v>3527</v>
      </c>
      <c r="B115" s="71" t="s">
        <v>729</v>
      </c>
      <c r="C115" s="72" t="s">
        <v>963</v>
      </c>
      <c r="D115" s="73" t="s">
        <v>869</v>
      </c>
      <c r="E115" s="79" t="s">
        <v>1539</v>
      </c>
      <c r="F115" s="70" t="s">
        <v>771</v>
      </c>
      <c r="G115" s="68" t="str">
        <f t="shared" si="2"/>
        <v>เสริม3เด็กชาย</v>
      </c>
      <c r="H115" s="68" t="str">
        <f t="shared" si="3"/>
        <v>อ.3/2เด็กชาย</v>
      </c>
      <c r="I115" s="58" t="str">
        <f>IF(AND(E115=I$1),LOOKUP(9.99999999999999E+307,I$2:$I114)+1,"")</f>
        <v/>
      </c>
      <c r="K115" s="68">
        <v>113</v>
      </c>
    </row>
    <row r="116" spans="1:11" ht="24" x14ac:dyDescent="0.55000000000000004">
      <c r="A116" s="70">
        <v>3528</v>
      </c>
      <c r="B116" s="71" t="s">
        <v>729</v>
      </c>
      <c r="C116" s="72" t="s">
        <v>516</v>
      </c>
      <c r="D116" s="73" t="s">
        <v>870</v>
      </c>
      <c r="E116" s="79" t="s">
        <v>1538</v>
      </c>
      <c r="F116" s="70" t="s">
        <v>771</v>
      </c>
      <c r="G116" s="68" t="str">
        <f t="shared" si="2"/>
        <v>เสริม2เด็กชาย</v>
      </c>
      <c r="H116" s="68" t="str">
        <f t="shared" si="3"/>
        <v>อ.3/2เด็กชาย</v>
      </c>
      <c r="I116" s="58" t="str">
        <f>IF(AND(E116=I$1),LOOKUP(9.99999999999999E+307,I$2:$I115)+1,"")</f>
        <v/>
      </c>
      <c r="K116" s="68">
        <v>114</v>
      </c>
    </row>
    <row r="117" spans="1:11" ht="24" x14ac:dyDescent="0.55000000000000004">
      <c r="A117" s="70">
        <v>3530</v>
      </c>
      <c r="B117" s="71" t="s">
        <v>729</v>
      </c>
      <c r="C117" s="72" t="s">
        <v>965</v>
      </c>
      <c r="D117" s="73" t="s">
        <v>872</v>
      </c>
      <c r="E117" s="79" t="s">
        <v>1533</v>
      </c>
      <c r="F117" s="70" t="s">
        <v>771</v>
      </c>
      <c r="G117" s="68" t="str">
        <f t="shared" si="2"/>
        <v>มอน3เด็กชาย</v>
      </c>
      <c r="H117" s="68" t="str">
        <f t="shared" si="3"/>
        <v>อ.3/2เด็กชาย</v>
      </c>
      <c r="I117" s="58">
        <f>IF(AND(E117=I$1),LOOKUP(9.99999999999999E+307,I$2:$I116)+1,"")</f>
        <v>10</v>
      </c>
      <c r="K117" s="68">
        <v>115</v>
      </c>
    </row>
    <row r="118" spans="1:11" ht="24" x14ac:dyDescent="0.55000000000000004">
      <c r="A118" s="70">
        <v>3533</v>
      </c>
      <c r="B118" s="71" t="s">
        <v>729</v>
      </c>
      <c r="C118" s="72" t="s">
        <v>1065</v>
      </c>
      <c r="D118" s="73" t="s">
        <v>1066</v>
      </c>
      <c r="E118" s="79" t="s">
        <v>1539</v>
      </c>
      <c r="F118" s="70" t="s">
        <v>771</v>
      </c>
      <c r="G118" s="68" t="str">
        <f t="shared" si="2"/>
        <v>เสริม3เด็กชาย</v>
      </c>
      <c r="H118" s="68" t="str">
        <f t="shared" si="3"/>
        <v>อ.3/2เด็กชาย</v>
      </c>
      <c r="I118" s="58" t="str">
        <f>IF(AND(E118=I$1),LOOKUP(9.99999999999999E+307,I$2:$I117)+1,"")</f>
        <v/>
      </c>
      <c r="K118" s="68">
        <v>116</v>
      </c>
    </row>
    <row r="119" spans="1:11" ht="24" x14ac:dyDescent="0.55000000000000004">
      <c r="A119" s="70">
        <v>3534</v>
      </c>
      <c r="B119" s="71" t="s">
        <v>729</v>
      </c>
      <c r="C119" s="81" t="s">
        <v>967</v>
      </c>
      <c r="D119" s="73" t="s">
        <v>874</v>
      </c>
      <c r="E119" s="79" t="s">
        <v>1538</v>
      </c>
      <c r="F119" s="70" t="s">
        <v>771</v>
      </c>
      <c r="G119" s="68" t="str">
        <f t="shared" si="2"/>
        <v>เสริม2เด็กชาย</v>
      </c>
      <c r="H119" s="68" t="str">
        <f t="shared" si="3"/>
        <v>อ.3/2เด็กชาย</v>
      </c>
      <c r="I119" s="58" t="str">
        <f>IF(AND(E119=I$1),LOOKUP(9.99999999999999E+307,I$2:$I118)+1,"")</f>
        <v/>
      </c>
      <c r="K119" s="68">
        <v>117</v>
      </c>
    </row>
    <row r="120" spans="1:11" ht="24" x14ac:dyDescent="0.55000000000000004">
      <c r="A120" s="70">
        <v>3549</v>
      </c>
      <c r="B120" s="71" t="s">
        <v>729</v>
      </c>
      <c r="C120" s="72" t="s">
        <v>981</v>
      </c>
      <c r="D120" s="73" t="s">
        <v>883</v>
      </c>
      <c r="E120" s="79" t="s">
        <v>1533</v>
      </c>
      <c r="F120" s="70" t="s">
        <v>771</v>
      </c>
      <c r="G120" s="68" t="str">
        <f t="shared" si="2"/>
        <v>มอน3เด็กชาย</v>
      </c>
      <c r="H120" s="68" t="str">
        <f t="shared" si="3"/>
        <v>อ.3/2เด็กชาย</v>
      </c>
      <c r="I120" s="58">
        <f>IF(AND(E120=I$1),LOOKUP(9.99999999999999E+307,I$2:$I119)+1,"")</f>
        <v>11</v>
      </c>
      <c r="K120" s="68">
        <v>118</v>
      </c>
    </row>
    <row r="121" spans="1:11" ht="24" x14ac:dyDescent="0.55000000000000004">
      <c r="A121" s="70">
        <v>3663</v>
      </c>
      <c r="B121" s="71" t="s">
        <v>729</v>
      </c>
      <c r="C121" s="72" t="s">
        <v>1262</v>
      </c>
      <c r="D121" s="73" t="s">
        <v>1263</v>
      </c>
      <c r="E121" s="79" t="s">
        <v>1531</v>
      </c>
      <c r="F121" s="70" t="s">
        <v>771</v>
      </c>
      <c r="G121" s="68" t="str">
        <f t="shared" si="2"/>
        <v>มอน1เด็กชาย</v>
      </c>
      <c r="H121" s="68" t="str">
        <f t="shared" si="3"/>
        <v>อ.3/2เด็กชาย</v>
      </c>
      <c r="I121" s="58" t="str">
        <f>IF(AND(E121=I$1),LOOKUP(9.99999999999999E+307,I$2:$I120)+1,"")</f>
        <v/>
      </c>
      <c r="K121" s="68">
        <v>119</v>
      </c>
    </row>
    <row r="122" spans="1:11" ht="24" x14ac:dyDescent="0.55000000000000004">
      <c r="A122" s="70">
        <v>3718</v>
      </c>
      <c r="B122" s="71" t="s">
        <v>729</v>
      </c>
      <c r="C122" s="72" t="s">
        <v>213</v>
      </c>
      <c r="D122" s="73" t="s">
        <v>1800</v>
      </c>
      <c r="E122" s="79" t="s">
        <v>1534</v>
      </c>
      <c r="F122" s="70" t="s">
        <v>771</v>
      </c>
      <c r="G122" s="68" t="str">
        <f t="shared" si="2"/>
        <v>ศิลปะ1เด็กชาย</v>
      </c>
      <c r="H122" s="68" t="str">
        <f t="shared" si="3"/>
        <v>อ.3/2เด็กชาย</v>
      </c>
      <c r="I122" s="58" t="str">
        <f>IF(AND(E122=I$1),LOOKUP(9.99999999999999E+307,I$2:$I121)+1,"")</f>
        <v/>
      </c>
      <c r="K122" s="68">
        <v>120</v>
      </c>
    </row>
    <row r="123" spans="1:11" ht="24" x14ac:dyDescent="0.55000000000000004">
      <c r="A123" s="70">
        <v>3732</v>
      </c>
      <c r="B123" s="71" t="s">
        <v>729</v>
      </c>
      <c r="C123" s="72" t="s">
        <v>1801</v>
      </c>
      <c r="D123" s="73" t="s">
        <v>1802</v>
      </c>
      <c r="E123" s="79" t="s">
        <v>1535</v>
      </c>
      <c r="F123" s="70" t="s">
        <v>771</v>
      </c>
      <c r="G123" s="68" t="str">
        <f t="shared" si="2"/>
        <v>ศิลปะ2เด็กชาย</v>
      </c>
      <c r="H123" s="68" t="str">
        <f t="shared" si="3"/>
        <v>อ.3/2เด็กชาย</v>
      </c>
      <c r="I123" s="58" t="str">
        <f>IF(AND(E123=I$1),LOOKUP(9.99999999999999E+307,I$2:$I122)+1,"")</f>
        <v/>
      </c>
      <c r="K123" s="68">
        <v>121</v>
      </c>
    </row>
    <row r="124" spans="1:11" ht="24" x14ac:dyDescent="0.55000000000000004">
      <c r="A124" s="70">
        <v>3535</v>
      </c>
      <c r="B124" s="71" t="s">
        <v>730</v>
      </c>
      <c r="C124" s="72" t="s">
        <v>968</v>
      </c>
      <c r="D124" s="73" t="s">
        <v>875</v>
      </c>
      <c r="E124" s="79" t="s">
        <v>1531</v>
      </c>
      <c r="F124" s="70" t="s">
        <v>771</v>
      </c>
      <c r="G124" s="68" t="str">
        <f t="shared" si="2"/>
        <v>มอน1เด็กหญิง</v>
      </c>
      <c r="H124" s="68" t="str">
        <f t="shared" si="3"/>
        <v>อ.3/2เด็กหญิง</v>
      </c>
      <c r="I124" s="58" t="str">
        <f>IF(AND(E124=I$1),LOOKUP(9.99999999999999E+307,I$2:$I123)+1,"")</f>
        <v/>
      </c>
      <c r="K124" s="68">
        <v>122</v>
      </c>
    </row>
    <row r="125" spans="1:11" ht="24" x14ac:dyDescent="0.55000000000000004">
      <c r="A125" s="70">
        <v>3537</v>
      </c>
      <c r="B125" s="71" t="s">
        <v>730</v>
      </c>
      <c r="C125" s="72" t="s">
        <v>970</v>
      </c>
      <c r="D125" s="73" t="s">
        <v>851</v>
      </c>
      <c r="E125" s="79" t="s">
        <v>1531</v>
      </c>
      <c r="F125" s="70" t="s">
        <v>771</v>
      </c>
      <c r="G125" s="68" t="str">
        <f t="shared" si="2"/>
        <v>มอน1เด็กหญิง</v>
      </c>
      <c r="H125" s="68" t="str">
        <f t="shared" si="3"/>
        <v>อ.3/2เด็กหญิง</v>
      </c>
      <c r="I125" s="58" t="str">
        <f>IF(AND(E125=I$1),LOOKUP(9.99999999999999E+307,I$2:$I124)+1,"")</f>
        <v/>
      </c>
      <c r="K125" s="68">
        <v>123</v>
      </c>
    </row>
    <row r="126" spans="1:11" ht="24" x14ac:dyDescent="0.55000000000000004">
      <c r="A126" s="70">
        <v>3539</v>
      </c>
      <c r="B126" s="71" t="s">
        <v>730</v>
      </c>
      <c r="C126" s="72" t="s">
        <v>972</v>
      </c>
      <c r="D126" s="73" t="s">
        <v>878</v>
      </c>
      <c r="E126" s="79" t="s">
        <v>1539</v>
      </c>
      <c r="F126" s="70" t="s">
        <v>771</v>
      </c>
      <c r="G126" s="68" t="str">
        <f t="shared" si="2"/>
        <v>เสริม3เด็กหญิง</v>
      </c>
      <c r="H126" s="68" t="str">
        <f t="shared" si="3"/>
        <v>อ.3/2เด็กหญิง</v>
      </c>
      <c r="I126" s="58" t="str">
        <f>IF(AND(E126=I$1),LOOKUP(9.99999999999999E+307,I$2:$I125)+1,"")</f>
        <v/>
      </c>
      <c r="K126" s="68">
        <v>124</v>
      </c>
    </row>
    <row r="127" spans="1:11" ht="24" x14ac:dyDescent="0.55000000000000004">
      <c r="A127" s="70">
        <v>3542</v>
      </c>
      <c r="B127" s="71" t="s">
        <v>730</v>
      </c>
      <c r="C127" s="72" t="s">
        <v>975</v>
      </c>
      <c r="D127" s="73" t="s">
        <v>881</v>
      </c>
      <c r="E127" s="79" t="s">
        <v>1533</v>
      </c>
      <c r="F127" s="70" t="s">
        <v>771</v>
      </c>
      <c r="G127" s="68" t="str">
        <f t="shared" si="2"/>
        <v>มอน3เด็กหญิง</v>
      </c>
      <c r="H127" s="68" t="str">
        <f t="shared" si="3"/>
        <v>อ.3/2เด็กหญิง</v>
      </c>
      <c r="I127" s="58">
        <f>IF(AND(E127=I$1),LOOKUP(9.99999999999999E+307,I$2:$I126)+1,"")</f>
        <v>12</v>
      </c>
      <c r="K127" s="68">
        <v>125</v>
      </c>
    </row>
    <row r="128" spans="1:11" ht="24" x14ac:dyDescent="0.55000000000000004">
      <c r="A128" s="70">
        <v>3545</v>
      </c>
      <c r="B128" s="71" t="s">
        <v>730</v>
      </c>
      <c r="C128" s="72" t="s">
        <v>977</v>
      </c>
      <c r="D128" s="73" t="s">
        <v>856</v>
      </c>
      <c r="E128" s="79" t="s">
        <v>1538</v>
      </c>
      <c r="F128" s="70" t="s">
        <v>771</v>
      </c>
      <c r="G128" s="68" t="str">
        <f t="shared" si="2"/>
        <v>เสริม2เด็กหญิง</v>
      </c>
      <c r="H128" s="68" t="str">
        <f t="shared" si="3"/>
        <v>อ.3/2เด็กหญิง</v>
      </c>
      <c r="I128" s="58" t="str">
        <f>IF(AND(E128=I$1),LOOKUP(9.99999999999999E+307,I$2:$I127)+1,"")</f>
        <v/>
      </c>
      <c r="K128" s="68">
        <v>126</v>
      </c>
    </row>
    <row r="129" spans="1:11" ht="24" x14ac:dyDescent="0.55000000000000004">
      <c r="A129" s="70">
        <v>3546</v>
      </c>
      <c r="B129" s="71" t="s">
        <v>730</v>
      </c>
      <c r="C129" s="72" t="s">
        <v>978</v>
      </c>
      <c r="D129" s="73" t="s">
        <v>1053</v>
      </c>
      <c r="E129" s="79" t="s">
        <v>1533</v>
      </c>
      <c r="F129" s="70" t="s">
        <v>771</v>
      </c>
      <c r="G129" s="68" t="str">
        <f t="shared" ref="G129:G182" si="4">CONCATENATE(E129,B129)</f>
        <v>มอน3เด็กหญิง</v>
      </c>
      <c r="H129" s="68" t="str">
        <f t="shared" si="3"/>
        <v>อ.3/2เด็กหญิง</v>
      </c>
      <c r="I129" s="58">
        <f>IF(AND(E129=I$1),LOOKUP(9.99999999999999E+307,I$2:$I128)+1,"")</f>
        <v>13</v>
      </c>
      <c r="K129" s="68">
        <v>127</v>
      </c>
    </row>
    <row r="130" spans="1:11" ht="24" x14ac:dyDescent="0.55000000000000004">
      <c r="A130" s="70">
        <v>3547</v>
      </c>
      <c r="B130" s="71" t="s">
        <v>730</v>
      </c>
      <c r="C130" s="72" t="s">
        <v>979</v>
      </c>
      <c r="D130" s="73" t="s">
        <v>188</v>
      </c>
      <c r="E130" s="79" t="s">
        <v>1531</v>
      </c>
      <c r="F130" s="70" t="s">
        <v>771</v>
      </c>
      <c r="G130" s="68" t="str">
        <f t="shared" si="4"/>
        <v>มอน1เด็กหญิง</v>
      </c>
      <c r="H130" s="68" t="str">
        <f t="shared" si="3"/>
        <v>อ.3/2เด็กหญิง</v>
      </c>
      <c r="I130" s="58" t="str">
        <f>IF(AND(E130=I$1),LOOKUP(9.99999999999999E+307,I$2:$I129)+1,"")</f>
        <v/>
      </c>
      <c r="K130" s="68">
        <v>128</v>
      </c>
    </row>
    <row r="131" spans="1:11" ht="24" x14ac:dyDescent="0.55000000000000004">
      <c r="A131" s="70">
        <v>3548</v>
      </c>
      <c r="B131" s="71" t="s">
        <v>730</v>
      </c>
      <c r="C131" s="72" t="s">
        <v>980</v>
      </c>
      <c r="D131" s="73" t="s">
        <v>882</v>
      </c>
      <c r="E131" s="79" t="s">
        <v>1538</v>
      </c>
      <c r="F131" s="70" t="s">
        <v>771</v>
      </c>
      <c r="G131" s="68" t="str">
        <f t="shared" si="4"/>
        <v>เสริม2เด็กหญิง</v>
      </c>
      <c r="H131" s="68" t="str">
        <f t="shared" si="3"/>
        <v>อ.3/2เด็กหญิง</v>
      </c>
      <c r="I131" s="58" t="str">
        <f>IF(AND(E131=I$1),LOOKUP(9.99999999999999E+307,I$2:$I130)+1,"")</f>
        <v/>
      </c>
      <c r="K131" s="68">
        <v>129</v>
      </c>
    </row>
    <row r="132" spans="1:11" ht="24" x14ac:dyDescent="0.55000000000000004">
      <c r="A132" s="70">
        <v>3550</v>
      </c>
      <c r="B132" s="71" t="s">
        <v>730</v>
      </c>
      <c r="C132" s="72" t="s">
        <v>982</v>
      </c>
      <c r="D132" s="73" t="s">
        <v>884</v>
      </c>
      <c r="E132" s="79" t="s">
        <v>1533</v>
      </c>
      <c r="F132" s="70" t="s">
        <v>771</v>
      </c>
      <c r="G132" s="68" t="str">
        <f t="shared" si="4"/>
        <v>มอน3เด็กหญิง</v>
      </c>
      <c r="H132" s="68" t="str">
        <f t="shared" ref="H132:H182" si="5">CONCATENATE(F132,B132)</f>
        <v>อ.3/2เด็กหญิง</v>
      </c>
      <c r="I132" s="58">
        <f>IF(AND(E132=I$1),LOOKUP(9.99999999999999E+307,I$2:$I131)+1,"")</f>
        <v>14</v>
      </c>
      <c r="K132" s="68">
        <v>130</v>
      </c>
    </row>
    <row r="133" spans="1:11" ht="24" x14ac:dyDescent="0.55000000000000004">
      <c r="A133" s="70">
        <v>3552</v>
      </c>
      <c r="B133" s="71" t="s">
        <v>730</v>
      </c>
      <c r="C133" s="72" t="s">
        <v>983</v>
      </c>
      <c r="D133" s="73" t="s">
        <v>886</v>
      </c>
      <c r="E133" s="79" t="s">
        <v>1531</v>
      </c>
      <c r="F133" s="70" t="s">
        <v>771</v>
      </c>
      <c r="G133" s="68" t="str">
        <f t="shared" si="4"/>
        <v>มอน1เด็กหญิง</v>
      </c>
      <c r="H133" s="68" t="str">
        <f t="shared" si="5"/>
        <v>อ.3/2เด็กหญิง</v>
      </c>
      <c r="I133" s="58" t="str">
        <f>IF(AND(E133=I$1),LOOKUP(9.99999999999999E+307,I$2:$I132)+1,"")</f>
        <v/>
      </c>
      <c r="K133" s="68">
        <v>131</v>
      </c>
    </row>
    <row r="134" spans="1:11" ht="24" x14ac:dyDescent="0.55000000000000004">
      <c r="A134" s="70">
        <v>3554</v>
      </c>
      <c r="B134" s="71" t="s">
        <v>730</v>
      </c>
      <c r="C134" s="72" t="s">
        <v>985</v>
      </c>
      <c r="D134" s="73" t="s">
        <v>103</v>
      </c>
      <c r="E134" s="79" t="s">
        <v>1538</v>
      </c>
      <c r="F134" s="70" t="s">
        <v>771</v>
      </c>
      <c r="G134" s="68" t="str">
        <f t="shared" si="4"/>
        <v>เสริม2เด็กหญิง</v>
      </c>
      <c r="H134" s="68" t="str">
        <f t="shared" si="5"/>
        <v>อ.3/2เด็กหญิง</v>
      </c>
      <c r="I134" s="58" t="str">
        <f>IF(AND(E134=I$1),LOOKUP(9.99999999999999E+307,I$2:$I133)+1,"")</f>
        <v/>
      </c>
      <c r="K134" s="68">
        <v>132</v>
      </c>
    </row>
    <row r="135" spans="1:11" ht="24" x14ac:dyDescent="0.55000000000000004">
      <c r="A135" s="70">
        <v>3717</v>
      </c>
      <c r="B135" s="71" t="s">
        <v>730</v>
      </c>
      <c r="C135" s="72" t="s">
        <v>1803</v>
      </c>
      <c r="D135" s="73" t="s">
        <v>1804</v>
      </c>
      <c r="E135" s="79" t="s">
        <v>1534</v>
      </c>
      <c r="F135" s="70" t="s">
        <v>771</v>
      </c>
      <c r="G135" s="68" t="str">
        <f t="shared" si="4"/>
        <v>ศิลปะ1เด็กหญิง</v>
      </c>
      <c r="H135" s="68" t="str">
        <f t="shared" si="5"/>
        <v>อ.3/2เด็กหญิง</v>
      </c>
      <c r="I135" s="58" t="str">
        <f>IF(AND(E135=I$1),LOOKUP(9.99999999999999E+307,I$2:$I134)+1,"")</f>
        <v/>
      </c>
      <c r="K135" s="68">
        <v>133</v>
      </c>
    </row>
    <row r="136" spans="1:11" ht="24" x14ac:dyDescent="0.55000000000000004">
      <c r="A136" s="70">
        <v>3749</v>
      </c>
      <c r="B136" s="71" t="s">
        <v>730</v>
      </c>
      <c r="C136" s="72" t="s">
        <v>1805</v>
      </c>
      <c r="D136" s="73" t="s">
        <v>1806</v>
      </c>
      <c r="E136" s="79" t="s">
        <v>1533</v>
      </c>
      <c r="F136" s="70" t="s">
        <v>771</v>
      </c>
      <c r="G136" s="68" t="str">
        <f t="shared" si="4"/>
        <v>มอน3เด็กหญิง</v>
      </c>
      <c r="H136" s="68" t="str">
        <f t="shared" si="5"/>
        <v>อ.3/2เด็กหญิง</v>
      </c>
      <c r="I136" s="58">
        <f>IF(AND(E136=I$1),LOOKUP(9.99999999999999E+307,I$2:$I135)+1,"")</f>
        <v>15</v>
      </c>
      <c r="K136" s="68">
        <v>134</v>
      </c>
    </row>
    <row r="137" spans="1:11" ht="15.75" x14ac:dyDescent="0.2">
      <c r="A137" s="88"/>
      <c r="B137" s="89"/>
      <c r="C137" s="88"/>
      <c r="D137" s="88"/>
      <c r="E137" s="88"/>
      <c r="F137" s="88"/>
      <c r="G137" s="68" t="str">
        <f t="shared" si="4"/>
        <v/>
      </c>
      <c r="H137" s="68" t="str">
        <f t="shared" si="5"/>
        <v/>
      </c>
      <c r="I137" s="58" t="str">
        <f>IF(AND(E137=I$1),LOOKUP(9.99999999999999E+307,I$2:$I136)+1,"")</f>
        <v/>
      </c>
    </row>
    <row r="138" spans="1:11" ht="15.75" x14ac:dyDescent="0.2">
      <c r="A138" s="88"/>
      <c r="B138" s="89"/>
      <c r="C138" s="88"/>
      <c r="D138" s="88"/>
      <c r="E138" s="88"/>
      <c r="F138" s="88"/>
      <c r="G138" s="68" t="str">
        <f t="shared" si="4"/>
        <v/>
      </c>
      <c r="H138" s="68" t="str">
        <f t="shared" si="5"/>
        <v/>
      </c>
      <c r="I138" s="58" t="str">
        <f>IF(AND(E138=I$1),LOOKUP(9.99999999999999E+307,I$2:$I137)+1,"")</f>
        <v/>
      </c>
    </row>
    <row r="139" spans="1:11" ht="15.75" x14ac:dyDescent="0.2">
      <c r="A139" s="88"/>
      <c r="B139" s="89"/>
      <c r="C139" s="88"/>
      <c r="D139" s="88"/>
      <c r="E139" s="88"/>
      <c r="F139" s="88"/>
      <c r="G139" s="68" t="str">
        <f t="shared" si="4"/>
        <v/>
      </c>
      <c r="H139" s="68" t="str">
        <f t="shared" si="5"/>
        <v/>
      </c>
      <c r="I139" s="58" t="str">
        <f>IF(AND(E139=I$1),LOOKUP(9.99999999999999E+307,I$2:$I138)+1,"")</f>
        <v/>
      </c>
    </row>
    <row r="140" spans="1:11" ht="15.75" x14ac:dyDescent="0.2">
      <c r="A140" s="88"/>
      <c r="B140" s="89"/>
      <c r="C140" s="88"/>
      <c r="D140" s="88"/>
      <c r="E140" s="88"/>
      <c r="F140" s="88"/>
      <c r="G140" s="68" t="str">
        <f t="shared" si="4"/>
        <v/>
      </c>
      <c r="H140" s="68" t="str">
        <f t="shared" si="5"/>
        <v/>
      </c>
      <c r="I140" s="58" t="str">
        <f>IF(AND(E140=I$1),LOOKUP(9.99999999999999E+307,I$2:$I139)+1,"")</f>
        <v/>
      </c>
    </row>
    <row r="141" spans="1:11" ht="15.75" x14ac:dyDescent="0.2">
      <c r="A141" s="88"/>
      <c r="B141" s="89"/>
      <c r="C141" s="88"/>
      <c r="D141" s="88"/>
      <c r="E141" s="88"/>
      <c r="F141" s="88"/>
      <c r="G141" s="68" t="str">
        <f t="shared" si="4"/>
        <v/>
      </c>
      <c r="H141" s="68" t="str">
        <f t="shared" si="5"/>
        <v/>
      </c>
      <c r="I141" s="58" t="str">
        <f>IF(AND(E141=I$1),LOOKUP(9.99999999999999E+307,I$2:$I140)+1,"")</f>
        <v/>
      </c>
    </row>
    <row r="142" spans="1:11" ht="15.75" x14ac:dyDescent="0.2">
      <c r="A142" s="88"/>
      <c r="B142" s="89"/>
      <c r="C142" s="88"/>
      <c r="D142" s="88"/>
      <c r="E142" s="88"/>
      <c r="F142" s="88"/>
      <c r="G142" s="68" t="str">
        <f t="shared" si="4"/>
        <v/>
      </c>
      <c r="H142" s="68" t="str">
        <f t="shared" si="5"/>
        <v/>
      </c>
      <c r="I142" s="58" t="str">
        <f>IF(AND(E142=I$1),LOOKUP(9.99999999999999E+307,I$2:$I141)+1,"")</f>
        <v/>
      </c>
    </row>
    <row r="143" spans="1:11" ht="15.75" x14ac:dyDescent="0.2">
      <c r="A143" s="88"/>
      <c r="B143" s="89"/>
      <c r="C143" s="88"/>
      <c r="D143" s="88"/>
      <c r="E143" s="88"/>
      <c r="F143" s="88"/>
      <c r="G143" s="68" t="str">
        <f t="shared" si="4"/>
        <v/>
      </c>
      <c r="H143" s="68" t="str">
        <f t="shared" si="5"/>
        <v/>
      </c>
      <c r="I143" s="58" t="str">
        <f>IF(AND(E143=I$1),LOOKUP(9.99999999999999E+307,I$2:$I142)+1,"")</f>
        <v/>
      </c>
    </row>
    <row r="144" spans="1:11" ht="15.75" x14ac:dyDescent="0.2">
      <c r="A144" s="88"/>
      <c r="B144" s="89"/>
      <c r="C144" s="88"/>
      <c r="D144" s="88"/>
      <c r="E144" s="88"/>
      <c r="F144" s="88"/>
      <c r="G144" s="68" t="str">
        <f t="shared" si="4"/>
        <v/>
      </c>
      <c r="H144" s="68" t="str">
        <f t="shared" si="5"/>
        <v/>
      </c>
      <c r="I144" s="58" t="str">
        <f>IF(AND(E144=I$1),LOOKUP(9.99999999999999E+307,I$2:$I143)+1,"")</f>
        <v/>
      </c>
    </row>
    <row r="145" spans="1:9" ht="15.75" x14ac:dyDescent="0.2">
      <c r="A145" s="88"/>
      <c r="B145" s="89"/>
      <c r="C145" s="88"/>
      <c r="D145" s="88"/>
      <c r="E145" s="88"/>
      <c r="F145" s="88"/>
      <c r="G145" s="68" t="str">
        <f t="shared" si="4"/>
        <v/>
      </c>
      <c r="H145" s="68" t="str">
        <f t="shared" si="5"/>
        <v/>
      </c>
      <c r="I145" s="58" t="str">
        <f>IF(AND(E145=I$1),LOOKUP(9.99999999999999E+307,I$2:$I144)+1,"")</f>
        <v/>
      </c>
    </row>
    <row r="146" spans="1:9" ht="15.75" x14ac:dyDescent="0.2">
      <c r="A146" s="88"/>
      <c r="B146" s="89"/>
      <c r="C146" s="88"/>
      <c r="D146" s="88"/>
      <c r="E146" s="88"/>
      <c r="F146" s="88"/>
      <c r="G146" s="68" t="str">
        <f t="shared" si="4"/>
        <v/>
      </c>
      <c r="H146" s="68" t="str">
        <f t="shared" si="5"/>
        <v/>
      </c>
      <c r="I146" s="58" t="str">
        <f>IF(AND(E146=I$1),LOOKUP(9.99999999999999E+307,I$2:$I145)+1,"")</f>
        <v/>
      </c>
    </row>
    <row r="147" spans="1:9" ht="15.75" x14ac:dyDescent="0.2">
      <c r="A147" s="88"/>
      <c r="B147" s="89"/>
      <c r="C147" s="88"/>
      <c r="D147" s="88"/>
      <c r="E147" s="88"/>
      <c r="F147" s="88"/>
      <c r="G147" s="68" t="str">
        <f t="shared" si="4"/>
        <v/>
      </c>
      <c r="H147" s="68" t="str">
        <f t="shared" si="5"/>
        <v/>
      </c>
      <c r="I147" s="58" t="str">
        <f>IF(AND(E147=I$1),LOOKUP(9.99999999999999E+307,I$2:$I146)+1,"")</f>
        <v/>
      </c>
    </row>
    <row r="148" spans="1:9" ht="15.75" x14ac:dyDescent="0.2">
      <c r="A148" s="88"/>
      <c r="B148" s="89"/>
      <c r="C148" s="88"/>
      <c r="D148" s="88"/>
      <c r="E148" s="88"/>
      <c r="F148" s="88"/>
      <c r="G148" s="68" t="str">
        <f t="shared" si="4"/>
        <v/>
      </c>
      <c r="H148" s="68" t="str">
        <f t="shared" si="5"/>
        <v/>
      </c>
      <c r="I148" s="58" t="str">
        <f>IF(AND(E148=I$1),LOOKUP(9.99999999999999E+307,I$2:$I147)+1,"")</f>
        <v/>
      </c>
    </row>
    <row r="149" spans="1:9" ht="15.75" x14ac:dyDescent="0.2">
      <c r="A149" s="88"/>
      <c r="B149" s="89"/>
      <c r="C149" s="88"/>
      <c r="D149" s="88"/>
      <c r="E149" s="88"/>
      <c r="F149" s="88"/>
      <c r="G149" s="68" t="str">
        <f t="shared" si="4"/>
        <v/>
      </c>
      <c r="H149" s="68" t="str">
        <f t="shared" si="5"/>
        <v/>
      </c>
      <c r="I149" s="58" t="str">
        <f>IF(AND(E149=I$1),LOOKUP(9.99999999999999E+307,I$2:$I148)+1,"")</f>
        <v/>
      </c>
    </row>
    <row r="150" spans="1:9" ht="15.75" x14ac:dyDescent="0.2">
      <c r="A150" s="88"/>
      <c r="B150" s="89"/>
      <c r="C150" s="88"/>
      <c r="D150" s="88"/>
      <c r="E150" s="88"/>
      <c r="F150" s="88"/>
      <c r="G150" s="68" t="str">
        <f t="shared" si="4"/>
        <v/>
      </c>
      <c r="H150" s="68" t="str">
        <f t="shared" si="5"/>
        <v/>
      </c>
      <c r="I150" s="58" t="str">
        <f>IF(AND(E150=I$1),LOOKUP(9.99999999999999E+307,I$2:$I149)+1,"")</f>
        <v/>
      </c>
    </row>
    <row r="151" spans="1:9" ht="15.75" x14ac:dyDescent="0.2">
      <c r="A151" s="88"/>
      <c r="B151" s="89"/>
      <c r="C151" s="88"/>
      <c r="D151" s="88"/>
      <c r="E151" s="88"/>
      <c r="F151" s="88"/>
      <c r="G151" s="68" t="str">
        <f t="shared" si="4"/>
        <v/>
      </c>
      <c r="H151" s="68" t="str">
        <f t="shared" si="5"/>
        <v/>
      </c>
      <c r="I151" s="58" t="str">
        <f>IF(AND(E151=I$1),LOOKUP(9.99999999999999E+307,I$2:$I150)+1,"")</f>
        <v/>
      </c>
    </row>
    <row r="152" spans="1:9" ht="15.75" x14ac:dyDescent="0.2">
      <c r="A152" s="88"/>
      <c r="B152" s="89"/>
      <c r="C152" s="88"/>
      <c r="D152" s="88"/>
      <c r="E152" s="88"/>
      <c r="F152" s="88"/>
      <c r="G152" s="68" t="str">
        <f t="shared" si="4"/>
        <v/>
      </c>
      <c r="H152" s="68" t="str">
        <f t="shared" si="5"/>
        <v/>
      </c>
      <c r="I152" s="58" t="str">
        <f>IF(AND(E152=I$1),LOOKUP(9.99999999999999E+307,I$2:$I151)+1,"")</f>
        <v/>
      </c>
    </row>
    <row r="153" spans="1:9" ht="15.75" x14ac:dyDescent="0.2">
      <c r="A153" s="88"/>
      <c r="B153" s="89"/>
      <c r="C153" s="88"/>
      <c r="D153" s="88"/>
      <c r="E153" s="88"/>
      <c r="F153" s="88"/>
      <c r="G153" s="68" t="str">
        <f t="shared" si="4"/>
        <v/>
      </c>
      <c r="H153" s="68" t="str">
        <f t="shared" si="5"/>
        <v/>
      </c>
      <c r="I153" s="58" t="str">
        <f>IF(AND(E153=I$1),LOOKUP(9.99999999999999E+307,I$2:$I152)+1,"")</f>
        <v/>
      </c>
    </row>
    <row r="154" spans="1:9" ht="15.75" x14ac:dyDescent="0.2">
      <c r="A154" s="88"/>
      <c r="B154" s="89"/>
      <c r="C154" s="88"/>
      <c r="D154" s="88"/>
      <c r="E154" s="88"/>
      <c r="F154" s="88"/>
      <c r="G154" s="68" t="str">
        <f t="shared" si="4"/>
        <v/>
      </c>
      <c r="H154" s="68" t="str">
        <f t="shared" si="5"/>
        <v/>
      </c>
      <c r="I154" s="58" t="str">
        <f>IF(AND(E154=I$1),LOOKUP(9.99999999999999E+307,I$2:$I153)+1,"")</f>
        <v/>
      </c>
    </row>
    <row r="155" spans="1:9" ht="15.75" x14ac:dyDescent="0.2">
      <c r="A155" s="88"/>
      <c r="B155" s="89"/>
      <c r="C155" s="88"/>
      <c r="D155" s="88"/>
      <c r="E155" s="88"/>
      <c r="F155" s="88"/>
      <c r="G155" s="68" t="str">
        <f t="shared" si="4"/>
        <v/>
      </c>
      <c r="H155" s="68" t="str">
        <f t="shared" si="5"/>
        <v/>
      </c>
      <c r="I155" s="58" t="str">
        <f>IF(AND(E155=I$1),LOOKUP(9.99999999999999E+307,I$2:$I154)+1,"")</f>
        <v/>
      </c>
    </row>
    <row r="156" spans="1:9" ht="15.75" x14ac:dyDescent="0.2">
      <c r="A156" s="88"/>
      <c r="B156" s="89"/>
      <c r="C156" s="88"/>
      <c r="D156" s="88"/>
      <c r="E156" s="88"/>
      <c r="F156" s="88"/>
      <c r="G156" s="68" t="str">
        <f t="shared" si="4"/>
        <v/>
      </c>
      <c r="H156" s="68" t="str">
        <f t="shared" si="5"/>
        <v/>
      </c>
      <c r="I156" s="58" t="str">
        <f>IF(AND(E156=I$1),LOOKUP(9.99999999999999E+307,I$2:$I155)+1,"")</f>
        <v/>
      </c>
    </row>
    <row r="157" spans="1:9" ht="15.75" x14ac:dyDescent="0.2">
      <c r="A157" s="88"/>
      <c r="B157" s="89"/>
      <c r="C157" s="88"/>
      <c r="D157" s="88"/>
      <c r="E157" s="88"/>
      <c r="F157" s="88"/>
      <c r="G157" s="68" t="str">
        <f t="shared" si="4"/>
        <v/>
      </c>
      <c r="H157" s="68" t="str">
        <f t="shared" si="5"/>
        <v/>
      </c>
      <c r="I157" s="58" t="str">
        <f>IF(AND(E157=I$1),LOOKUP(9.99999999999999E+307,I$2:$I156)+1,"")</f>
        <v/>
      </c>
    </row>
    <row r="158" spans="1:9" ht="15.75" x14ac:dyDescent="0.2">
      <c r="A158" s="88"/>
      <c r="B158" s="89"/>
      <c r="C158" s="88"/>
      <c r="D158" s="88"/>
      <c r="E158" s="88"/>
      <c r="F158" s="88"/>
      <c r="G158" s="68" t="str">
        <f t="shared" si="4"/>
        <v/>
      </c>
      <c r="H158" s="68" t="str">
        <f t="shared" si="5"/>
        <v/>
      </c>
      <c r="I158" s="58" t="str">
        <f>IF(AND(E158=I$1),LOOKUP(9.99999999999999E+307,I$2:$I157)+1,"")</f>
        <v/>
      </c>
    </row>
    <row r="159" spans="1:9" ht="15.75" x14ac:dyDescent="0.2">
      <c r="A159" s="88"/>
      <c r="B159" s="89"/>
      <c r="C159" s="88"/>
      <c r="D159" s="88"/>
      <c r="E159" s="88"/>
      <c r="F159" s="88"/>
      <c r="G159" s="68" t="str">
        <f t="shared" si="4"/>
        <v/>
      </c>
      <c r="H159" s="68" t="str">
        <f t="shared" si="5"/>
        <v/>
      </c>
      <c r="I159" s="58" t="str">
        <f>IF(AND(E159=I$1),LOOKUP(9.99999999999999E+307,I$2:$I158)+1,"")</f>
        <v/>
      </c>
    </row>
    <row r="160" spans="1:9" ht="15.75" x14ac:dyDescent="0.2">
      <c r="A160" s="88"/>
      <c r="B160" s="89"/>
      <c r="C160" s="88"/>
      <c r="D160" s="88"/>
      <c r="E160" s="88"/>
      <c r="F160" s="88"/>
      <c r="G160" s="68" t="str">
        <f t="shared" si="4"/>
        <v/>
      </c>
      <c r="H160" s="68" t="str">
        <f t="shared" si="5"/>
        <v/>
      </c>
      <c r="I160" s="58" t="str">
        <f>IF(AND(E160=I$1),LOOKUP(9.99999999999999E+307,I$2:$I159)+1,"")</f>
        <v/>
      </c>
    </row>
    <row r="161" spans="1:9" ht="15.75" x14ac:dyDescent="0.2">
      <c r="A161" s="88"/>
      <c r="B161" s="89"/>
      <c r="C161" s="88"/>
      <c r="D161" s="88"/>
      <c r="E161" s="88"/>
      <c r="F161" s="88"/>
      <c r="G161" s="68" t="str">
        <f t="shared" si="4"/>
        <v/>
      </c>
      <c r="H161" s="68" t="str">
        <f t="shared" si="5"/>
        <v/>
      </c>
      <c r="I161" s="58" t="str">
        <f>IF(AND(E161=I$1),LOOKUP(9.99999999999999E+307,I$2:$I160)+1,"")</f>
        <v/>
      </c>
    </row>
    <row r="162" spans="1:9" ht="15.75" x14ac:dyDescent="0.2">
      <c r="A162" s="88"/>
      <c r="B162" s="89"/>
      <c r="C162" s="88"/>
      <c r="D162" s="88"/>
      <c r="E162" s="88"/>
      <c r="F162" s="88"/>
      <c r="G162" s="68" t="str">
        <f t="shared" si="4"/>
        <v/>
      </c>
      <c r="H162" s="68" t="str">
        <f t="shared" si="5"/>
        <v/>
      </c>
      <c r="I162" s="58" t="str">
        <f>IF(AND(E162=I$1),LOOKUP(9.99999999999999E+307,I$2:$I161)+1,"")</f>
        <v/>
      </c>
    </row>
    <row r="163" spans="1:9" ht="15.75" x14ac:dyDescent="0.2">
      <c r="A163" s="88"/>
      <c r="B163" s="89"/>
      <c r="C163" s="88"/>
      <c r="D163" s="88"/>
      <c r="E163" s="88"/>
      <c r="F163" s="88"/>
      <c r="G163" s="68" t="str">
        <f t="shared" si="4"/>
        <v/>
      </c>
      <c r="H163" s="68" t="str">
        <f t="shared" si="5"/>
        <v/>
      </c>
      <c r="I163" s="58" t="str">
        <f>IF(AND(E163=I$1),LOOKUP(9.99999999999999E+307,I$2:$I162)+1,"")</f>
        <v/>
      </c>
    </row>
    <row r="164" spans="1:9" ht="15.75" x14ac:dyDescent="0.2">
      <c r="A164" s="88"/>
      <c r="B164" s="89"/>
      <c r="C164" s="88"/>
      <c r="D164" s="88"/>
      <c r="E164" s="88"/>
      <c r="F164" s="88"/>
      <c r="G164" s="68" t="str">
        <f t="shared" si="4"/>
        <v/>
      </c>
      <c r="H164" s="68" t="str">
        <f t="shared" si="5"/>
        <v/>
      </c>
      <c r="I164" s="58" t="str">
        <f>IF(AND(E164=I$1),LOOKUP(9.99999999999999E+307,I$2:$I163)+1,"")</f>
        <v/>
      </c>
    </row>
    <row r="165" spans="1:9" ht="15.75" x14ac:dyDescent="0.2">
      <c r="A165" s="88"/>
      <c r="B165" s="89"/>
      <c r="C165" s="88"/>
      <c r="D165" s="88"/>
      <c r="E165" s="88"/>
      <c r="F165" s="88"/>
      <c r="G165" s="68" t="str">
        <f t="shared" si="4"/>
        <v/>
      </c>
      <c r="H165" s="68" t="str">
        <f t="shared" si="5"/>
        <v/>
      </c>
      <c r="I165" s="58" t="str">
        <f>IF(AND(E165=I$1),LOOKUP(9.99999999999999E+307,I$2:$I164)+1,"")</f>
        <v/>
      </c>
    </row>
    <row r="166" spans="1:9" ht="15.75" x14ac:dyDescent="0.2">
      <c r="A166" s="88"/>
      <c r="B166" s="89"/>
      <c r="C166" s="88"/>
      <c r="D166" s="88"/>
      <c r="E166" s="88"/>
      <c r="F166" s="88"/>
      <c r="G166" s="68" t="str">
        <f t="shared" si="4"/>
        <v/>
      </c>
      <c r="H166" s="68" t="str">
        <f t="shared" si="5"/>
        <v/>
      </c>
      <c r="I166" s="58" t="str">
        <f>IF(AND(E166=I$1),LOOKUP(9.99999999999999E+307,I$2:$I165)+1,"")</f>
        <v/>
      </c>
    </row>
    <row r="167" spans="1:9" ht="15.75" x14ac:dyDescent="0.2">
      <c r="A167" s="88"/>
      <c r="B167" s="89"/>
      <c r="C167" s="88"/>
      <c r="D167" s="88"/>
      <c r="E167" s="88"/>
      <c r="F167" s="88"/>
      <c r="G167" s="68" t="str">
        <f t="shared" si="4"/>
        <v/>
      </c>
      <c r="H167" s="68" t="str">
        <f t="shared" si="5"/>
        <v/>
      </c>
      <c r="I167" s="58" t="str">
        <f>IF(AND(E167=I$1),LOOKUP(9.99999999999999E+307,I$2:$I166)+1,"")</f>
        <v/>
      </c>
    </row>
    <row r="168" spans="1:9" ht="15.75" x14ac:dyDescent="0.2">
      <c r="A168" s="88"/>
      <c r="B168" s="89"/>
      <c r="C168" s="88"/>
      <c r="D168" s="88"/>
      <c r="E168" s="88"/>
      <c r="F168" s="88"/>
      <c r="G168" s="68" t="str">
        <f t="shared" si="4"/>
        <v/>
      </c>
      <c r="H168" s="68" t="str">
        <f t="shared" si="5"/>
        <v/>
      </c>
      <c r="I168" s="58" t="str">
        <f>IF(AND(E168=I$1),LOOKUP(9.99999999999999E+307,I$2:$I167)+1,"")</f>
        <v/>
      </c>
    </row>
    <row r="169" spans="1:9" ht="15.75" x14ac:dyDescent="0.2">
      <c r="A169" s="88"/>
      <c r="B169" s="89"/>
      <c r="C169" s="88"/>
      <c r="D169" s="88"/>
      <c r="E169" s="88"/>
      <c r="F169" s="88"/>
      <c r="G169" s="68" t="str">
        <f t="shared" si="4"/>
        <v/>
      </c>
      <c r="H169" s="68" t="str">
        <f t="shared" si="5"/>
        <v/>
      </c>
      <c r="I169" s="58" t="str">
        <f>IF(AND(E169=I$1),LOOKUP(9.99999999999999E+307,I$2:$I168)+1,"")</f>
        <v/>
      </c>
    </row>
    <row r="170" spans="1:9" ht="15.75" x14ac:dyDescent="0.2">
      <c r="A170" s="88"/>
      <c r="B170" s="89"/>
      <c r="C170" s="88"/>
      <c r="D170" s="88"/>
      <c r="E170" s="88"/>
      <c r="F170" s="88"/>
      <c r="G170" s="68" t="str">
        <f t="shared" si="4"/>
        <v/>
      </c>
      <c r="H170" s="68" t="str">
        <f t="shared" si="5"/>
        <v/>
      </c>
      <c r="I170" s="58" t="str">
        <f>IF(AND(E170=I$1),LOOKUP(9.99999999999999E+307,I$2:$I169)+1,"")</f>
        <v/>
      </c>
    </row>
    <row r="171" spans="1:9" ht="15.75" x14ac:dyDescent="0.2">
      <c r="A171" s="88"/>
      <c r="B171" s="89"/>
      <c r="C171" s="88"/>
      <c r="D171" s="88"/>
      <c r="E171" s="88"/>
      <c r="F171" s="88"/>
      <c r="G171" s="68" t="str">
        <f t="shared" si="4"/>
        <v/>
      </c>
      <c r="H171" s="68" t="str">
        <f t="shared" si="5"/>
        <v/>
      </c>
      <c r="I171" s="58" t="str">
        <f>IF(AND(E171=I$1),LOOKUP(9.99999999999999E+307,I$2:$I170)+1,"")</f>
        <v/>
      </c>
    </row>
    <row r="172" spans="1:9" ht="15.75" x14ac:dyDescent="0.2">
      <c r="A172" s="88"/>
      <c r="B172" s="89"/>
      <c r="C172" s="88"/>
      <c r="D172" s="88"/>
      <c r="E172" s="88"/>
      <c r="F172" s="88"/>
      <c r="G172" s="68" t="str">
        <f t="shared" si="4"/>
        <v/>
      </c>
      <c r="H172" s="68" t="str">
        <f t="shared" si="5"/>
        <v/>
      </c>
      <c r="I172" s="58" t="str">
        <f>IF(AND(E172=I$1),LOOKUP(9.99999999999999E+307,I$2:$I171)+1,"")</f>
        <v/>
      </c>
    </row>
    <row r="173" spans="1:9" ht="15.75" x14ac:dyDescent="0.2">
      <c r="A173" s="88"/>
      <c r="B173" s="89"/>
      <c r="C173" s="88"/>
      <c r="D173" s="88"/>
      <c r="E173" s="88"/>
      <c r="F173" s="88"/>
      <c r="G173" s="68" t="str">
        <f t="shared" si="4"/>
        <v/>
      </c>
      <c r="H173" s="68" t="str">
        <f t="shared" si="5"/>
        <v/>
      </c>
      <c r="I173" s="58" t="str">
        <f>IF(AND(E173=I$1),LOOKUP(9.99999999999999E+307,I$2:$I172)+1,"")</f>
        <v/>
      </c>
    </row>
    <row r="174" spans="1:9" ht="15.75" x14ac:dyDescent="0.2">
      <c r="A174" s="88"/>
      <c r="B174" s="89"/>
      <c r="C174" s="88"/>
      <c r="D174" s="88"/>
      <c r="E174" s="88"/>
      <c r="F174" s="88"/>
      <c r="G174" s="68" t="str">
        <f t="shared" si="4"/>
        <v/>
      </c>
      <c r="H174" s="68" t="str">
        <f t="shared" si="5"/>
        <v/>
      </c>
      <c r="I174" s="58" t="str">
        <f>IF(AND(E174=I$1),LOOKUP(9.99999999999999E+307,I$2:$I173)+1,"")</f>
        <v/>
      </c>
    </row>
    <row r="175" spans="1:9" ht="15.75" x14ac:dyDescent="0.2">
      <c r="A175" s="88"/>
      <c r="B175" s="89"/>
      <c r="C175" s="88"/>
      <c r="D175" s="88"/>
      <c r="E175" s="88"/>
      <c r="F175" s="88"/>
      <c r="G175" s="68" t="str">
        <f t="shared" si="4"/>
        <v/>
      </c>
      <c r="H175" s="68" t="str">
        <f t="shared" si="5"/>
        <v/>
      </c>
      <c r="I175" s="58" t="str">
        <f>IF(AND(E175=I$1),LOOKUP(9.99999999999999E+307,I$2:$I174)+1,"")</f>
        <v/>
      </c>
    </row>
    <row r="176" spans="1:9" ht="15.75" x14ac:dyDescent="0.2">
      <c r="A176" s="88"/>
      <c r="B176" s="89"/>
      <c r="C176" s="88"/>
      <c r="D176" s="88"/>
      <c r="E176" s="88"/>
      <c r="F176" s="88"/>
      <c r="G176" s="68" t="str">
        <f t="shared" si="4"/>
        <v/>
      </c>
      <c r="H176" s="68" t="str">
        <f t="shared" si="5"/>
        <v/>
      </c>
      <c r="I176" s="58" t="str">
        <f>IF(AND(E176=I$1),LOOKUP(9.99999999999999E+307,I$2:$I175)+1,"")</f>
        <v/>
      </c>
    </row>
    <row r="177" spans="1:9" ht="15.75" x14ac:dyDescent="0.2">
      <c r="A177" s="88"/>
      <c r="B177" s="89"/>
      <c r="C177" s="88"/>
      <c r="D177" s="88"/>
      <c r="E177" s="88"/>
      <c r="F177" s="88"/>
      <c r="G177" s="68" t="str">
        <f t="shared" si="4"/>
        <v/>
      </c>
      <c r="H177" s="68" t="str">
        <f t="shared" si="5"/>
        <v/>
      </c>
      <c r="I177" s="58" t="str">
        <f>IF(AND(E177=I$1),LOOKUP(9.99999999999999E+307,I$2:$I176)+1,"")</f>
        <v/>
      </c>
    </row>
    <row r="178" spans="1:9" ht="15.75" x14ac:dyDescent="0.2">
      <c r="A178" s="88"/>
      <c r="B178" s="89"/>
      <c r="C178" s="88"/>
      <c r="D178" s="88"/>
      <c r="E178" s="88"/>
      <c r="F178" s="88"/>
      <c r="G178" s="68" t="str">
        <f t="shared" si="4"/>
        <v/>
      </c>
      <c r="H178" s="68" t="str">
        <f t="shared" si="5"/>
        <v/>
      </c>
      <c r="I178" s="58" t="str">
        <f>IF(AND(E178=I$1),LOOKUP(9.99999999999999E+307,I$2:$I177)+1,"")</f>
        <v/>
      </c>
    </row>
    <row r="179" spans="1:9" ht="15.75" x14ac:dyDescent="0.2">
      <c r="A179" s="88"/>
      <c r="B179" s="89"/>
      <c r="C179" s="88"/>
      <c r="D179" s="88"/>
      <c r="E179" s="88"/>
      <c r="F179" s="88"/>
      <c r="G179" s="68" t="str">
        <f t="shared" si="4"/>
        <v/>
      </c>
      <c r="H179" s="68" t="str">
        <f t="shared" si="5"/>
        <v/>
      </c>
      <c r="I179" s="58" t="str">
        <f>IF(AND(E179=I$1),LOOKUP(9.99999999999999E+307,I$2:$I178)+1,"")</f>
        <v/>
      </c>
    </row>
    <row r="180" spans="1:9" ht="15.75" x14ac:dyDescent="0.2">
      <c r="A180" s="88"/>
      <c r="B180" s="89"/>
      <c r="C180" s="88"/>
      <c r="D180" s="88"/>
      <c r="E180" s="88"/>
      <c r="F180" s="88"/>
      <c r="G180" s="68" t="str">
        <f t="shared" si="4"/>
        <v/>
      </c>
      <c r="H180" s="68" t="str">
        <f t="shared" si="5"/>
        <v/>
      </c>
      <c r="I180" s="58" t="str">
        <f>IF(AND(E180=I$1),LOOKUP(9.99999999999999E+307,I$2:$I179)+1,"")</f>
        <v/>
      </c>
    </row>
    <row r="181" spans="1:9" ht="15.75" x14ac:dyDescent="0.2">
      <c r="A181" s="88"/>
      <c r="B181" s="89"/>
      <c r="C181" s="88"/>
      <c r="D181" s="88"/>
      <c r="E181" s="88"/>
      <c r="F181" s="88"/>
      <c r="G181" s="68" t="str">
        <f t="shared" si="4"/>
        <v/>
      </c>
      <c r="H181" s="68" t="str">
        <f t="shared" si="5"/>
        <v/>
      </c>
      <c r="I181" s="58" t="str">
        <f>IF(AND(E181=I$1),LOOKUP(9.99999999999999E+307,I$2:$I180)+1,"")</f>
        <v/>
      </c>
    </row>
    <row r="182" spans="1:9" ht="15.75" x14ac:dyDescent="0.2">
      <c r="A182" s="88"/>
      <c r="B182" s="89"/>
      <c r="C182" s="88"/>
      <c r="D182" s="88"/>
      <c r="E182" s="88"/>
      <c r="F182" s="88"/>
      <c r="G182" s="68" t="str">
        <f t="shared" si="4"/>
        <v/>
      </c>
      <c r="H182" s="68" t="str">
        <f t="shared" si="5"/>
        <v/>
      </c>
      <c r="I182" s="58" t="str">
        <f>IF(AND(E182=I$1),LOOKUP(9.99999999999999E+307,I$2:$I181)+1,"")</f>
        <v/>
      </c>
    </row>
    <row r="183" spans="1:9" x14ac:dyDescent="0.2">
      <c r="A183" s="88"/>
      <c r="B183" s="89"/>
      <c r="C183" s="88"/>
      <c r="D183" s="88"/>
      <c r="E183" s="88"/>
      <c r="F183" s="88"/>
      <c r="I183" s="59"/>
    </row>
    <row r="184" spans="1:9" x14ac:dyDescent="0.2">
      <c r="A184" s="88"/>
      <c r="B184" s="89"/>
      <c r="C184" s="88"/>
      <c r="D184" s="88"/>
      <c r="E184" s="88"/>
      <c r="F184" s="88"/>
      <c r="I184" s="59"/>
    </row>
    <row r="185" spans="1:9" x14ac:dyDescent="0.2">
      <c r="A185" s="88"/>
      <c r="B185" s="89"/>
      <c r="C185" s="88"/>
      <c r="D185" s="88"/>
      <c r="E185" s="88"/>
      <c r="F185" s="88"/>
      <c r="I185" s="59"/>
    </row>
    <row r="186" spans="1:9" x14ac:dyDescent="0.2">
      <c r="A186" s="88"/>
      <c r="B186" s="89"/>
      <c r="C186" s="88"/>
      <c r="D186" s="88"/>
      <c r="E186" s="88"/>
      <c r="F186" s="88"/>
      <c r="I186" s="59"/>
    </row>
    <row r="187" spans="1:9" x14ac:dyDescent="0.2">
      <c r="A187" s="88"/>
      <c r="B187" s="89"/>
      <c r="C187" s="88"/>
      <c r="D187" s="88"/>
      <c r="E187" s="88"/>
      <c r="F187" s="88"/>
      <c r="I187" s="59"/>
    </row>
    <row r="188" spans="1:9" x14ac:dyDescent="0.2">
      <c r="A188" s="88"/>
      <c r="B188" s="89"/>
      <c r="C188" s="88"/>
      <c r="D188" s="88"/>
      <c r="E188" s="88"/>
      <c r="F188" s="88"/>
      <c r="I188" s="59"/>
    </row>
    <row r="189" spans="1:9" x14ac:dyDescent="0.2">
      <c r="A189" s="88"/>
      <c r="B189" s="89"/>
      <c r="C189" s="88"/>
      <c r="D189" s="88"/>
      <c r="E189" s="88"/>
      <c r="F189" s="88"/>
      <c r="I189" s="59"/>
    </row>
    <row r="190" spans="1:9" x14ac:dyDescent="0.2">
      <c r="A190" s="88"/>
      <c r="B190" s="89"/>
      <c r="C190" s="88"/>
      <c r="D190" s="88"/>
      <c r="E190" s="88"/>
      <c r="F190" s="88"/>
      <c r="I190" s="59"/>
    </row>
    <row r="191" spans="1:9" x14ac:dyDescent="0.2">
      <c r="A191" s="88"/>
      <c r="B191" s="89"/>
      <c r="C191" s="88"/>
      <c r="D191" s="88"/>
      <c r="E191" s="88"/>
      <c r="F191" s="88"/>
      <c r="I191" s="59"/>
    </row>
    <row r="192" spans="1:9" x14ac:dyDescent="0.2">
      <c r="I192" s="59"/>
    </row>
    <row r="193" spans="9:9" x14ac:dyDescent="0.2">
      <c r="I193" s="59"/>
    </row>
    <row r="194" spans="9:9" x14ac:dyDescent="0.2">
      <c r="I194" s="59"/>
    </row>
    <row r="195" spans="9:9" x14ac:dyDescent="0.2">
      <c r="I195" s="59"/>
    </row>
    <row r="196" spans="9:9" x14ac:dyDescent="0.2">
      <c r="I196" s="59"/>
    </row>
    <row r="197" spans="9:9" x14ac:dyDescent="0.2">
      <c r="I197" s="59"/>
    </row>
    <row r="198" spans="9:9" x14ac:dyDescent="0.2">
      <c r="I198" s="59"/>
    </row>
    <row r="199" spans="9:9" x14ac:dyDescent="0.2">
      <c r="I199" s="59"/>
    </row>
    <row r="200" spans="9:9" x14ac:dyDescent="0.2">
      <c r="I200" s="59"/>
    </row>
    <row r="201" spans="9:9" x14ac:dyDescent="0.2">
      <c r="I201" s="59"/>
    </row>
    <row r="202" spans="9:9" x14ac:dyDescent="0.2">
      <c r="I202" s="59"/>
    </row>
    <row r="203" spans="9:9" x14ac:dyDescent="0.2">
      <c r="I203" s="59"/>
    </row>
    <row r="204" spans="9:9" x14ac:dyDescent="0.2">
      <c r="I204" s="59"/>
    </row>
    <row r="205" spans="9:9" x14ac:dyDescent="0.2">
      <c r="I205" s="59"/>
    </row>
    <row r="206" spans="9:9" x14ac:dyDescent="0.2">
      <c r="I206" s="59"/>
    </row>
    <row r="207" spans="9:9" x14ac:dyDescent="0.2">
      <c r="I207" s="59"/>
    </row>
    <row r="208" spans="9:9" x14ac:dyDescent="0.2">
      <c r="I208" s="59"/>
    </row>
    <row r="209" spans="9:9" x14ac:dyDescent="0.2">
      <c r="I209" s="59"/>
    </row>
    <row r="210" spans="9:9" x14ac:dyDescent="0.2">
      <c r="I210" s="59"/>
    </row>
    <row r="211" spans="9:9" x14ac:dyDescent="0.2">
      <c r="I211" s="59"/>
    </row>
    <row r="212" spans="9:9" x14ac:dyDescent="0.2">
      <c r="I212" s="59"/>
    </row>
    <row r="213" spans="9:9" x14ac:dyDescent="0.2">
      <c r="I213" s="59"/>
    </row>
    <row r="214" spans="9:9" x14ac:dyDescent="0.2">
      <c r="I214" s="59"/>
    </row>
    <row r="215" spans="9:9" x14ac:dyDescent="0.2">
      <c r="I215" s="59"/>
    </row>
    <row r="216" spans="9:9" x14ac:dyDescent="0.2">
      <c r="I216" s="59"/>
    </row>
    <row r="217" spans="9:9" x14ac:dyDescent="0.2">
      <c r="I217" s="59"/>
    </row>
    <row r="218" spans="9:9" x14ac:dyDescent="0.2">
      <c r="I218" s="59"/>
    </row>
    <row r="219" spans="9:9" x14ac:dyDescent="0.2">
      <c r="I219" s="59"/>
    </row>
    <row r="220" spans="9:9" x14ac:dyDescent="0.2">
      <c r="I220" s="59"/>
    </row>
    <row r="221" spans="9:9" x14ac:dyDescent="0.2">
      <c r="I221" s="59"/>
    </row>
    <row r="222" spans="9:9" x14ac:dyDescent="0.2">
      <c r="I222" s="59"/>
    </row>
    <row r="223" spans="9:9" x14ac:dyDescent="0.2">
      <c r="I223" s="59"/>
    </row>
    <row r="224" spans="9:9" x14ac:dyDescent="0.2">
      <c r="I224" s="59"/>
    </row>
    <row r="225" spans="9:9" x14ac:dyDescent="0.2">
      <c r="I225" s="59"/>
    </row>
    <row r="226" spans="9:9" x14ac:dyDescent="0.2">
      <c r="I226" s="59"/>
    </row>
    <row r="227" spans="9:9" x14ac:dyDescent="0.2">
      <c r="I227" s="59"/>
    </row>
    <row r="228" spans="9:9" x14ac:dyDescent="0.2">
      <c r="I228" s="59"/>
    </row>
    <row r="229" spans="9:9" x14ac:dyDescent="0.2">
      <c r="I229" s="59"/>
    </row>
    <row r="230" spans="9:9" x14ac:dyDescent="0.2">
      <c r="I230" s="59"/>
    </row>
    <row r="231" spans="9:9" x14ac:dyDescent="0.2">
      <c r="I231" s="59"/>
    </row>
    <row r="232" spans="9:9" x14ac:dyDescent="0.2">
      <c r="I232" s="59"/>
    </row>
    <row r="233" spans="9:9" x14ac:dyDescent="0.2">
      <c r="I233" s="59"/>
    </row>
    <row r="234" spans="9:9" x14ac:dyDescent="0.2">
      <c r="I234" s="59"/>
    </row>
    <row r="235" spans="9:9" x14ac:dyDescent="0.2">
      <c r="I235" s="59"/>
    </row>
    <row r="236" spans="9:9" x14ac:dyDescent="0.2">
      <c r="I236" s="59"/>
    </row>
    <row r="237" spans="9:9" x14ac:dyDescent="0.2">
      <c r="I237" s="59"/>
    </row>
    <row r="238" spans="9:9" x14ac:dyDescent="0.2">
      <c r="I238" s="59"/>
    </row>
    <row r="239" spans="9:9" x14ac:dyDescent="0.2">
      <c r="I239" s="59"/>
    </row>
    <row r="240" spans="9:9" x14ac:dyDescent="0.2">
      <c r="I240" s="59"/>
    </row>
    <row r="241" spans="9:9" x14ac:dyDescent="0.2">
      <c r="I241" s="59"/>
    </row>
    <row r="242" spans="9:9" x14ac:dyDescent="0.2">
      <c r="I242" s="59"/>
    </row>
    <row r="243" spans="9:9" x14ac:dyDescent="0.2">
      <c r="I243" s="59"/>
    </row>
    <row r="244" spans="9:9" x14ac:dyDescent="0.2">
      <c r="I244" s="59"/>
    </row>
    <row r="245" spans="9:9" x14ac:dyDescent="0.2">
      <c r="I245" s="59"/>
    </row>
    <row r="246" spans="9:9" x14ac:dyDescent="0.2">
      <c r="I246" s="59"/>
    </row>
    <row r="247" spans="9:9" x14ac:dyDescent="0.2">
      <c r="I247" s="59"/>
    </row>
    <row r="248" spans="9:9" x14ac:dyDescent="0.2">
      <c r="I248" s="59"/>
    </row>
    <row r="249" spans="9:9" x14ac:dyDescent="0.2">
      <c r="I249" s="59"/>
    </row>
    <row r="250" spans="9:9" x14ac:dyDescent="0.2">
      <c r="I250" s="59"/>
    </row>
    <row r="251" spans="9:9" x14ac:dyDescent="0.2">
      <c r="I251" s="59"/>
    </row>
    <row r="252" spans="9:9" x14ac:dyDescent="0.2">
      <c r="I252" s="59"/>
    </row>
    <row r="253" spans="9:9" x14ac:dyDescent="0.2">
      <c r="I253" s="59"/>
    </row>
    <row r="254" spans="9:9" x14ac:dyDescent="0.2">
      <c r="I254" s="59"/>
    </row>
    <row r="255" spans="9:9" x14ac:dyDescent="0.2">
      <c r="I255" s="59"/>
    </row>
    <row r="256" spans="9:9" x14ac:dyDescent="0.2">
      <c r="I256" s="59"/>
    </row>
    <row r="257" spans="9:9" x14ac:dyDescent="0.2">
      <c r="I257" s="59"/>
    </row>
    <row r="258" spans="9:9" x14ac:dyDescent="0.2">
      <c r="I258" s="59"/>
    </row>
    <row r="259" spans="9:9" x14ac:dyDescent="0.2">
      <c r="I259" s="59"/>
    </row>
    <row r="260" spans="9:9" x14ac:dyDescent="0.2">
      <c r="I260" s="59"/>
    </row>
    <row r="261" spans="9:9" x14ac:dyDescent="0.2">
      <c r="I261" s="59"/>
    </row>
    <row r="262" spans="9:9" x14ac:dyDescent="0.2">
      <c r="I262" s="59"/>
    </row>
    <row r="263" spans="9:9" x14ac:dyDescent="0.2">
      <c r="I263" s="59"/>
    </row>
    <row r="264" spans="9:9" x14ac:dyDescent="0.2">
      <c r="I264" s="59"/>
    </row>
    <row r="265" spans="9:9" x14ac:dyDescent="0.2">
      <c r="I265" s="59"/>
    </row>
    <row r="266" spans="9:9" x14ac:dyDescent="0.2">
      <c r="I266" s="59"/>
    </row>
    <row r="267" spans="9:9" x14ac:dyDescent="0.2">
      <c r="I267" s="59"/>
    </row>
    <row r="268" spans="9:9" x14ac:dyDescent="0.2">
      <c r="I268" s="59"/>
    </row>
    <row r="269" spans="9:9" x14ac:dyDescent="0.2">
      <c r="I269" s="59"/>
    </row>
    <row r="270" spans="9:9" x14ac:dyDescent="0.2">
      <c r="I270" s="59"/>
    </row>
    <row r="271" spans="9:9" x14ac:dyDescent="0.2">
      <c r="I271" s="59"/>
    </row>
    <row r="272" spans="9:9" x14ac:dyDescent="0.2">
      <c r="I272" s="59"/>
    </row>
    <row r="273" spans="9:9" x14ac:dyDescent="0.2">
      <c r="I273" s="59"/>
    </row>
    <row r="274" spans="9:9" x14ac:dyDescent="0.2">
      <c r="I274" s="59"/>
    </row>
    <row r="275" spans="9:9" x14ac:dyDescent="0.2">
      <c r="I275" s="59"/>
    </row>
    <row r="276" spans="9:9" x14ac:dyDescent="0.2">
      <c r="I276" s="59"/>
    </row>
    <row r="277" spans="9:9" x14ac:dyDescent="0.2">
      <c r="I277" s="59"/>
    </row>
    <row r="278" spans="9:9" x14ac:dyDescent="0.2">
      <c r="I278" s="59"/>
    </row>
    <row r="279" spans="9:9" x14ac:dyDescent="0.2">
      <c r="I279" s="59"/>
    </row>
    <row r="280" spans="9:9" x14ac:dyDescent="0.2">
      <c r="I280" s="59"/>
    </row>
    <row r="281" spans="9:9" x14ac:dyDescent="0.2">
      <c r="I281" s="59"/>
    </row>
    <row r="282" spans="9:9" x14ac:dyDescent="0.2">
      <c r="I282" s="59"/>
    </row>
    <row r="283" spans="9:9" x14ac:dyDescent="0.2">
      <c r="I283" s="59"/>
    </row>
    <row r="284" spans="9:9" x14ac:dyDescent="0.2">
      <c r="I284" s="59"/>
    </row>
    <row r="285" spans="9:9" x14ac:dyDescent="0.2">
      <c r="I285" s="59"/>
    </row>
    <row r="286" spans="9:9" x14ac:dyDescent="0.2">
      <c r="I286" s="59"/>
    </row>
    <row r="287" spans="9:9" x14ac:dyDescent="0.2">
      <c r="I287" s="59"/>
    </row>
    <row r="288" spans="9:9" x14ac:dyDescent="0.2">
      <c r="I288" s="59"/>
    </row>
    <row r="289" spans="9:9" x14ac:dyDescent="0.2">
      <c r="I289" s="59"/>
    </row>
    <row r="290" spans="9:9" x14ac:dyDescent="0.2">
      <c r="I290" s="59"/>
    </row>
    <row r="291" spans="9:9" x14ac:dyDescent="0.2">
      <c r="I291" s="59"/>
    </row>
    <row r="292" spans="9:9" x14ac:dyDescent="0.2">
      <c r="I292" s="59"/>
    </row>
    <row r="293" spans="9:9" x14ac:dyDescent="0.2">
      <c r="I293" s="59"/>
    </row>
    <row r="294" spans="9:9" x14ac:dyDescent="0.2">
      <c r="I294" s="59"/>
    </row>
    <row r="295" spans="9:9" x14ac:dyDescent="0.2">
      <c r="I295" s="59"/>
    </row>
    <row r="296" spans="9:9" x14ac:dyDescent="0.2">
      <c r="I296" s="59"/>
    </row>
    <row r="297" spans="9:9" x14ac:dyDescent="0.2">
      <c r="I297" s="59"/>
    </row>
    <row r="298" spans="9:9" x14ac:dyDescent="0.2">
      <c r="I298" s="59"/>
    </row>
    <row r="299" spans="9:9" x14ac:dyDescent="0.2">
      <c r="I299" s="59"/>
    </row>
    <row r="300" spans="9:9" x14ac:dyDescent="0.2">
      <c r="I300" s="59"/>
    </row>
    <row r="301" spans="9:9" x14ac:dyDescent="0.2">
      <c r="I301" s="59"/>
    </row>
    <row r="302" spans="9:9" x14ac:dyDescent="0.2">
      <c r="I302" s="59"/>
    </row>
    <row r="303" spans="9:9" x14ac:dyDescent="0.2">
      <c r="I303" s="59"/>
    </row>
    <row r="304" spans="9:9" x14ac:dyDescent="0.2">
      <c r="I304" s="59"/>
    </row>
    <row r="305" spans="9:9" x14ac:dyDescent="0.2">
      <c r="I305" s="59"/>
    </row>
    <row r="306" spans="9:9" x14ac:dyDescent="0.2">
      <c r="I306" s="59"/>
    </row>
    <row r="307" spans="9:9" x14ac:dyDescent="0.2">
      <c r="I307" s="59"/>
    </row>
    <row r="308" spans="9:9" x14ac:dyDescent="0.2">
      <c r="I308" s="59"/>
    </row>
    <row r="309" spans="9:9" x14ac:dyDescent="0.2">
      <c r="I309" s="59"/>
    </row>
    <row r="310" spans="9:9" x14ac:dyDescent="0.2">
      <c r="I310" s="59"/>
    </row>
    <row r="311" spans="9:9" x14ac:dyDescent="0.2">
      <c r="I311" s="59"/>
    </row>
    <row r="312" spans="9:9" x14ac:dyDescent="0.2">
      <c r="I312" s="59"/>
    </row>
    <row r="313" spans="9:9" x14ac:dyDescent="0.2">
      <c r="I313" s="59"/>
    </row>
    <row r="314" spans="9:9" x14ac:dyDescent="0.2">
      <c r="I314" s="59"/>
    </row>
    <row r="315" spans="9:9" x14ac:dyDescent="0.2">
      <c r="I315" s="59"/>
    </row>
    <row r="316" spans="9:9" x14ac:dyDescent="0.2">
      <c r="I316" s="59"/>
    </row>
    <row r="317" spans="9:9" x14ac:dyDescent="0.2">
      <c r="I317" s="59"/>
    </row>
    <row r="318" spans="9:9" x14ac:dyDescent="0.2">
      <c r="I318" s="59"/>
    </row>
    <row r="319" spans="9:9" x14ac:dyDescent="0.2">
      <c r="I319" s="59"/>
    </row>
    <row r="320" spans="9:9" x14ac:dyDescent="0.2">
      <c r="I320" s="59"/>
    </row>
    <row r="321" spans="9:9" x14ac:dyDescent="0.2">
      <c r="I321" s="59"/>
    </row>
    <row r="322" spans="9:9" x14ac:dyDescent="0.2">
      <c r="I322" s="59"/>
    </row>
    <row r="323" spans="9:9" x14ac:dyDescent="0.2">
      <c r="I323" s="59"/>
    </row>
    <row r="324" spans="9:9" x14ac:dyDescent="0.2">
      <c r="I324" s="59"/>
    </row>
    <row r="325" spans="9:9" x14ac:dyDescent="0.2">
      <c r="I325" s="59"/>
    </row>
    <row r="326" spans="9:9" x14ac:dyDescent="0.2">
      <c r="I326" s="59"/>
    </row>
    <row r="327" spans="9:9" x14ac:dyDescent="0.2">
      <c r="I327" s="59"/>
    </row>
    <row r="328" spans="9:9" x14ac:dyDescent="0.2">
      <c r="I328" s="59"/>
    </row>
    <row r="329" spans="9:9" x14ac:dyDescent="0.2">
      <c r="I329" s="59"/>
    </row>
    <row r="330" spans="9:9" x14ac:dyDescent="0.2">
      <c r="I330" s="59"/>
    </row>
    <row r="331" spans="9:9" x14ac:dyDescent="0.2">
      <c r="I331" s="59"/>
    </row>
    <row r="332" spans="9:9" x14ac:dyDescent="0.2">
      <c r="I332" s="59"/>
    </row>
    <row r="333" spans="9:9" x14ac:dyDescent="0.2">
      <c r="I333" s="59"/>
    </row>
    <row r="334" spans="9:9" x14ac:dyDescent="0.2">
      <c r="I334" s="59"/>
    </row>
    <row r="335" spans="9:9" x14ac:dyDescent="0.2">
      <c r="I335" s="59"/>
    </row>
    <row r="336" spans="9:9" x14ac:dyDescent="0.2">
      <c r="I336" s="59"/>
    </row>
    <row r="337" spans="9:9" x14ac:dyDescent="0.2">
      <c r="I337" s="59"/>
    </row>
    <row r="338" spans="9:9" x14ac:dyDescent="0.2">
      <c r="I338" s="59"/>
    </row>
    <row r="339" spans="9:9" x14ac:dyDescent="0.2">
      <c r="I339" s="59"/>
    </row>
    <row r="340" spans="9:9" x14ac:dyDescent="0.2">
      <c r="I340" s="59"/>
    </row>
    <row r="341" spans="9:9" x14ac:dyDescent="0.2">
      <c r="I341" s="59"/>
    </row>
    <row r="342" spans="9:9" x14ac:dyDescent="0.2">
      <c r="I342" s="59"/>
    </row>
    <row r="343" spans="9:9" x14ac:dyDescent="0.2">
      <c r="I343" s="59"/>
    </row>
    <row r="344" spans="9:9" x14ac:dyDescent="0.2">
      <c r="I344" s="59"/>
    </row>
    <row r="345" spans="9:9" x14ac:dyDescent="0.2">
      <c r="I345" s="59"/>
    </row>
    <row r="346" spans="9:9" x14ac:dyDescent="0.2">
      <c r="I346" s="59"/>
    </row>
    <row r="347" spans="9:9" x14ac:dyDescent="0.2">
      <c r="I347" s="59"/>
    </row>
    <row r="348" spans="9:9" x14ac:dyDescent="0.2">
      <c r="I348" s="59"/>
    </row>
    <row r="349" spans="9:9" x14ac:dyDescent="0.2">
      <c r="I349" s="59"/>
    </row>
    <row r="350" spans="9:9" x14ac:dyDescent="0.2">
      <c r="I350" s="59"/>
    </row>
    <row r="351" spans="9:9" x14ac:dyDescent="0.2">
      <c r="I351" s="59"/>
    </row>
    <row r="352" spans="9:9" x14ac:dyDescent="0.2">
      <c r="I352" s="59"/>
    </row>
    <row r="353" spans="9:9" x14ac:dyDescent="0.2">
      <c r="I353" s="59"/>
    </row>
    <row r="354" spans="9:9" x14ac:dyDescent="0.2">
      <c r="I354" s="59"/>
    </row>
    <row r="355" spans="9:9" x14ac:dyDescent="0.2">
      <c r="I355" s="59"/>
    </row>
    <row r="356" spans="9:9" x14ac:dyDescent="0.2">
      <c r="I356" s="59"/>
    </row>
    <row r="357" spans="9:9" x14ac:dyDescent="0.2">
      <c r="I357" s="59"/>
    </row>
    <row r="358" spans="9:9" x14ac:dyDescent="0.2">
      <c r="I358" s="59"/>
    </row>
    <row r="359" spans="9:9" x14ac:dyDescent="0.2">
      <c r="I359" s="59"/>
    </row>
    <row r="360" spans="9:9" x14ac:dyDescent="0.2">
      <c r="I360" s="59"/>
    </row>
    <row r="361" spans="9:9" x14ac:dyDescent="0.2">
      <c r="I361" s="59"/>
    </row>
    <row r="362" spans="9:9" x14ac:dyDescent="0.2">
      <c r="I362" s="59"/>
    </row>
    <row r="363" spans="9:9" x14ac:dyDescent="0.2">
      <c r="I363" s="59"/>
    </row>
    <row r="364" spans="9:9" x14ac:dyDescent="0.2">
      <c r="I364" s="59"/>
    </row>
    <row r="365" spans="9:9" x14ac:dyDescent="0.2">
      <c r="I365" s="59"/>
    </row>
    <row r="366" spans="9:9" x14ac:dyDescent="0.2">
      <c r="I366" s="59"/>
    </row>
    <row r="367" spans="9:9" x14ac:dyDescent="0.2">
      <c r="I367" s="59"/>
    </row>
    <row r="368" spans="9:9" x14ac:dyDescent="0.2">
      <c r="I368" s="59"/>
    </row>
    <row r="369" spans="9:9" x14ac:dyDescent="0.2">
      <c r="I369" s="59"/>
    </row>
    <row r="370" spans="9:9" x14ac:dyDescent="0.2">
      <c r="I370" s="59"/>
    </row>
    <row r="371" spans="9:9" x14ac:dyDescent="0.2">
      <c r="I371" s="59"/>
    </row>
    <row r="372" spans="9:9" x14ac:dyDescent="0.2">
      <c r="I372" s="59"/>
    </row>
    <row r="373" spans="9:9" x14ac:dyDescent="0.2">
      <c r="I373" s="59"/>
    </row>
    <row r="374" spans="9:9" x14ac:dyDescent="0.2">
      <c r="I374" s="59"/>
    </row>
    <row r="375" spans="9:9" x14ac:dyDescent="0.2">
      <c r="I375" s="59"/>
    </row>
    <row r="376" spans="9:9" x14ac:dyDescent="0.2">
      <c r="I376" s="59"/>
    </row>
    <row r="377" spans="9:9" x14ac:dyDescent="0.2">
      <c r="I377" s="59"/>
    </row>
    <row r="378" spans="9:9" x14ac:dyDescent="0.2">
      <c r="I378" s="59"/>
    </row>
    <row r="379" spans="9:9" x14ac:dyDescent="0.2">
      <c r="I379" s="59"/>
    </row>
    <row r="380" spans="9:9" x14ac:dyDescent="0.2">
      <c r="I380" s="59"/>
    </row>
    <row r="381" spans="9:9" x14ac:dyDescent="0.2">
      <c r="I381" s="59"/>
    </row>
    <row r="382" spans="9:9" x14ac:dyDescent="0.2">
      <c r="I382" s="59"/>
    </row>
    <row r="383" spans="9:9" x14ac:dyDescent="0.2">
      <c r="I383" s="59"/>
    </row>
    <row r="384" spans="9:9" x14ac:dyDescent="0.2">
      <c r="I384" s="59"/>
    </row>
    <row r="385" spans="9:9" x14ac:dyDescent="0.2">
      <c r="I385" s="59"/>
    </row>
    <row r="386" spans="9:9" x14ac:dyDescent="0.2">
      <c r="I386" s="59"/>
    </row>
    <row r="387" spans="9:9" x14ac:dyDescent="0.2">
      <c r="I387" s="59"/>
    </row>
    <row r="388" spans="9:9" x14ac:dyDescent="0.2">
      <c r="I388" s="59"/>
    </row>
    <row r="389" spans="9:9" x14ac:dyDescent="0.2">
      <c r="I389" s="59"/>
    </row>
    <row r="390" spans="9:9" x14ac:dyDescent="0.2">
      <c r="I390" s="59"/>
    </row>
    <row r="391" spans="9:9" x14ac:dyDescent="0.2">
      <c r="I391" s="59"/>
    </row>
    <row r="392" spans="9:9" x14ac:dyDescent="0.2">
      <c r="I392" s="59"/>
    </row>
    <row r="393" spans="9:9" x14ac:dyDescent="0.2">
      <c r="I393" s="59"/>
    </row>
    <row r="394" spans="9:9" x14ac:dyDescent="0.2">
      <c r="I394" s="59"/>
    </row>
    <row r="395" spans="9:9" x14ac:dyDescent="0.2">
      <c r="I395" s="59"/>
    </row>
    <row r="396" spans="9:9" x14ac:dyDescent="0.2">
      <c r="I396" s="59"/>
    </row>
    <row r="397" spans="9:9" x14ac:dyDescent="0.2">
      <c r="I397" s="59"/>
    </row>
    <row r="398" spans="9:9" x14ac:dyDescent="0.2">
      <c r="I398" s="59"/>
    </row>
    <row r="399" spans="9:9" x14ac:dyDescent="0.2">
      <c r="I399" s="59"/>
    </row>
    <row r="400" spans="9:9" x14ac:dyDescent="0.2">
      <c r="I400" s="59"/>
    </row>
    <row r="401" spans="9:9" x14ac:dyDescent="0.2">
      <c r="I401" s="59"/>
    </row>
    <row r="402" spans="9:9" x14ac:dyDescent="0.2">
      <c r="I402" s="59"/>
    </row>
    <row r="403" spans="9:9" x14ac:dyDescent="0.2">
      <c r="I403" s="59"/>
    </row>
    <row r="404" spans="9:9" x14ac:dyDescent="0.2">
      <c r="I404" s="59"/>
    </row>
    <row r="405" spans="9:9" x14ac:dyDescent="0.2">
      <c r="I405" s="59"/>
    </row>
    <row r="406" spans="9:9" x14ac:dyDescent="0.2">
      <c r="I406" s="59"/>
    </row>
    <row r="407" spans="9:9" x14ac:dyDescent="0.2">
      <c r="I407" s="59"/>
    </row>
    <row r="408" spans="9:9" x14ac:dyDescent="0.2">
      <c r="I408" s="59"/>
    </row>
    <row r="409" spans="9:9" x14ac:dyDescent="0.2">
      <c r="I409" s="59"/>
    </row>
    <row r="410" spans="9:9" x14ac:dyDescent="0.2">
      <c r="I410" s="59"/>
    </row>
    <row r="411" spans="9:9" x14ac:dyDescent="0.2">
      <c r="I411" s="59"/>
    </row>
    <row r="412" spans="9:9" x14ac:dyDescent="0.2">
      <c r="I412" s="59"/>
    </row>
    <row r="413" spans="9:9" x14ac:dyDescent="0.2">
      <c r="I413" s="59"/>
    </row>
    <row r="414" spans="9:9" x14ac:dyDescent="0.2">
      <c r="I414" s="59"/>
    </row>
    <row r="415" spans="9:9" x14ac:dyDescent="0.2">
      <c r="I415" s="59"/>
    </row>
    <row r="416" spans="9:9" x14ac:dyDescent="0.2">
      <c r="I416" s="59"/>
    </row>
    <row r="417" spans="9:9" x14ac:dyDescent="0.2">
      <c r="I417" s="59"/>
    </row>
    <row r="418" spans="9:9" x14ac:dyDescent="0.2">
      <c r="I418" s="59"/>
    </row>
    <row r="419" spans="9:9" x14ac:dyDescent="0.2">
      <c r="I419" s="59"/>
    </row>
    <row r="420" spans="9:9" x14ac:dyDescent="0.2">
      <c r="I420" s="59"/>
    </row>
    <row r="421" spans="9:9" x14ac:dyDescent="0.2">
      <c r="I421" s="59"/>
    </row>
    <row r="422" spans="9:9" x14ac:dyDescent="0.2">
      <c r="I422" s="59"/>
    </row>
    <row r="423" spans="9:9" x14ac:dyDescent="0.2">
      <c r="I423" s="59"/>
    </row>
    <row r="424" spans="9:9" x14ac:dyDescent="0.2">
      <c r="I424" s="59"/>
    </row>
    <row r="425" spans="9:9" x14ac:dyDescent="0.2">
      <c r="I425" s="59"/>
    </row>
    <row r="426" spans="9:9" x14ac:dyDescent="0.2">
      <c r="I426" s="59"/>
    </row>
    <row r="427" spans="9:9" x14ac:dyDescent="0.2">
      <c r="I427" s="59"/>
    </row>
    <row r="428" spans="9:9" x14ac:dyDescent="0.2">
      <c r="I428" s="59"/>
    </row>
    <row r="429" spans="9:9" x14ac:dyDescent="0.2">
      <c r="I429" s="59"/>
    </row>
    <row r="430" spans="9:9" x14ac:dyDescent="0.2">
      <c r="I430" s="59"/>
    </row>
    <row r="431" spans="9:9" x14ac:dyDescent="0.2">
      <c r="I431" s="59"/>
    </row>
    <row r="432" spans="9:9" x14ac:dyDescent="0.2">
      <c r="I432" s="59"/>
    </row>
    <row r="433" spans="9:9" x14ac:dyDescent="0.2">
      <c r="I433" s="59"/>
    </row>
    <row r="434" spans="9:9" x14ac:dyDescent="0.2">
      <c r="I434" s="59"/>
    </row>
    <row r="435" spans="9:9" x14ac:dyDescent="0.2">
      <c r="I435" s="59"/>
    </row>
    <row r="436" spans="9:9" x14ac:dyDescent="0.2">
      <c r="I436" s="59"/>
    </row>
    <row r="437" spans="9:9" x14ac:dyDescent="0.2">
      <c r="I437" s="59"/>
    </row>
    <row r="438" spans="9:9" x14ac:dyDescent="0.2">
      <c r="I438" s="59"/>
    </row>
    <row r="439" spans="9:9" x14ac:dyDescent="0.2">
      <c r="I439" s="59"/>
    </row>
    <row r="440" spans="9:9" x14ac:dyDescent="0.2">
      <c r="I440" s="59"/>
    </row>
    <row r="441" spans="9:9" x14ac:dyDescent="0.2">
      <c r="I441" s="59"/>
    </row>
    <row r="442" spans="9:9" x14ac:dyDescent="0.2">
      <c r="I442" s="59"/>
    </row>
    <row r="443" spans="9:9" x14ac:dyDescent="0.2">
      <c r="I443" s="59"/>
    </row>
    <row r="444" spans="9:9" x14ac:dyDescent="0.2">
      <c r="I444" s="59"/>
    </row>
    <row r="445" spans="9:9" x14ac:dyDescent="0.2">
      <c r="I445" s="59"/>
    </row>
    <row r="446" spans="9:9" x14ac:dyDescent="0.2">
      <c r="I446" s="59"/>
    </row>
    <row r="447" spans="9:9" x14ac:dyDescent="0.2">
      <c r="I447" s="59"/>
    </row>
    <row r="448" spans="9:9" x14ac:dyDescent="0.2">
      <c r="I448" s="59"/>
    </row>
    <row r="449" spans="9:9" x14ac:dyDescent="0.2">
      <c r="I449" s="59"/>
    </row>
    <row r="450" spans="9:9" x14ac:dyDescent="0.2">
      <c r="I450" s="59"/>
    </row>
    <row r="451" spans="9:9" x14ac:dyDescent="0.2">
      <c r="I451" s="59"/>
    </row>
    <row r="452" spans="9:9" x14ac:dyDescent="0.2">
      <c r="I452" s="59"/>
    </row>
    <row r="453" spans="9:9" x14ac:dyDescent="0.2">
      <c r="I453" s="59"/>
    </row>
    <row r="454" spans="9:9" x14ac:dyDescent="0.2">
      <c r="I454" s="59"/>
    </row>
    <row r="455" spans="9:9" x14ac:dyDescent="0.2">
      <c r="I455" s="59"/>
    </row>
    <row r="456" spans="9:9" x14ac:dyDescent="0.2">
      <c r="I456" s="59"/>
    </row>
    <row r="457" spans="9:9" x14ac:dyDescent="0.2">
      <c r="I457" s="59"/>
    </row>
    <row r="458" spans="9:9" x14ac:dyDescent="0.2">
      <c r="I458" s="59"/>
    </row>
    <row r="459" spans="9:9" x14ac:dyDescent="0.2">
      <c r="I459" s="59"/>
    </row>
    <row r="460" spans="9:9" x14ac:dyDescent="0.2">
      <c r="I460" s="59"/>
    </row>
    <row r="461" spans="9:9" x14ac:dyDescent="0.2">
      <c r="I461" s="59"/>
    </row>
    <row r="462" spans="9:9" x14ac:dyDescent="0.2">
      <c r="I462" s="59"/>
    </row>
    <row r="463" spans="9:9" x14ac:dyDescent="0.2">
      <c r="I463" s="59"/>
    </row>
    <row r="464" spans="9:9" x14ac:dyDescent="0.2">
      <c r="I464" s="59"/>
    </row>
    <row r="465" spans="9:9" x14ac:dyDescent="0.2">
      <c r="I465" s="59"/>
    </row>
    <row r="466" spans="9:9" x14ac:dyDescent="0.2">
      <c r="I466" s="59"/>
    </row>
    <row r="467" spans="9:9" x14ac:dyDescent="0.2">
      <c r="I467" s="59"/>
    </row>
    <row r="468" spans="9:9" x14ac:dyDescent="0.2">
      <c r="I468" s="59"/>
    </row>
    <row r="469" spans="9:9" x14ac:dyDescent="0.2">
      <c r="I469" s="59"/>
    </row>
    <row r="470" spans="9:9" x14ac:dyDescent="0.2">
      <c r="I470" s="59"/>
    </row>
    <row r="471" spans="9:9" x14ac:dyDescent="0.2">
      <c r="I471" s="59"/>
    </row>
    <row r="472" spans="9:9" x14ac:dyDescent="0.2">
      <c r="I472" s="59"/>
    </row>
    <row r="473" spans="9:9" x14ac:dyDescent="0.2">
      <c r="I473" s="59"/>
    </row>
    <row r="474" spans="9:9" x14ac:dyDescent="0.2">
      <c r="I474" s="59"/>
    </row>
    <row r="475" spans="9:9" x14ac:dyDescent="0.2">
      <c r="I475" s="59"/>
    </row>
    <row r="476" spans="9:9" x14ac:dyDescent="0.2">
      <c r="I476" s="59"/>
    </row>
    <row r="477" spans="9:9" x14ac:dyDescent="0.2">
      <c r="I477" s="59"/>
    </row>
    <row r="478" spans="9:9" x14ac:dyDescent="0.2">
      <c r="I478" s="59"/>
    </row>
    <row r="479" spans="9:9" x14ac:dyDescent="0.2">
      <c r="I479" s="59"/>
    </row>
    <row r="480" spans="9:9" x14ac:dyDescent="0.2">
      <c r="I480" s="59"/>
    </row>
    <row r="481" spans="9:9" x14ac:dyDescent="0.2">
      <c r="I481" s="59"/>
    </row>
    <row r="482" spans="9:9" x14ac:dyDescent="0.2">
      <c r="I482" s="59"/>
    </row>
    <row r="483" spans="9:9" x14ac:dyDescent="0.2">
      <c r="I483" s="59"/>
    </row>
    <row r="484" spans="9:9" x14ac:dyDescent="0.2">
      <c r="I484" s="59"/>
    </row>
    <row r="485" spans="9:9" x14ac:dyDescent="0.2">
      <c r="I485" s="59"/>
    </row>
    <row r="486" spans="9:9" x14ac:dyDescent="0.2">
      <c r="I486" s="59"/>
    </row>
    <row r="487" spans="9:9" x14ac:dyDescent="0.2">
      <c r="I487" s="59"/>
    </row>
    <row r="488" spans="9:9" x14ac:dyDescent="0.2">
      <c r="I488" s="59"/>
    </row>
    <row r="489" spans="9:9" x14ac:dyDescent="0.2">
      <c r="I489" s="59"/>
    </row>
    <row r="490" spans="9:9" x14ac:dyDescent="0.2">
      <c r="I490" s="59"/>
    </row>
    <row r="491" spans="9:9" x14ac:dyDescent="0.2">
      <c r="I491" s="59"/>
    </row>
    <row r="492" spans="9:9" x14ac:dyDescent="0.2">
      <c r="I492" s="59"/>
    </row>
    <row r="493" spans="9:9" x14ac:dyDescent="0.2">
      <c r="I493" s="59"/>
    </row>
    <row r="494" spans="9:9" x14ac:dyDescent="0.2">
      <c r="I494" s="59"/>
    </row>
    <row r="495" spans="9:9" x14ac:dyDescent="0.2">
      <c r="I495" s="59"/>
    </row>
    <row r="496" spans="9:9" x14ac:dyDescent="0.2">
      <c r="I496" s="59"/>
    </row>
    <row r="497" spans="9:9" x14ac:dyDescent="0.2">
      <c r="I497" s="59"/>
    </row>
    <row r="498" spans="9:9" x14ac:dyDescent="0.2">
      <c r="I498" s="59"/>
    </row>
    <row r="499" spans="9:9" x14ac:dyDescent="0.2">
      <c r="I499" s="59"/>
    </row>
    <row r="500" spans="9:9" x14ac:dyDescent="0.2">
      <c r="I500" s="59"/>
    </row>
    <row r="501" spans="9:9" x14ac:dyDescent="0.2">
      <c r="I501" s="59"/>
    </row>
    <row r="502" spans="9:9" x14ac:dyDescent="0.2">
      <c r="I502" s="59"/>
    </row>
    <row r="503" spans="9:9" x14ac:dyDescent="0.2">
      <c r="I503" s="59"/>
    </row>
    <row r="504" spans="9:9" x14ac:dyDescent="0.2">
      <c r="I504" s="59"/>
    </row>
    <row r="505" spans="9:9" x14ac:dyDescent="0.2">
      <c r="I505" s="59"/>
    </row>
    <row r="506" spans="9:9" x14ac:dyDescent="0.2">
      <c r="I506" s="59"/>
    </row>
    <row r="507" spans="9:9" x14ac:dyDescent="0.2">
      <c r="I507" s="59"/>
    </row>
    <row r="508" spans="9:9" x14ac:dyDescent="0.2">
      <c r="I508" s="59"/>
    </row>
    <row r="509" spans="9:9" x14ac:dyDescent="0.2">
      <c r="I509" s="59"/>
    </row>
    <row r="510" spans="9:9" x14ac:dyDescent="0.2">
      <c r="I510" s="59"/>
    </row>
    <row r="511" spans="9:9" x14ac:dyDescent="0.2">
      <c r="I511" s="59"/>
    </row>
    <row r="512" spans="9:9" x14ac:dyDescent="0.2">
      <c r="I512" s="59"/>
    </row>
    <row r="513" spans="9:9" x14ac:dyDescent="0.2">
      <c r="I513" s="59"/>
    </row>
    <row r="514" spans="9:9" x14ac:dyDescent="0.2">
      <c r="I514" s="59"/>
    </row>
    <row r="515" spans="9:9" x14ac:dyDescent="0.2">
      <c r="I515" s="59"/>
    </row>
    <row r="516" spans="9:9" x14ac:dyDescent="0.2">
      <c r="I516" s="59"/>
    </row>
    <row r="517" spans="9:9" x14ac:dyDescent="0.2">
      <c r="I517" s="59"/>
    </row>
    <row r="518" spans="9:9" x14ac:dyDescent="0.2">
      <c r="I518" s="59"/>
    </row>
    <row r="519" spans="9:9" x14ac:dyDescent="0.2">
      <c r="I519" s="59"/>
    </row>
    <row r="520" spans="9:9" x14ac:dyDescent="0.2">
      <c r="I520" s="59"/>
    </row>
    <row r="521" spans="9:9" x14ac:dyDescent="0.2">
      <c r="I521" s="59"/>
    </row>
    <row r="522" spans="9:9" x14ac:dyDescent="0.2">
      <c r="I522" s="59"/>
    </row>
    <row r="523" spans="9:9" x14ac:dyDescent="0.2">
      <c r="I523" s="59"/>
    </row>
    <row r="524" spans="9:9" x14ac:dyDescent="0.2">
      <c r="I524" s="59"/>
    </row>
    <row r="525" spans="9:9" x14ac:dyDescent="0.2">
      <c r="I525" s="59"/>
    </row>
    <row r="526" spans="9:9" x14ac:dyDescent="0.2">
      <c r="I526" s="59"/>
    </row>
    <row r="527" spans="9:9" x14ac:dyDescent="0.2">
      <c r="I527" s="59"/>
    </row>
    <row r="528" spans="9:9" x14ac:dyDescent="0.2">
      <c r="I528" s="59"/>
    </row>
    <row r="529" spans="9:9" x14ac:dyDescent="0.2">
      <c r="I529" s="59"/>
    </row>
    <row r="530" spans="9:9" x14ac:dyDescent="0.2">
      <c r="I530" s="59"/>
    </row>
    <row r="531" spans="9:9" x14ac:dyDescent="0.2">
      <c r="I531" s="59"/>
    </row>
    <row r="532" spans="9:9" x14ac:dyDescent="0.2">
      <c r="I532" s="59"/>
    </row>
    <row r="533" spans="9:9" x14ac:dyDescent="0.2">
      <c r="I533" s="59"/>
    </row>
    <row r="534" spans="9:9" x14ac:dyDescent="0.2">
      <c r="I534" s="59"/>
    </row>
    <row r="535" spans="9:9" x14ac:dyDescent="0.2">
      <c r="I535" s="59"/>
    </row>
    <row r="536" spans="9:9" x14ac:dyDescent="0.2">
      <c r="I536" s="59"/>
    </row>
    <row r="537" spans="9:9" x14ac:dyDescent="0.2">
      <c r="I537" s="59"/>
    </row>
    <row r="538" spans="9:9" x14ac:dyDescent="0.2">
      <c r="I538" s="59"/>
    </row>
    <row r="539" spans="9:9" x14ac:dyDescent="0.2">
      <c r="I539" s="59"/>
    </row>
    <row r="540" spans="9:9" x14ac:dyDescent="0.2">
      <c r="I540" s="59"/>
    </row>
    <row r="541" spans="9:9" x14ac:dyDescent="0.2">
      <c r="I541" s="59"/>
    </row>
    <row r="542" spans="9:9" x14ac:dyDescent="0.2">
      <c r="I542" s="59"/>
    </row>
    <row r="543" spans="9:9" x14ac:dyDescent="0.2">
      <c r="I543" s="59"/>
    </row>
    <row r="544" spans="9:9" x14ac:dyDescent="0.2">
      <c r="I544" s="59"/>
    </row>
    <row r="545" spans="9:9" x14ac:dyDescent="0.2">
      <c r="I545" s="59"/>
    </row>
    <row r="546" spans="9:9" x14ac:dyDescent="0.2">
      <c r="I546" s="59"/>
    </row>
    <row r="547" spans="9:9" x14ac:dyDescent="0.2">
      <c r="I547" s="59"/>
    </row>
    <row r="548" spans="9:9" x14ac:dyDescent="0.2">
      <c r="I548" s="59"/>
    </row>
    <row r="549" spans="9:9" x14ac:dyDescent="0.2">
      <c r="I549" s="59"/>
    </row>
    <row r="550" spans="9:9" x14ac:dyDescent="0.2">
      <c r="I550" s="59"/>
    </row>
    <row r="551" spans="9:9" x14ac:dyDescent="0.2">
      <c r="I551" s="59"/>
    </row>
    <row r="552" spans="9:9" x14ac:dyDescent="0.2">
      <c r="I552" s="59"/>
    </row>
    <row r="553" spans="9:9" x14ac:dyDescent="0.2">
      <c r="I553" s="59"/>
    </row>
    <row r="554" spans="9:9" x14ac:dyDescent="0.2">
      <c r="I554" s="59"/>
    </row>
    <row r="555" spans="9:9" x14ac:dyDescent="0.2">
      <c r="I555" s="59"/>
    </row>
    <row r="556" spans="9:9" x14ac:dyDescent="0.2">
      <c r="I556" s="59"/>
    </row>
    <row r="557" spans="9:9" x14ac:dyDescent="0.2">
      <c r="I557" s="59"/>
    </row>
    <row r="558" spans="9:9" x14ac:dyDescent="0.2">
      <c r="I558" s="59"/>
    </row>
    <row r="559" spans="9:9" x14ac:dyDescent="0.2">
      <c r="I559" s="59"/>
    </row>
    <row r="560" spans="9:9" x14ac:dyDescent="0.2">
      <c r="I560" s="59"/>
    </row>
    <row r="561" spans="9:9" x14ac:dyDescent="0.2">
      <c r="I561" s="59"/>
    </row>
    <row r="562" spans="9:9" x14ac:dyDescent="0.2">
      <c r="I562" s="59"/>
    </row>
    <row r="563" spans="9:9" x14ac:dyDescent="0.2">
      <c r="I563" s="59"/>
    </row>
    <row r="564" spans="9:9" x14ac:dyDescent="0.2">
      <c r="I564" s="59"/>
    </row>
    <row r="565" spans="9:9" x14ac:dyDescent="0.2">
      <c r="I565" s="59"/>
    </row>
    <row r="566" spans="9:9" x14ac:dyDescent="0.2">
      <c r="I566" s="59"/>
    </row>
    <row r="567" spans="9:9" x14ac:dyDescent="0.2">
      <c r="I567" s="59"/>
    </row>
    <row r="568" spans="9:9" x14ac:dyDescent="0.2">
      <c r="I568" s="59"/>
    </row>
    <row r="569" spans="9:9" x14ac:dyDescent="0.2">
      <c r="I569" s="59"/>
    </row>
    <row r="570" spans="9:9" x14ac:dyDescent="0.2">
      <c r="I570" s="59"/>
    </row>
    <row r="571" spans="9:9" x14ac:dyDescent="0.2">
      <c r="I571" s="59"/>
    </row>
    <row r="572" spans="9:9" x14ac:dyDescent="0.2">
      <c r="I572" s="59"/>
    </row>
    <row r="573" spans="9:9" x14ac:dyDescent="0.2">
      <c r="I573" s="59"/>
    </row>
    <row r="574" spans="9:9" x14ac:dyDescent="0.2">
      <c r="I574" s="59"/>
    </row>
    <row r="575" spans="9:9" x14ac:dyDescent="0.2">
      <c r="I575" s="59"/>
    </row>
    <row r="576" spans="9:9" x14ac:dyDescent="0.2">
      <c r="I576" s="59"/>
    </row>
    <row r="577" spans="9:9" x14ac:dyDescent="0.2">
      <c r="I577" s="59"/>
    </row>
    <row r="578" spans="9:9" x14ac:dyDescent="0.2">
      <c r="I578" s="59"/>
    </row>
    <row r="579" spans="9:9" x14ac:dyDescent="0.2">
      <c r="I579" s="59"/>
    </row>
    <row r="580" spans="9:9" x14ac:dyDescent="0.2">
      <c r="I580" s="59"/>
    </row>
    <row r="581" spans="9:9" x14ac:dyDescent="0.2">
      <c r="I581" s="59"/>
    </row>
    <row r="582" spans="9:9" x14ac:dyDescent="0.2">
      <c r="I582" s="59"/>
    </row>
    <row r="583" spans="9:9" x14ac:dyDescent="0.2">
      <c r="I583" s="59"/>
    </row>
    <row r="584" spans="9:9" x14ac:dyDescent="0.2">
      <c r="I584" s="59"/>
    </row>
    <row r="585" spans="9:9" x14ac:dyDescent="0.2">
      <c r="I585" s="59"/>
    </row>
    <row r="586" spans="9:9" x14ac:dyDescent="0.2">
      <c r="I586" s="59"/>
    </row>
    <row r="587" spans="9:9" x14ac:dyDescent="0.2">
      <c r="I587" s="59"/>
    </row>
    <row r="588" spans="9:9" x14ac:dyDescent="0.2">
      <c r="I588" s="59"/>
    </row>
    <row r="589" spans="9:9" x14ac:dyDescent="0.2">
      <c r="I589" s="59"/>
    </row>
    <row r="590" spans="9:9" x14ac:dyDescent="0.2">
      <c r="I590" s="59"/>
    </row>
    <row r="591" spans="9:9" x14ac:dyDescent="0.2">
      <c r="I591" s="59"/>
    </row>
    <row r="592" spans="9:9" x14ac:dyDescent="0.2">
      <c r="I592" s="59"/>
    </row>
    <row r="593" spans="9:9" x14ac:dyDescent="0.2">
      <c r="I593" s="59"/>
    </row>
    <row r="594" spans="9:9" x14ac:dyDescent="0.2">
      <c r="I594" s="59"/>
    </row>
    <row r="595" spans="9:9" x14ac:dyDescent="0.2">
      <c r="I595" s="59"/>
    </row>
    <row r="596" spans="9:9" x14ac:dyDescent="0.2">
      <c r="I596" s="59"/>
    </row>
    <row r="597" spans="9:9" x14ac:dyDescent="0.2">
      <c r="I597" s="59"/>
    </row>
    <row r="598" spans="9:9" x14ac:dyDescent="0.2">
      <c r="I598" s="59"/>
    </row>
    <row r="599" spans="9:9" x14ac:dyDescent="0.2">
      <c r="I599" s="59"/>
    </row>
    <row r="600" spans="9:9" x14ac:dyDescent="0.2">
      <c r="I600" s="59"/>
    </row>
    <row r="601" spans="9:9" x14ac:dyDescent="0.2">
      <c r="I601" s="59"/>
    </row>
    <row r="602" spans="9:9" x14ac:dyDescent="0.2">
      <c r="I602" s="59"/>
    </row>
    <row r="603" spans="9:9" x14ac:dyDescent="0.2">
      <c r="I603" s="59"/>
    </row>
    <row r="604" spans="9:9" x14ac:dyDescent="0.2">
      <c r="I604" s="59"/>
    </row>
    <row r="605" spans="9:9" x14ac:dyDescent="0.2">
      <c r="I605" s="59"/>
    </row>
    <row r="606" spans="9:9" x14ac:dyDescent="0.2">
      <c r="I606" s="59"/>
    </row>
    <row r="607" spans="9:9" x14ac:dyDescent="0.2">
      <c r="I607" s="59"/>
    </row>
    <row r="608" spans="9:9" x14ac:dyDescent="0.2">
      <c r="I608" s="59"/>
    </row>
    <row r="609" spans="9:9" x14ac:dyDescent="0.2">
      <c r="I609" s="59"/>
    </row>
    <row r="610" spans="9:9" x14ac:dyDescent="0.2">
      <c r="I610" s="59"/>
    </row>
    <row r="611" spans="9:9" x14ac:dyDescent="0.2">
      <c r="I611" s="59"/>
    </row>
    <row r="612" spans="9:9" x14ac:dyDescent="0.2">
      <c r="I612" s="59"/>
    </row>
    <row r="613" spans="9:9" x14ac:dyDescent="0.2">
      <c r="I613" s="59"/>
    </row>
    <row r="614" spans="9:9" x14ac:dyDescent="0.2">
      <c r="I614" s="59"/>
    </row>
    <row r="615" spans="9:9" x14ac:dyDescent="0.2">
      <c r="I615" s="59"/>
    </row>
    <row r="616" spans="9:9" x14ac:dyDescent="0.2">
      <c r="I616" s="59"/>
    </row>
    <row r="617" spans="9:9" x14ac:dyDescent="0.2">
      <c r="I617" s="59"/>
    </row>
    <row r="618" spans="9:9" x14ac:dyDescent="0.2">
      <c r="I618" s="59"/>
    </row>
    <row r="619" spans="9:9" x14ac:dyDescent="0.2">
      <c r="I619" s="59"/>
    </row>
    <row r="620" spans="9:9" x14ac:dyDescent="0.2">
      <c r="I620" s="59"/>
    </row>
    <row r="621" spans="9:9" x14ac:dyDescent="0.2">
      <c r="I621" s="59"/>
    </row>
    <row r="622" spans="9:9" x14ac:dyDescent="0.2">
      <c r="I622" s="59"/>
    </row>
    <row r="623" spans="9:9" x14ac:dyDescent="0.2">
      <c r="I623" s="59"/>
    </row>
    <row r="624" spans="9:9" x14ac:dyDescent="0.2">
      <c r="I624" s="59"/>
    </row>
    <row r="625" spans="9:9" x14ac:dyDescent="0.2">
      <c r="I625" s="59"/>
    </row>
    <row r="626" spans="9:9" x14ac:dyDescent="0.2">
      <c r="I626" s="59"/>
    </row>
    <row r="627" spans="9:9" x14ac:dyDescent="0.2">
      <c r="I627" s="59"/>
    </row>
    <row r="628" spans="9:9" x14ac:dyDescent="0.2">
      <c r="I628" s="59"/>
    </row>
    <row r="629" spans="9:9" x14ac:dyDescent="0.2">
      <c r="I629" s="59"/>
    </row>
    <row r="630" spans="9:9" x14ac:dyDescent="0.2">
      <c r="I630" s="59"/>
    </row>
    <row r="631" spans="9:9" x14ac:dyDescent="0.2">
      <c r="I631" s="59"/>
    </row>
    <row r="632" spans="9:9" x14ac:dyDescent="0.2">
      <c r="I632" s="59"/>
    </row>
    <row r="633" spans="9:9" x14ac:dyDescent="0.2">
      <c r="I633" s="59"/>
    </row>
    <row r="634" spans="9:9" x14ac:dyDescent="0.2">
      <c r="I634" s="59"/>
    </row>
    <row r="635" spans="9:9" x14ac:dyDescent="0.2">
      <c r="I635" s="59"/>
    </row>
    <row r="636" spans="9:9" x14ac:dyDescent="0.2">
      <c r="I636" s="59"/>
    </row>
    <row r="637" spans="9:9" x14ac:dyDescent="0.2">
      <c r="I637" s="59"/>
    </row>
    <row r="638" spans="9:9" x14ac:dyDescent="0.2">
      <c r="I638" s="59"/>
    </row>
    <row r="639" spans="9:9" x14ac:dyDescent="0.2">
      <c r="I639" s="59"/>
    </row>
    <row r="640" spans="9:9" x14ac:dyDescent="0.2">
      <c r="I640" s="59"/>
    </row>
    <row r="641" spans="9:9" x14ac:dyDescent="0.2">
      <c r="I641" s="59"/>
    </row>
    <row r="642" spans="9:9" x14ac:dyDescent="0.2">
      <c r="I642" s="59"/>
    </row>
    <row r="643" spans="9:9" x14ac:dyDescent="0.2">
      <c r="I643" s="59"/>
    </row>
    <row r="644" spans="9:9" x14ac:dyDescent="0.2">
      <c r="I644" s="59"/>
    </row>
    <row r="645" spans="9:9" x14ac:dyDescent="0.2">
      <c r="I645" s="59"/>
    </row>
    <row r="646" spans="9:9" x14ac:dyDescent="0.2">
      <c r="I646" s="59"/>
    </row>
    <row r="647" spans="9:9" x14ac:dyDescent="0.2">
      <c r="I647" s="59"/>
    </row>
    <row r="648" spans="9:9" x14ac:dyDescent="0.2">
      <c r="I648" s="59"/>
    </row>
    <row r="649" spans="9:9" x14ac:dyDescent="0.2">
      <c r="I649" s="59"/>
    </row>
    <row r="650" spans="9:9" x14ac:dyDescent="0.2">
      <c r="I650" s="59"/>
    </row>
    <row r="651" spans="9:9" x14ac:dyDescent="0.2">
      <c r="I651" s="59"/>
    </row>
    <row r="652" spans="9:9" x14ac:dyDescent="0.2">
      <c r="I652" s="59"/>
    </row>
    <row r="653" spans="9:9" x14ac:dyDescent="0.2">
      <c r="I653" s="59"/>
    </row>
    <row r="654" spans="9:9" x14ac:dyDescent="0.2">
      <c r="I654" s="59"/>
    </row>
    <row r="655" spans="9:9" x14ac:dyDescent="0.2">
      <c r="I655" s="59"/>
    </row>
    <row r="656" spans="9:9" x14ac:dyDescent="0.2">
      <c r="I656" s="59"/>
    </row>
    <row r="657" spans="9:9" x14ac:dyDescent="0.2">
      <c r="I657" s="59"/>
    </row>
    <row r="658" spans="9:9" x14ac:dyDescent="0.2">
      <c r="I658" s="59"/>
    </row>
    <row r="659" spans="9:9" x14ac:dyDescent="0.2">
      <c r="I659" s="59"/>
    </row>
    <row r="660" spans="9:9" x14ac:dyDescent="0.2">
      <c r="I660" s="59"/>
    </row>
    <row r="661" spans="9:9" x14ac:dyDescent="0.2">
      <c r="I661" s="59"/>
    </row>
    <row r="662" spans="9:9" x14ac:dyDescent="0.2">
      <c r="I662" s="59"/>
    </row>
    <row r="663" spans="9:9" x14ac:dyDescent="0.2">
      <c r="I663" s="59"/>
    </row>
    <row r="664" spans="9:9" x14ac:dyDescent="0.2">
      <c r="I664" s="59"/>
    </row>
    <row r="665" spans="9:9" x14ac:dyDescent="0.2">
      <c r="I665" s="59"/>
    </row>
    <row r="666" spans="9:9" x14ac:dyDescent="0.2">
      <c r="I666" s="59"/>
    </row>
    <row r="667" spans="9:9" x14ac:dyDescent="0.2">
      <c r="I667" s="59"/>
    </row>
    <row r="668" spans="9:9" x14ac:dyDescent="0.2">
      <c r="I668" s="59"/>
    </row>
    <row r="669" spans="9:9" x14ac:dyDescent="0.2">
      <c r="I669" s="59"/>
    </row>
    <row r="670" spans="9:9" x14ac:dyDescent="0.2">
      <c r="I670" s="59"/>
    </row>
    <row r="671" spans="9:9" x14ac:dyDescent="0.2">
      <c r="I671" s="59"/>
    </row>
    <row r="672" spans="9:9" x14ac:dyDescent="0.2">
      <c r="I672" s="59"/>
    </row>
    <row r="673" spans="9:9" x14ac:dyDescent="0.2">
      <c r="I673" s="59"/>
    </row>
    <row r="674" spans="9:9" x14ac:dyDescent="0.2">
      <c r="I674" s="59"/>
    </row>
    <row r="675" spans="9:9" x14ac:dyDescent="0.2">
      <c r="I675" s="59"/>
    </row>
    <row r="676" spans="9:9" x14ac:dyDescent="0.2">
      <c r="I676" s="59"/>
    </row>
    <row r="677" spans="9:9" x14ac:dyDescent="0.2">
      <c r="I677" s="59"/>
    </row>
    <row r="678" spans="9:9" x14ac:dyDescent="0.2">
      <c r="I678" s="59"/>
    </row>
    <row r="679" spans="9:9" x14ac:dyDescent="0.2">
      <c r="I679" s="59"/>
    </row>
    <row r="680" spans="9:9" x14ac:dyDescent="0.2">
      <c r="I680" s="59"/>
    </row>
    <row r="681" spans="9:9" x14ac:dyDescent="0.2">
      <c r="I681" s="59"/>
    </row>
    <row r="682" spans="9:9" x14ac:dyDescent="0.2">
      <c r="I682" s="59"/>
    </row>
    <row r="683" spans="9:9" x14ac:dyDescent="0.2">
      <c r="I683" s="59"/>
    </row>
    <row r="684" spans="9:9" x14ac:dyDescent="0.2">
      <c r="I684" s="59"/>
    </row>
    <row r="685" spans="9:9" x14ac:dyDescent="0.2">
      <c r="I685" s="59"/>
    </row>
    <row r="686" spans="9:9" x14ac:dyDescent="0.2">
      <c r="I686" s="59"/>
    </row>
    <row r="687" spans="9:9" x14ac:dyDescent="0.2">
      <c r="I687" s="59"/>
    </row>
    <row r="688" spans="9:9" x14ac:dyDescent="0.2">
      <c r="I688" s="59"/>
    </row>
    <row r="689" spans="9:9" x14ac:dyDescent="0.2">
      <c r="I689" s="59"/>
    </row>
    <row r="690" spans="9:9" x14ac:dyDescent="0.2">
      <c r="I690" s="59"/>
    </row>
    <row r="691" spans="9:9" x14ac:dyDescent="0.2">
      <c r="I691" s="59"/>
    </row>
    <row r="692" spans="9:9" x14ac:dyDescent="0.2">
      <c r="I692" s="59"/>
    </row>
    <row r="693" spans="9:9" x14ac:dyDescent="0.2">
      <c r="I693" s="59"/>
    </row>
    <row r="694" spans="9:9" x14ac:dyDescent="0.2">
      <c r="I694" s="59"/>
    </row>
    <row r="695" spans="9:9" x14ac:dyDescent="0.2">
      <c r="I695" s="59"/>
    </row>
    <row r="696" spans="9:9" x14ac:dyDescent="0.2">
      <c r="I696" s="59"/>
    </row>
    <row r="697" spans="9:9" x14ac:dyDescent="0.2">
      <c r="I697" s="59"/>
    </row>
    <row r="698" spans="9:9" x14ac:dyDescent="0.2">
      <c r="I698" s="59"/>
    </row>
    <row r="699" spans="9:9" x14ac:dyDescent="0.2">
      <c r="I699" s="59"/>
    </row>
    <row r="700" spans="9:9" x14ac:dyDescent="0.2">
      <c r="I700" s="59"/>
    </row>
    <row r="701" spans="9:9" x14ac:dyDescent="0.2">
      <c r="I701" s="59"/>
    </row>
    <row r="702" spans="9:9" x14ac:dyDescent="0.2">
      <c r="I702" s="59"/>
    </row>
    <row r="703" spans="9:9" x14ac:dyDescent="0.2">
      <c r="I703" s="59"/>
    </row>
    <row r="704" spans="9:9" x14ac:dyDescent="0.2">
      <c r="I704" s="59"/>
    </row>
    <row r="705" spans="9:9" x14ac:dyDescent="0.2">
      <c r="I705" s="59"/>
    </row>
    <row r="706" spans="9:9" x14ac:dyDescent="0.2">
      <c r="I706" s="59"/>
    </row>
    <row r="707" spans="9:9" x14ac:dyDescent="0.2">
      <c r="I707" s="59"/>
    </row>
    <row r="708" spans="9:9" x14ac:dyDescent="0.2">
      <c r="I708" s="59"/>
    </row>
    <row r="709" spans="9:9" x14ac:dyDescent="0.2">
      <c r="I709" s="59"/>
    </row>
    <row r="710" spans="9:9" x14ac:dyDescent="0.2">
      <c r="I710" s="59"/>
    </row>
    <row r="711" spans="9:9" x14ac:dyDescent="0.2">
      <c r="I711" s="59"/>
    </row>
    <row r="712" spans="9:9" x14ac:dyDescent="0.2">
      <c r="I712" s="59"/>
    </row>
    <row r="713" spans="9:9" x14ac:dyDescent="0.2">
      <c r="I713" s="59"/>
    </row>
    <row r="714" spans="9:9" x14ac:dyDescent="0.2">
      <c r="I714" s="59"/>
    </row>
    <row r="715" spans="9:9" x14ac:dyDescent="0.2">
      <c r="I715" s="59"/>
    </row>
    <row r="716" spans="9:9" x14ac:dyDescent="0.2">
      <c r="I716" s="59"/>
    </row>
    <row r="717" spans="9:9" x14ac:dyDescent="0.2">
      <c r="I717" s="59"/>
    </row>
    <row r="718" spans="9:9" x14ac:dyDescent="0.2">
      <c r="I718" s="59"/>
    </row>
    <row r="719" spans="9:9" x14ac:dyDescent="0.2">
      <c r="I719" s="59"/>
    </row>
    <row r="720" spans="9:9" x14ac:dyDescent="0.2">
      <c r="I720" s="59"/>
    </row>
    <row r="721" spans="9:9" x14ac:dyDescent="0.2">
      <c r="I721" s="59"/>
    </row>
    <row r="722" spans="9:9" x14ac:dyDescent="0.2">
      <c r="I722" s="59"/>
    </row>
    <row r="723" spans="9:9" x14ac:dyDescent="0.2">
      <c r="I723" s="59"/>
    </row>
    <row r="724" spans="9:9" x14ac:dyDescent="0.2">
      <c r="I724" s="59"/>
    </row>
    <row r="725" spans="9:9" x14ac:dyDescent="0.2">
      <c r="I725" s="59"/>
    </row>
    <row r="726" spans="9:9" x14ac:dyDescent="0.2">
      <c r="I726" s="59"/>
    </row>
    <row r="727" spans="9:9" x14ac:dyDescent="0.2">
      <c r="I727" s="59"/>
    </row>
    <row r="728" spans="9:9" x14ac:dyDescent="0.2">
      <c r="I728" s="59"/>
    </row>
    <row r="729" spans="9:9" x14ac:dyDescent="0.2">
      <c r="I729" s="59"/>
    </row>
    <row r="730" spans="9:9" x14ac:dyDescent="0.2">
      <c r="I730" s="59"/>
    </row>
    <row r="731" spans="9:9" x14ac:dyDescent="0.2">
      <c r="I731" s="59"/>
    </row>
    <row r="732" spans="9:9" x14ac:dyDescent="0.2">
      <c r="I732" s="59"/>
    </row>
    <row r="733" spans="9:9" x14ac:dyDescent="0.2">
      <c r="I733" s="59"/>
    </row>
    <row r="734" spans="9:9" x14ac:dyDescent="0.2">
      <c r="I734" s="59"/>
    </row>
    <row r="735" spans="9:9" x14ac:dyDescent="0.2">
      <c r="I735" s="59"/>
    </row>
    <row r="736" spans="9:9" x14ac:dyDescent="0.2">
      <c r="I736" s="59"/>
    </row>
    <row r="737" spans="9:9" x14ac:dyDescent="0.2">
      <c r="I737" s="59"/>
    </row>
    <row r="738" spans="9:9" x14ac:dyDescent="0.2">
      <c r="I738" s="59"/>
    </row>
    <row r="739" spans="9:9" x14ac:dyDescent="0.2">
      <c r="I739" s="59"/>
    </row>
    <row r="740" spans="9:9" x14ac:dyDescent="0.2">
      <c r="I740" s="59"/>
    </row>
    <row r="741" spans="9:9" x14ac:dyDescent="0.2">
      <c r="I741" s="59"/>
    </row>
    <row r="742" spans="9:9" x14ac:dyDescent="0.2">
      <c r="I742" s="59"/>
    </row>
    <row r="743" spans="9:9" x14ac:dyDescent="0.2">
      <c r="I743" s="59"/>
    </row>
    <row r="744" spans="9:9" x14ac:dyDescent="0.2">
      <c r="I744" s="59"/>
    </row>
    <row r="745" spans="9:9" x14ac:dyDescent="0.2">
      <c r="I745" s="59"/>
    </row>
    <row r="746" spans="9:9" x14ac:dyDescent="0.2">
      <c r="I746" s="59"/>
    </row>
    <row r="747" spans="9:9" x14ac:dyDescent="0.2">
      <c r="I747" s="59"/>
    </row>
    <row r="748" spans="9:9" x14ac:dyDescent="0.2">
      <c r="I748" s="59"/>
    </row>
    <row r="749" spans="9:9" x14ac:dyDescent="0.2">
      <c r="I749" s="59"/>
    </row>
    <row r="750" spans="9:9" x14ac:dyDescent="0.2">
      <c r="I750" s="59"/>
    </row>
    <row r="751" spans="9:9" x14ac:dyDescent="0.2">
      <c r="I751" s="59"/>
    </row>
    <row r="752" spans="9:9" x14ac:dyDescent="0.2">
      <c r="I752" s="59"/>
    </row>
    <row r="753" spans="9:9" x14ac:dyDescent="0.2">
      <c r="I753" s="59"/>
    </row>
    <row r="754" spans="9:9" x14ac:dyDescent="0.2">
      <c r="I754" s="59"/>
    </row>
    <row r="755" spans="9:9" x14ac:dyDescent="0.2">
      <c r="I755" s="59"/>
    </row>
    <row r="756" spans="9:9" x14ac:dyDescent="0.2">
      <c r="I756" s="59"/>
    </row>
    <row r="757" spans="9:9" x14ac:dyDescent="0.2">
      <c r="I757" s="59"/>
    </row>
    <row r="758" spans="9:9" x14ac:dyDescent="0.2">
      <c r="I758" s="59"/>
    </row>
    <row r="759" spans="9:9" x14ac:dyDescent="0.2">
      <c r="I759" s="59"/>
    </row>
    <row r="760" spans="9:9" x14ac:dyDescent="0.2">
      <c r="I760" s="59"/>
    </row>
    <row r="761" spans="9:9" x14ac:dyDescent="0.2">
      <c r="I761" s="59"/>
    </row>
    <row r="762" spans="9:9" x14ac:dyDescent="0.2">
      <c r="I762" s="59"/>
    </row>
    <row r="763" spans="9:9" x14ac:dyDescent="0.2">
      <c r="I763" s="59"/>
    </row>
    <row r="764" spans="9:9" x14ac:dyDescent="0.2">
      <c r="I764" s="59"/>
    </row>
    <row r="765" spans="9:9" x14ac:dyDescent="0.2">
      <c r="I765" s="59"/>
    </row>
    <row r="766" spans="9:9" x14ac:dyDescent="0.2">
      <c r="I766" s="59"/>
    </row>
    <row r="767" spans="9:9" x14ac:dyDescent="0.2">
      <c r="I767" s="59"/>
    </row>
    <row r="768" spans="9:9" x14ac:dyDescent="0.2">
      <c r="I768" s="59"/>
    </row>
    <row r="769" spans="9:9" x14ac:dyDescent="0.2">
      <c r="I769" s="59"/>
    </row>
    <row r="770" spans="9:9" x14ac:dyDescent="0.2">
      <c r="I770" s="59"/>
    </row>
    <row r="771" spans="9:9" x14ac:dyDescent="0.2">
      <c r="I771" s="59"/>
    </row>
    <row r="772" spans="9:9" x14ac:dyDescent="0.2">
      <c r="I772" s="59"/>
    </row>
    <row r="773" spans="9:9" x14ac:dyDescent="0.2">
      <c r="I773" s="59"/>
    </row>
    <row r="774" spans="9:9" x14ac:dyDescent="0.2">
      <c r="I774" s="59"/>
    </row>
    <row r="775" spans="9:9" x14ac:dyDescent="0.2">
      <c r="I775" s="59"/>
    </row>
    <row r="776" spans="9:9" x14ac:dyDescent="0.2">
      <c r="I776" s="59"/>
    </row>
    <row r="777" spans="9:9" x14ac:dyDescent="0.2">
      <c r="I777" s="59"/>
    </row>
    <row r="778" spans="9:9" x14ac:dyDescent="0.2">
      <c r="I778" s="59"/>
    </row>
    <row r="779" spans="9:9" x14ac:dyDescent="0.2">
      <c r="I779" s="59"/>
    </row>
    <row r="780" spans="9:9" x14ac:dyDescent="0.2">
      <c r="I780" s="59"/>
    </row>
    <row r="781" spans="9:9" x14ac:dyDescent="0.2">
      <c r="I781" s="59"/>
    </row>
    <row r="782" spans="9:9" x14ac:dyDescent="0.2">
      <c r="I782" s="59"/>
    </row>
    <row r="783" spans="9:9" x14ac:dyDescent="0.2">
      <c r="I783" s="59"/>
    </row>
    <row r="784" spans="9:9" x14ac:dyDescent="0.2">
      <c r="I784" s="59"/>
    </row>
    <row r="785" spans="9:9" x14ac:dyDescent="0.2">
      <c r="I785" s="59"/>
    </row>
    <row r="786" spans="9:9" x14ac:dyDescent="0.2">
      <c r="I786" s="59"/>
    </row>
    <row r="787" spans="9:9" x14ac:dyDescent="0.2">
      <c r="I787" s="59"/>
    </row>
    <row r="788" spans="9:9" x14ac:dyDescent="0.2">
      <c r="I788" s="59"/>
    </row>
    <row r="789" spans="9:9" x14ac:dyDescent="0.2">
      <c r="I789" s="59"/>
    </row>
    <row r="790" spans="9:9" x14ac:dyDescent="0.2">
      <c r="I790" s="59"/>
    </row>
    <row r="791" spans="9:9" x14ac:dyDescent="0.2">
      <c r="I791" s="59"/>
    </row>
    <row r="792" spans="9:9" x14ac:dyDescent="0.2">
      <c r="I792" s="59"/>
    </row>
    <row r="793" spans="9:9" x14ac:dyDescent="0.2">
      <c r="I793" s="59"/>
    </row>
    <row r="794" spans="9:9" x14ac:dyDescent="0.2">
      <c r="I794" s="59"/>
    </row>
    <row r="795" spans="9:9" x14ac:dyDescent="0.2">
      <c r="I795" s="59"/>
    </row>
    <row r="796" spans="9:9" x14ac:dyDescent="0.2">
      <c r="I796" s="59"/>
    </row>
    <row r="797" spans="9:9" x14ac:dyDescent="0.2">
      <c r="I797" s="59"/>
    </row>
    <row r="798" spans="9:9" x14ac:dyDescent="0.2">
      <c r="I798" s="59"/>
    </row>
    <row r="799" spans="9:9" x14ac:dyDescent="0.2">
      <c r="I799" s="59"/>
    </row>
    <row r="800" spans="9:9" x14ac:dyDescent="0.2">
      <c r="I800" s="59"/>
    </row>
    <row r="801" spans="9:9" x14ac:dyDescent="0.2">
      <c r="I801" s="59"/>
    </row>
    <row r="802" spans="9:9" x14ac:dyDescent="0.2">
      <c r="I802" s="59"/>
    </row>
    <row r="803" spans="9:9" x14ac:dyDescent="0.2">
      <c r="I803" s="59"/>
    </row>
    <row r="804" spans="9:9" x14ac:dyDescent="0.2">
      <c r="I804" s="59"/>
    </row>
    <row r="805" spans="9:9" x14ac:dyDescent="0.2">
      <c r="I805" s="59"/>
    </row>
    <row r="806" spans="9:9" x14ac:dyDescent="0.2">
      <c r="I806" s="59"/>
    </row>
    <row r="807" spans="9:9" x14ac:dyDescent="0.2">
      <c r="I807" s="59"/>
    </row>
    <row r="808" spans="9:9" x14ac:dyDescent="0.2">
      <c r="I808" s="59"/>
    </row>
    <row r="809" spans="9:9" x14ac:dyDescent="0.2">
      <c r="I809" s="59"/>
    </row>
    <row r="810" spans="9:9" x14ac:dyDescent="0.2">
      <c r="I810" s="59"/>
    </row>
    <row r="811" spans="9:9" x14ac:dyDescent="0.2">
      <c r="I811" s="59"/>
    </row>
    <row r="812" spans="9:9" x14ac:dyDescent="0.2">
      <c r="I812" s="59"/>
    </row>
    <row r="813" spans="9:9" x14ac:dyDescent="0.2">
      <c r="I813" s="59"/>
    </row>
    <row r="814" spans="9:9" x14ac:dyDescent="0.2">
      <c r="I814" s="59"/>
    </row>
    <row r="815" spans="9:9" x14ac:dyDescent="0.2">
      <c r="I815" s="59"/>
    </row>
    <row r="816" spans="9:9" x14ac:dyDescent="0.2">
      <c r="I816" s="59"/>
    </row>
    <row r="817" spans="9:9" x14ac:dyDescent="0.2">
      <c r="I817" s="59"/>
    </row>
    <row r="818" spans="9:9" x14ac:dyDescent="0.2">
      <c r="I818" s="59"/>
    </row>
    <row r="819" spans="9:9" x14ac:dyDescent="0.2">
      <c r="I819" s="59"/>
    </row>
    <row r="820" spans="9:9" x14ac:dyDescent="0.2">
      <c r="I820" s="59"/>
    </row>
    <row r="821" spans="9:9" x14ac:dyDescent="0.2">
      <c r="I821" s="59"/>
    </row>
    <row r="822" spans="9:9" x14ac:dyDescent="0.2">
      <c r="I822" s="59"/>
    </row>
    <row r="823" spans="9:9" x14ac:dyDescent="0.2">
      <c r="I823" s="59"/>
    </row>
    <row r="824" spans="9:9" x14ac:dyDescent="0.2">
      <c r="I824" s="59"/>
    </row>
    <row r="825" spans="9:9" x14ac:dyDescent="0.2">
      <c r="I825" s="59"/>
    </row>
    <row r="826" spans="9:9" x14ac:dyDescent="0.2">
      <c r="I826" s="59"/>
    </row>
    <row r="827" spans="9:9" x14ac:dyDescent="0.2">
      <c r="I827" s="59"/>
    </row>
    <row r="828" spans="9:9" x14ac:dyDescent="0.2">
      <c r="I828" s="59"/>
    </row>
    <row r="829" spans="9:9" x14ac:dyDescent="0.2">
      <c r="I829" s="59"/>
    </row>
    <row r="830" spans="9:9" x14ac:dyDescent="0.2">
      <c r="I830" s="59"/>
    </row>
    <row r="831" spans="9:9" x14ac:dyDescent="0.2">
      <c r="I831" s="59"/>
    </row>
    <row r="832" spans="9:9" x14ac:dyDescent="0.2">
      <c r="I832" s="59"/>
    </row>
    <row r="833" spans="9:9" x14ac:dyDescent="0.2">
      <c r="I833" s="59"/>
    </row>
    <row r="834" spans="9:9" x14ac:dyDescent="0.2">
      <c r="I834" s="59"/>
    </row>
    <row r="835" spans="9:9" x14ac:dyDescent="0.2">
      <c r="I835" s="59"/>
    </row>
    <row r="836" spans="9:9" x14ac:dyDescent="0.2">
      <c r="I836" s="59"/>
    </row>
    <row r="837" spans="9:9" x14ac:dyDescent="0.2">
      <c r="I837" s="59"/>
    </row>
    <row r="838" spans="9:9" x14ac:dyDescent="0.2">
      <c r="I838" s="59"/>
    </row>
    <row r="839" spans="9:9" x14ac:dyDescent="0.2">
      <c r="I839" s="59"/>
    </row>
    <row r="840" spans="9:9" x14ac:dyDescent="0.2">
      <c r="I840" s="59"/>
    </row>
    <row r="841" spans="9:9" x14ac:dyDescent="0.2">
      <c r="I841" s="59"/>
    </row>
    <row r="842" spans="9:9" x14ac:dyDescent="0.2">
      <c r="I842" s="59"/>
    </row>
    <row r="843" spans="9:9" x14ac:dyDescent="0.2">
      <c r="I843" s="59"/>
    </row>
    <row r="844" spans="9:9" x14ac:dyDescent="0.2">
      <c r="I844" s="59"/>
    </row>
    <row r="845" spans="9:9" x14ac:dyDescent="0.2">
      <c r="I845" s="59"/>
    </row>
    <row r="846" spans="9:9" x14ac:dyDescent="0.2">
      <c r="I846" s="59"/>
    </row>
    <row r="847" spans="9:9" x14ac:dyDescent="0.2">
      <c r="I847" s="59"/>
    </row>
    <row r="848" spans="9:9" x14ac:dyDescent="0.2">
      <c r="I848" s="59"/>
    </row>
    <row r="849" spans="9:9" x14ac:dyDescent="0.2">
      <c r="I849" s="59"/>
    </row>
    <row r="850" spans="9:9" x14ac:dyDescent="0.2">
      <c r="I850" s="59"/>
    </row>
    <row r="851" spans="9:9" x14ac:dyDescent="0.2">
      <c r="I851" s="59"/>
    </row>
    <row r="852" spans="9:9" x14ac:dyDescent="0.2">
      <c r="I852" s="59"/>
    </row>
    <row r="853" spans="9:9" x14ac:dyDescent="0.2">
      <c r="I853" s="59"/>
    </row>
    <row r="854" spans="9:9" x14ac:dyDescent="0.2">
      <c r="I854" s="59"/>
    </row>
    <row r="855" spans="9:9" x14ac:dyDescent="0.2">
      <c r="I855" s="59"/>
    </row>
    <row r="856" spans="9:9" x14ac:dyDescent="0.2">
      <c r="I856" s="59"/>
    </row>
    <row r="857" spans="9:9" x14ac:dyDescent="0.2">
      <c r="I857" s="59"/>
    </row>
    <row r="858" spans="9:9" x14ac:dyDescent="0.2">
      <c r="I858" s="59"/>
    </row>
    <row r="859" spans="9:9" x14ac:dyDescent="0.2">
      <c r="I859" s="59"/>
    </row>
    <row r="860" spans="9:9" x14ac:dyDescent="0.2">
      <c r="I860" s="59"/>
    </row>
    <row r="861" spans="9:9" x14ac:dyDescent="0.2">
      <c r="I861" s="59"/>
    </row>
    <row r="862" spans="9:9" x14ac:dyDescent="0.2">
      <c r="I862" s="59"/>
    </row>
    <row r="863" spans="9:9" x14ac:dyDescent="0.2">
      <c r="I863" s="59"/>
    </row>
    <row r="864" spans="9:9" x14ac:dyDescent="0.2">
      <c r="I864" s="59"/>
    </row>
    <row r="865" spans="9:9" x14ac:dyDescent="0.2">
      <c r="I865" s="59"/>
    </row>
    <row r="866" spans="9:9" x14ac:dyDescent="0.2">
      <c r="I866" s="59"/>
    </row>
    <row r="867" spans="9:9" x14ac:dyDescent="0.2">
      <c r="I867" s="59"/>
    </row>
    <row r="868" spans="9:9" x14ac:dyDescent="0.2">
      <c r="I868" s="59"/>
    </row>
    <row r="869" spans="9:9" x14ac:dyDescent="0.2">
      <c r="I869" s="59"/>
    </row>
    <row r="870" spans="9:9" x14ac:dyDescent="0.2">
      <c r="I870" s="59"/>
    </row>
    <row r="871" spans="9:9" x14ac:dyDescent="0.2">
      <c r="I871" s="59"/>
    </row>
    <row r="872" spans="9:9" x14ac:dyDescent="0.2">
      <c r="I872" s="59"/>
    </row>
    <row r="873" spans="9:9" x14ac:dyDescent="0.2">
      <c r="I873" s="59"/>
    </row>
    <row r="874" spans="9:9" x14ac:dyDescent="0.2">
      <c r="I874" s="59"/>
    </row>
    <row r="875" spans="9:9" x14ac:dyDescent="0.2">
      <c r="I875" s="59"/>
    </row>
    <row r="876" spans="9:9" x14ac:dyDescent="0.2">
      <c r="I876" s="59"/>
    </row>
    <row r="877" spans="9:9" x14ac:dyDescent="0.2">
      <c r="I877" s="59"/>
    </row>
    <row r="878" spans="9:9" x14ac:dyDescent="0.2">
      <c r="I878" s="59"/>
    </row>
    <row r="879" spans="9:9" x14ac:dyDescent="0.2">
      <c r="I879" s="59"/>
    </row>
    <row r="880" spans="9:9" x14ac:dyDescent="0.2">
      <c r="I880" s="59"/>
    </row>
    <row r="881" spans="9:9" x14ac:dyDescent="0.2">
      <c r="I881" s="59"/>
    </row>
    <row r="882" spans="9:9" x14ac:dyDescent="0.2">
      <c r="I882" s="59"/>
    </row>
    <row r="883" spans="9:9" x14ac:dyDescent="0.2">
      <c r="I883" s="59"/>
    </row>
    <row r="884" spans="9:9" x14ac:dyDescent="0.2">
      <c r="I884" s="59"/>
    </row>
    <row r="885" spans="9:9" x14ac:dyDescent="0.2">
      <c r="I885" s="59"/>
    </row>
    <row r="886" spans="9:9" x14ac:dyDescent="0.2">
      <c r="I886" s="59"/>
    </row>
    <row r="887" spans="9:9" x14ac:dyDescent="0.2">
      <c r="I887" s="59"/>
    </row>
    <row r="888" spans="9:9" x14ac:dyDescent="0.2">
      <c r="I888" s="59"/>
    </row>
    <row r="889" spans="9:9" x14ac:dyDescent="0.2">
      <c r="I889" s="59"/>
    </row>
    <row r="890" spans="9:9" x14ac:dyDescent="0.2">
      <c r="I890" s="59"/>
    </row>
    <row r="891" spans="9:9" x14ac:dyDescent="0.2">
      <c r="I891" s="59"/>
    </row>
    <row r="892" spans="9:9" x14ac:dyDescent="0.2">
      <c r="I892" s="59"/>
    </row>
    <row r="893" spans="9:9" x14ac:dyDescent="0.2">
      <c r="I893" s="59"/>
    </row>
    <row r="894" spans="9:9" x14ac:dyDescent="0.2">
      <c r="I894" s="59"/>
    </row>
    <row r="895" spans="9:9" x14ac:dyDescent="0.2">
      <c r="I895" s="59"/>
    </row>
    <row r="896" spans="9:9" x14ac:dyDescent="0.2">
      <c r="I896" s="59"/>
    </row>
    <row r="897" spans="9:9" x14ac:dyDescent="0.2">
      <c r="I897" s="59"/>
    </row>
    <row r="898" spans="9:9" x14ac:dyDescent="0.2">
      <c r="I898" s="59"/>
    </row>
    <row r="899" spans="9:9" x14ac:dyDescent="0.2">
      <c r="I899" s="59"/>
    </row>
    <row r="900" spans="9:9" x14ac:dyDescent="0.2">
      <c r="I900" s="59"/>
    </row>
    <row r="901" spans="9:9" x14ac:dyDescent="0.2">
      <c r="I901" s="59"/>
    </row>
    <row r="902" spans="9:9" x14ac:dyDescent="0.2">
      <c r="I902" s="59"/>
    </row>
    <row r="903" spans="9:9" x14ac:dyDescent="0.2">
      <c r="I903" s="59"/>
    </row>
    <row r="904" spans="9:9" x14ac:dyDescent="0.2">
      <c r="I904" s="59"/>
    </row>
    <row r="905" spans="9:9" x14ac:dyDescent="0.2">
      <c r="I905" s="59"/>
    </row>
    <row r="906" spans="9:9" x14ac:dyDescent="0.2">
      <c r="I906" s="59"/>
    </row>
    <row r="907" spans="9:9" x14ac:dyDescent="0.2">
      <c r="I907" s="59"/>
    </row>
    <row r="908" spans="9:9" x14ac:dyDescent="0.2">
      <c r="I908" s="59"/>
    </row>
    <row r="909" spans="9:9" x14ac:dyDescent="0.2">
      <c r="I909" s="59"/>
    </row>
    <row r="910" spans="9:9" x14ac:dyDescent="0.2">
      <c r="I910" s="59"/>
    </row>
    <row r="911" spans="9:9" x14ac:dyDescent="0.2">
      <c r="I911" s="59"/>
    </row>
    <row r="912" spans="9:9" x14ac:dyDescent="0.2">
      <c r="I912" s="59"/>
    </row>
    <row r="913" spans="9:9" x14ac:dyDescent="0.2">
      <c r="I913" s="59"/>
    </row>
    <row r="914" spans="9:9" x14ac:dyDescent="0.2">
      <c r="I914" s="59"/>
    </row>
    <row r="915" spans="9:9" x14ac:dyDescent="0.2">
      <c r="I915" s="59"/>
    </row>
    <row r="916" spans="9:9" x14ac:dyDescent="0.2">
      <c r="I916" s="59"/>
    </row>
    <row r="917" spans="9:9" x14ac:dyDescent="0.2">
      <c r="I917" s="59"/>
    </row>
    <row r="918" spans="9:9" x14ac:dyDescent="0.2">
      <c r="I918" s="59"/>
    </row>
    <row r="919" spans="9:9" x14ac:dyDescent="0.2">
      <c r="I919" s="59"/>
    </row>
    <row r="920" spans="9:9" x14ac:dyDescent="0.2">
      <c r="I920" s="59"/>
    </row>
    <row r="921" spans="9:9" x14ac:dyDescent="0.2">
      <c r="I921" s="59"/>
    </row>
    <row r="922" spans="9:9" x14ac:dyDescent="0.2">
      <c r="I922" s="59"/>
    </row>
    <row r="923" spans="9:9" x14ac:dyDescent="0.2">
      <c r="I923" s="59"/>
    </row>
    <row r="924" spans="9:9" x14ac:dyDescent="0.2">
      <c r="I924" s="59"/>
    </row>
    <row r="925" spans="9:9" x14ac:dyDescent="0.2">
      <c r="I925" s="59"/>
    </row>
    <row r="926" spans="9:9" x14ac:dyDescent="0.2">
      <c r="I926" s="59"/>
    </row>
    <row r="927" spans="9:9" x14ac:dyDescent="0.2">
      <c r="I927" s="59"/>
    </row>
    <row r="928" spans="9:9" x14ac:dyDescent="0.2">
      <c r="I928" s="59"/>
    </row>
    <row r="929" spans="9:9" x14ac:dyDescent="0.2">
      <c r="I929" s="59"/>
    </row>
    <row r="930" spans="9:9" x14ac:dyDescent="0.2">
      <c r="I930" s="59"/>
    </row>
    <row r="931" spans="9:9" x14ac:dyDescent="0.2">
      <c r="I931" s="59"/>
    </row>
    <row r="932" spans="9:9" x14ac:dyDescent="0.2">
      <c r="I932" s="59"/>
    </row>
    <row r="933" spans="9:9" x14ac:dyDescent="0.2">
      <c r="I933" s="59"/>
    </row>
    <row r="934" spans="9:9" x14ac:dyDescent="0.2">
      <c r="I934" s="59"/>
    </row>
    <row r="935" spans="9:9" x14ac:dyDescent="0.2">
      <c r="I935" s="59"/>
    </row>
    <row r="936" spans="9:9" x14ac:dyDescent="0.2">
      <c r="I936" s="59"/>
    </row>
    <row r="937" spans="9:9" x14ac:dyDescent="0.2">
      <c r="I937" s="59"/>
    </row>
    <row r="938" spans="9:9" x14ac:dyDescent="0.2">
      <c r="I938" s="59"/>
    </row>
    <row r="939" spans="9:9" x14ac:dyDescent="0.2">
      <c r="I939" s="59"/>
    </row>
    <row r="940" spans="9:9" x14ac:dyDescent="0.2">
      <c r="I940" s="59"/>
    </row>
    <row r="941" spans="9:9" x14ac:dyDescent="0.2">
      <c r="I941" s="59"/>
    </row>
    <row r="942" spans="9:9" x14ac:dyDescent="0.2">
      <c r="I942" s="59"/>
    </row>
    <row r="943" spans="9:9" x14ac:dyDescent="0.2">
      <c r="I943" s="59"/>
    </row>
    <row r="944" spans="9:9" x14ac:dyDescent="0.2">
      <c r="I944" s="59"/>
    </row>
    <row r="945" spans="9:9" x14ac:dyDescent="0.2">
      <c r="I945" s="59"/>
    </row>
    <row r="946" spans="9:9" x14ac:dyDescent="0.2">
      <c r="I946" s="59"/>
    </row>
    <row r="947" spans="9:9" x14ac:dyDescent="0.2">
      <c r="I947" s="59"/>
    </row>
    <row r="948" spans="9:9" x14ac:dyDescent="0.2">
      <c r="I948" s="59"/>
    </row>
    <row r="949" spans="9:9" x14ac:dyDescent="0.2">
      <c r="I949" s="59"/>
    </row>
    <row r="950" spans="9:9" x14ac:dyDescent="0.2">
      <c r="I950" s="59"/>
    </row>
    <row r="951" spans="9:9" x14ac:dyDescent="0.2">
      <c r="I951" s="59"/>
    </row>
    <row r="952" spans="9:9" x14ac:dyDescent="0.2">
      <c r="I952" s="59"/>
    </row>
    <row r="953" spans="9:9" x14ac:dyDescent="0.2">
      <c r="I953" s="59"/>
    </row>
    <row r="954" spans="9:9" x14ac:dyDescent="0.2">
      <c r="I954" s="59"/>
    </row>
    <row r="955" spans="9:9" x14ac:dyDescent="0.2">
      <c r="I955" s="59"/>
    </row>
    <row r="956" spans="9:9" x14ac:dyDescent="0.2">
      <c r="I956" s="59"/>
    </row>
    <row r="957" spans="9:9" x14ac:dyDescent="0.2">
      <c r="I957" s="59"/>
    </row>
    <row r="958" spans="9:9" x14ac:dyDescent="0.2">
      <c r="I958" s="59"/>
    </row>
    <row r="959" spans="9:9" x14ac:dyDescent="0.2">
      <c r="I959" s="59"/>
    </row>
    <row r="960" spans="9:9" x14ac:dyDescent="0.2">
      <c r="I960" s="59"/>
    </row>
    <row r="961" spans="9:9" x14ac:dyDescent="0.2">
      <c r="I961" s="59"/>
    </row>
    <row r="962" spans="9:9" x14ac:dyDescent="0.2">
      <c r="I962" s="59"/>
    </row>
    <row r="963" spans="9:9" x14ac:dyDescent="0.2">
      <c r="I963" s="59"/>
    </row>
    <row r="964" spans="9:9" x14ac:dyDescent="0.2">
      <c r="I964" s="59"/>
    </row>
    <row r="965" spans="9:9" x14ac:dyDescent="0.2">
      <c r="I965" s="59"/>
    </row>
    <row r="966" spans="9:9" x14ac:dyDescent="0.2">
      <c r="I966" s="59"/>
    </row>
    <row r="967" spans="9:9" x14ac:dyDescent="0.2">
      <c r="I967" s="59"/>
    </row>
    <row r="968" spans="9:9" x14ac:dyDescent="0.2">
      <c r="I968" s="59"/>
    </row>
    <row r="969" spans="9:9" x14ac:dyDescent="0.2">
      <c r="I969" s="59"/>
    </row>
    <row r="970" spans="9:9" x14ac:dyDescent="0.2">
      <c r="I970" s="59"/>
    </row>
    <row r="971" spans="9:9" x14ac:dyDescent="0.2">
      <c r="I971" s="59"/>
    </row>
    <row r="972" spans="9:9" x14ac:dyDescent="0.2">
      <c r="I972" s="59"/>
    </row>
    <row r="973" spans="9:9" x14ac:dyDescent="0.2">
      <c r="I973" s="59"/>
    </row>
    <row r="974" spans="9:9" x14ac:dyDescent="0.2">
      <c r="I974" s="59"/>
    </row>
    <row r="975" spans="9:9" x14ac:dyDescent="0.2">
      <c r="I975" s="59"/>
    </row>
    <row r="976" spans="9:9" x14ac:dyDescent="0.2">
      <c r="I976" s="59"/>
    </row>
    <row r="977" spans="9:9" x14ac:dyDescent="0.2">
      <c r="I977" s="59"/>
    </row>
    <row r="978" spans="9:9" x14ac:dyDescent="0.2">
      <c r="I978" s="59"/>
    </row>
    <row r="979" spans="9:9" x14ac:dyDescent="0.2">
      <c r="I979" s="59"/>
    </row>
    <row r="980" spans="9:9" x14ac:dyDescent="0.2">
      <c r="I980" s="59"/>
    </row>
    <row r="981" spans="9:9" x14ac:dyDescent="0.2">
      <c r="I981" s="59"/>
    </row>
    <row r="982" spans="9:9" x14ac:dyDescent="0.2">
      <c r="I982" s="59"/>
    </row>
    <row r="983" spans="9:9" x14ac:dyDescent="0.2">
      <c r="I983" s="59"/>
    </row>
    <row r="984" spans="9:9" x14ac:dyDescent="0.2">
      <c r="I984" s="59"/>
    </row>
    <row r="985" spans="9:9" x14ac:dyDescent="0.2">
      <c r="I985" s="59"/>
    </row>
    <row r="986" spans="9:9" x14ac:dyDescent="0.2">
      <c r="I986" s="59"/>
    </row>
    <row r="987" spans="9:9" x14ac:dyDescent="0.2">
      <c r="I987" s="59"/>
    </row>
    <row r="988" spans="9:9" x14ac:dyDescent="0.2">
      <c r="I988" s="59"/>
    </row>
    <row r="989" spans="9:9" x14ac:dyDescent="0.2">
      <c r="I989" s="59"/>
    </row>
    <row r="990" spans="9:9" x14ac:dyDescent="0.2">
      <c r="I990" s="59"/>
    </row>
    <row r="991" spans="9:9" x14ac:dyDescent="0.2">
      <c r="I991" s="59"/>
    </row>
    <row r="992" spans="9:9" x14ac:dyDescent="0.2">
      <c r="I992" s="59"/>
    </row>
    <row r="993" spans="9:9" x14ac:dyDescent="0.2">
      <c r="I993" s="59"/>
    </row>
    <row r="994" spans="9:9" x14ac:dyDescent="0.2">
      <c r="I994" s="59"/>
    </row>
    <row r="995" spans="9:9" x14ac:dyDescent="0.2">
      <c r="I995" s="59"/>
    </row>
    <row r="996" spans="9:9" x14ac:dyDescent="0.2">
      <c r="I996" s="59"/>
    </row>
    <row r="997" spans="9:9" x14ac:dyDescent="0.2">
      <c r="I997" s="59"/>
    </row>
    <row r="998" spans="9:9" x14ac:dyDescent="0.2">
      <c r="I998" s="59"/>
    </row>
    <row r="999" spans="9:9" x14ac:dyDescent="0.2">
      <c r="I999" s="59"/>
    </row>
    <row r="1000" spans="9:9" x14ac:dyDescent="0.2">
      <c r="I1000" s="59"/>
    </row>
    <row r="1001" spans="9:9" x14ac:dyDescent="0.2">
      <c r="I1001" s="59"/>
    </row>
    <row r="1002" spans="9:9" x14ac:dyDescent="0.2">
      <c r="I1002" s="59"/>
    </row>
    <row r="1003" spans="9:9" x14ac:dyDescent="0.2">
      <c r="I1003" s="59"/>
    </row>
    <row r="1004" spans="9:9" x14ac:dyDescent="0.2">
      <c r="I1004" s="59"/>
    </row>
    <row r="1005" spans="9:9" x14ac:dyDescent="0.2">
      <c r="I1005" s="59"/>
    </row>
    <row r="1006" spans="9:9" x14ac:dyDescent="0.2">
      <c r="I1006" s="59"/>
    </row>
    <row r="1007" spans="9:9" x14ac:dyDescent="0.2">
      <c r="I1007" s="59"/>
    </row>
    <row r="1008" spans="9:9" x14ac:dyDescent="0.2">
      <c r="I1008" s="59"/>
    </row>
    <row r="1009" spans="9:9" x14ac:dyDescent="0.2">
      <c r="I1009" s="59"/>
    </row>
    <row r="1010" spans="9:9" x14ac:dyDescent="0.2">
      <c r="I1010" s="59"/>
    </row>
    <row r="1011" spans="9:9" x14ac:dyDescent="0.2">
      <c r="I1011" s="59"/>
    </row>
    <row r="1012" spans="9:9" x14ac:dyDescent="0.2">
      <c r="I1012" s="59"/>
    </row>
    <row r="1013" spans="9:9" x14ac:dyDescent="0.2">
      <c r="I1013" s="59"/>
    </row>
    <row r="1014" spans="9:9" x14ac:dyDescent="0.2">
      <c r="I1014" s="59"/>
    </row>
    <row r="1015" spans="9:9" x14ac:dyDescent="0.2">
      <c r="I1015" s="59"/>
    </row>
    <row r="1016" spans="9:9" x14ac:dyDescent="0.2">
      <c r="I1016" s="59"/>
    </row>
    <row r="1017" spans="9:9" x14ac:dyDescent="0.2">
      <c r="I1017" s="59"/>
    </row>
    <row r="1018" spans="9:9" x14ac:dyDescent="0.2">
      <c r="I1018" s="59"/>
    </row>
    <row r="1019" spans="9:9" x14ac:dyDescent="0.2">
      <c r="I1019" s="59"/>
    </row>
    <row r="1020" spans="9:9" x14ac:dyDescent="0.2">
      <c r="I1020" s="59"/>
    </row>
    <row r="1021" spans="9:9" x14ac:dyDescent="0.2">
      <c r="I1021" s="59"/>
    </row>
    <row r="1022" spans="9:9" x14ac:dyDescent="0.2">
      <c r="I1022" s="59"/>
    </row>
    <row r="1023" spans="9:9" x14ac:dyDescent="0.2">
      <c r="I1023" s="59"/>
    </row>
    <row r="1024" spans="9:9" x14ac:dyDescent="0.2">
      <c r="I1024" s="59"/>
    </row>
    <row r="1025" spans="9:9" x14ac:dyDescent="0.2">
      <c r="I1025" s="59"/>
    </row>
    <row r="1026" spans="9:9" x14ac:dyDescent="0.2">
      <c r="I1026" s="59"/>
    </row>
    <row r="1027" spans="9:9" x14ac:dyDescent="0.2">
      <c r="I1027" s="59"/>
    </row>
    <row r="1028" spans="9:9" x14ac:dyDescent="0.2">
      <c r="I1028" s="59"/>
    </row>
    <row r="1029" spans="9:9" x14ac:dyDescent="0.2">
      <c r="I1029" s="59"/>
    </row>
    <row r="1030" spans="9:9" x14ac:dyDescent="0.2">
      <c r="I1030" s="59"/>
    </row>
    <row r="1031" spans="9:9" x14ac:dyDescent="0.2">
      <c r="I1031" s="59"/>
    </row>
    <row r="1032" spans="9:9" x14ac:dyDescent="0.2">
      <c r="I1032" s="59"/>
    </row>
    <row r="1033" spans="9:9" x14ac:dyDescent="0.2">
      <c r="I1033" s="59"/>
    </row>
    <row r="1034" spans="9:9" x14ac:dyDescent="0.2">
      <c r="I1034" s="59"/>
    </row>
    <row r="1035" spans="9:9" x14ac:dyDescent="0.2">
      <c r="I1035" s="59"/>
    </row>
    <row r="1036" spans="9:9" x14ac:dyDescent="0.2">
      <c r="I1036" s="59"/>
    </row>
    <row r="1037" spans="9:9" x14ac:dyDescent="0.2">
      <c r="I1037" s="59"/>
    </row>
    <row r="1038" spans="9:9" x14ac:dyDescent="0.2">
      <c r="I1038" s="59"/>
    </row>
    <row r="1039" spans="9:9" x14ac:dyDescent="0.2">
      <c r="I1039" s="59"/>
    </row>
    <row r="1040" spans="9:9" x14ac:dyDescent="0.2">
      <c r="I1040" s="59"/>
    </row>
    <row r="1041" spans="9:9" x14ac:dyDescent="0.2">
      <c r="I1041" s="59"/>
    </row>
    <row r="1042" spans="9:9" x14ac:dyDescent="0.2">
      <c r="I1042" s="59"/>
    </row>
    <row r="1043" spans="9:9" x14ac:dyDescent="0.2">
      <c r="I1043" s="59"/>
    </row>
    <row r="1044" spans="9:9" x14ac:dyDescent="0.2">
      <c r="I1044" s="59"/>
    </row>
    <row r="1045" spans="9:9" x14ac:dyDescent="0.2">
      <c r="I1045" s="59"/>
    </row>
    <row r="1046" spans="9:9" x14ac:dyDescent="0.2">
      <c r="I1046" s="59"/>
    </row>
    <row r="1047" spans="9:9" x14ac:dyDescent="0.2">
      <c r="I1047" s="59"/>
    </row>
    <row r="1048" spans="9:9" x14ac:dyDescent="0.2">
      <c r="I1048" s="59"/>
    </row>
    <row r="1049" spans="9:9" x14ac:dyDescent="0.2">
      <c r="I1049" s="59"/>
    </row>
    <row r="1050" spans="9:9" x14ac:dyDescent="0.2">
      <c r="I1050" s="59"/>
    </row>
    <row r="1051" spans="9:9" x14ac:dyDescent="0.2">
      <c r="I1051" s="59"/>
    </row>
    <row r="1052" spans="9:9" x14ac:dyDescent="0.2">
      <c r="I1052" s="59"/>
    </row>
    <row r="1053" spans="9:9" x14ac:dyDescent="0.2">
      <c r="I1053" s="59"/>
    </row>
    <row r="1054" spans="9:9" x14ac:dyDescent="0.2">
      <c r="I1054" s="59"/>
    </row>
    <row r="1055" spans="9:9" x14ac:dyDescent="0.2">
      <c r="I1055" s="59"/>
    </row>
    <row r="1056" spans="9:9" x14ac:dyDescent="0.2">
      <c r="I1056" s="59"/>
    </row>
    <row r="1057" spans="9:9" x14ac:dyDescent="0.2">
      <c r="I1057" s="59"/>
    </row>
    <row r="1058" spans="9:9" x14ac:dyDescent="0.2">
      <c r="I1058" s="59"/>
    </row>
    <row r="1059" spans="9:9" x14ac:dyDescent="0.2">
      <c r="I1059" s="59"/>
    </row>
    <row r="1060" spans="9:9" x14ac:dyDescent="0.2">
      <c r="I1060" s="59"/>
    </row>
    <row r="1061" spans="9:9" x14ac:dyDescent="0.2">
      <c r="I1061" s="59"/>
    </row>
    <row r="1062" spans="9:9" x14ac:dyDescent="0.2">
      <c r="I1062" s="59"/>
    </row>
    <row r="1063" spans="9:9" x14ac:dyDescent="0.2">
      <c r="I1063" s="59"/>
    </row>
    <row r="1064" spans="9:9" x14ac:dyDescent="0.2">
      <c r="I1064" s="59"/>
    </row>
    <row r="1065" spans="9:9" x14ac:dyDescent="0.2">
      <c r="I1065" s="59"/>
    </row>
    <row r="1066" spans="9:9" x14ac:dyDescent="0.2">
      <c r="I1066" s="59"/>
    </row>
    <row r="1067" spans="9:9" x14ac:dyDescent="0.2">
      <c r="I1067" s="59"/>
    </row>
    <row r="1068" spans="9:9" x14ac:dyDescent="0.2">
      <c r="I1068" s="59"/>
    </row>
    <row r="1069" spans="9:9" x14ac:dyDescent="0.2">
      <c r="I1069" s="59"/>
    </row>
    <row r="1070" spans="9:9" x14ac:dyDescent="0.2">
      <c r="I1070" s="59"/>
    </row>
    <row r="1071" spans="9:9" x14ac:dyDescent="0.2">
      <c r="I1071" s="59"/>
    </row>
    <row r="1072" spans="9:9" x14ac:dyDescent="0.2">
      <c r="I1072" s="59"/>
    </row>
    <row r="1073" spans="9:9" x14ac:dyDescent="0.2">
      <c r="I1073" s="59"/>
    </row>
    <row r="1074" spans="9:9" x14ac:dyDescent="0.2">
      <c r="I1074" s="59"/>
    </row>
    <row r="1075" spans="9:9" x14ac:dyDescent="0.2">
      <c r="I1075" s="59"/>
    </row>
    <row r="1076" spans="9:9" x14ac:dyDescent="0.2">
      <c r="I1076" s="59"/>
    </row>
    <row r="1077" spans="9:9" x14ac:dyDescent="0.2">
      <c r="I1077" s="59"/>
    </row>
    <row r="1078" spans="9:9" x14ac:dyDescent="0.2">
      <c r="I1078" s="59"/>
    </row>
    <row r="1079" spans="9:9" x14ac:dyDescent="0.2">
      <c r="I1079" s="59"/>
    </row>
    <row r="1080" spans="9:9" x14ac:dyDescent="0.2">
      <c r="I1080" s="59"/>
    </row>
    <row r="1081" spans="9:9" x14ac:dyDescent="0.2">
      <c r="I1081" s="59"/>
    </row>
    <row r="1082" spans="9:9" x14ac:dyDescent="0.2">
      <c r="I1082" s="59"/>
    </row>
    <row r="1083" spans="9:9" x14ac:dyDescent="0.2">
      <c r="I1083" s="59"/>
    </row>
    <row r="1084" spans="9:9" x14ac:dyDescent="0.2">
      <c r="I1084" s="59"/>
    </row>
    <row r="1085" spans="9:9" x14ac:dyDescent="0.2">
      <c r="I1085" s="59"/>
    </row>
    <row r="1086" spans="9:9" x14ac:dyDescent="0.2">
      <c r="I1086" s="59"/>
    </row>
    <row r="1087" spans="9:9" x14ac:dyDescent="0.2">
      <c r="I1087" s="59"/>
    </row>
    <row r="1088" spans="9:9" x14ac:dyDescent="0.2">
      <c r="I1088" s="59"/>
    </row>
    <row r="1089" spans="9:9" x14ac:dyDescent="0.2">
      <c r="I1089" s="59"/>
    </row>
    <row r="1090" spans="9:9" x14ac:dyDescent="0.2">
      <c r="I1090" s="59"/>
    </row>
    <row r="1091" spans="9:9" x14ac:dyDescent="0.2">
      <c r="I1091" s="59"/>
    </row>
    <row r="1092" spans="9:9" x14ac:dyDescent="0.2">
      <c r="I1092" s="59"/>
    </row>
    <row r="1093" spans="9:9" x14ac:dyDescent="0.2">
      <c r="I1093" s="59"/>
    </row>
    <row r="1094" spans="9:9" x14ac:dyDescent="0.2">
      <c r="I1094" s="59"/>
    </row>
    <row r="1095" spans="9:9" x14ac:dyDescent="0.2">
      <c r="I1095" s="59"/>
    </row>
    <row r="1096" spans="9:9" x14ac:dyDescent="0.2">
      <c r="I1096" s="59"/>
    </row>
    <row r="1097" spans="9:9" x14ac:dyDescent="0.2">
      <c r="I1097" s="59"/>
    </row>
    <row r="1098" spans="9:9" x14ac:dyDescent="0.2">
      <c r="I1098" s="59"/>
    </row>
    <row r="1099" spans="9:9" x14ac:dyDescent="0.2">
      <c r="I1099" s="59"/>
    </row>
    <row r="1100" spans="9:9" x14ac:dyDescent="0.2">
      <c r="I1100" s="59"/>
    </row>
    <row r="1101" spans="9:9" x14ac:dyDescent="0.2">
      <c r="I1101" s="59"/>
    </row>
    <row r="1102" spans="9:9" x14ac:dyDescent="0.2">
      <c r="I1102" s="59"/>
    </row>
    <row r="1103" spans="9:9" x14ac:dyDescent="0.2">
      <c r="I1103" s="59"/>
    </row>
    <row r="1104" spans="9:9" x14ac:dyDescent="0.2">
      <c r="I1104" s="59"/>
    </row>
    <row r="1105" spans="9:9" x14ac:dyDescent="0.2">
      <c r="I1105" s="59"/>
    </row>
    <row r="1106" spans="9:9" x14ac:dyDescent="0.2">
      <c r="I1106" s="59"/>
    </row>
    <row r="1107" spans="9:9" x14ac:dyDescent="0.2">
      <c r="I1107" s="59"/>
    </row>
    <row r="1108" spans="9:9" x14ac:dyDescent="0.2">
      <c r="I1108" s="59"/>
    </row>
    <row r="1109" spans="9:9" x14ac:dyDescent="0.2">
      <c r="I1109" s="59"/>
    </row>
    <row r="1110" spans="9:9" x14ac:dyDescent="0.2">
      <c r="I1110" s="59"/>
    </row>
    <row r="1111" spans="9:9" x14ac:dyDescent="0.2">
      <c r="I1111" s="59"/>
    </row>
    <row r="1112" spans="9:9" x14ac:dyDescent="0.2">
      <c r="I1112" s="59"/>
    </row>
    <row r="1113" spans="9:9" x14ac:dyDescent="0.2">
      <c r="I1113" s="59"/>
    </row>
    <row r="1114" spans="9:9" x14ac:dyDescent="0.2">
      <c r="I1114" s="59"/>
    </row>
    <row r="1115" spans="9:9" x14ac:dyDescent="0.2">
      <c r="I1115" s="59"/>
    </row>
    <row r="1116" spans="9:9" x14ac:dyDescent="0.2">
      <c r="I1116" s="59"/>
    </row>
    <row r="1117" spans="9:9" x14ac:dyDescent="0.2">
      <c r="I1117" s="59"/>
    </row>
    <row r="1118" spans="9:9" x14ac:dyDescent="0.2">
      <c r="I1118" s="59"/>
    </row>
    <row r="1119" spans="9:9" x14ac:dyDescent="0.2">
      <c r="I1119" s="59"/>
    </row>
    <row r="1120" spans="9:9" x14ac:dyDescent="0.2">
      <c r="I1120" s="59"/>
    </row>
    <row r="1121" spans="9:9" x14ac:dyDescent="0.2">
      <c r="I1121" s="59"/>
    </row>
    <row r="1122" spans="9:9" x14ac:dyDescent="0.2">
      <c r="I1122" s="59"/>
    </row>
    <row r="1123" spans="9:9" x14ac:dyDescent="0.2">
      <c r="I1123" s="59"/>
    </row>
    <row r="1124" spans="9:9" x14ac:dyDescent="0.2">
      <c r="I1124" s="59"/>
    </row>
    <row r="1125" spans="9:9" x14ac:dyDescent="0.2">
      <c r="I1125" s="59"/>
    </row>
    <row r="1126" spans="9:9" x14ac:dyDescent="0.2">
      <c r="I1126" s="59"/>
    </row>
    <row r="1127" spans="9:9" x14ac:dyDescent="0.2">
      <c r="I1127" s="59"/>
    </row>
    <row r="1128" spans="9:9" x14ac:dyDescent="0.2">
      <c r="I1128" s="59"/>
    </row>
    <row r="1129" spans="9:9" x14ac:dyDescent="0.2">
      <c r="I1129" s="59"/>
    </row>
    <row r="1130" spans="9:9" x14ac:dyDescent="0.2">
      <c r="I1130" s="59"/>
    </row>
    <row r="1131" spans="9:9" x14ac:dyDescent="0.2">
      <c r="I1131" s="59"/>
    </row>
    <row r="1132" spans="9:9" x14ac:dyDescent="0.2">
      <c r="I1132" s="59"/>
    </row>
    <row r="1133" spans="9:9" x14ac:dyDescent="0.2">
      <c r="I1133" s="59"/>
    </row>
    <row r="1134" spans="9:9" x14ac:dyDescent="0.2">
      <c r="I1134" s="59"/>
    </row>
    <row r="1135" spans="9:9" x14ac:dyDescent="0.2">
      <c r="I1135" s="59"/>
    </row>
    <row r="1136" spans="9:9" x14ac:dyDescent="0.2">
      <c r="I1136" s="59"/>
    </row>
    <row r="1137" spans="9:9" x14ac:dyDescent="0.2">
      <c r="I1137" s="59"/>
    </row>
    <row r="1138" spans="9:9" x14ac:dyDescent="0.2">
      <c r="I1138" s="59"/>
    </row>
    <row r="1139" spans="9:9" x14ac:dyDescent="0.2">
      <c r="I1139" s="59"/>
    </row>
    <row r="1140" spans="9:9" x14ac:dyDescent="0.2">
      <c r="I1140" s="59"/>
    </row>
    <row r="1141" spans="9:9" x14ac:dyDescent="0.2">
      <c r="I1141" s="59"/>
    </row>
    <row r="1142" spans="9:9" x14ac:dyDescent="0.2">
      <c r="I1142" s="59"/>
    </row>
    <row r="1143" spans="9:9" x14ac:dyDescent="0.2">
      <c r="I1143" s="59"/>
    </row>
    <row r="1144" spans="9:9" x14ac:dyDescent="0.2">
      <c r="I1144" s="59"/>
    </row>
    <row r="1145" spans="9:9" x14ac:dyDescent="0.2">
      <c r="I1145" s="59"/>
    </row>
    <row r="1146" spans="9:9" x14ac:dyDescent="0.2">
      <c r="I1146" s="59"/>
    </row>
    <row r="1147" spans="9:9" x14ac:dyDescent="0.2">
      <c r="I1147" s="59"/>
    </row>
    <row r="1148" spans="9:9" x14ac:dyDescent="0.2">
      <c r="I1148" s="59"/>
    </row>
    <row r="1149" spans="9:9" x14ac:dyDescent="0.2">
      <c r="I1149" s="59"/>
    </row>
    <row r="1150" spans="9:9" x14ac:dyDescent="0.2">
      <c r="I1150" s="59"/>
    </row>
    <row r="1151" spans="9:9" x14ac:dyDescent="0.2">
      <c r="I1151" s="59"/>
    </row>
    <row r="1152" spans="9:9" x14ac:dyDescent="0.2">
      <c r="I1152" s="59"/>
    </row>
    <row r="1153" spans="9:9" x14ac:dyDescent="0.2">
      <c r="I1153" s="59"/>
    </row>
    <row r="1154" spans="9:9" x14ac:dyDescent="0.2">
      <c r="I1154" s="59"/>
    </row>
    <row r="1155" spans="9:9" x14ac:dyDescent="0.2">
      <c r="I1155" s="59"/>
    </row>
    <row r="1156" spans="9:9" x14ac:dyDescent="0.2">
      <c r="I1156" s="59"/>
    </row>
    <row r="1157" spans="9:9" x14ac:dyDescent="0.2">
      <c r="I1157" s="59"/>
    </row>
    <row r="1158" spans="9:9" x14ac:dyDescent="0.2">
      <c r="I1158" s="59"/>
    </row>
    <row r="1159" spans="9:9" x14ac:dyDescent="0.2">
      <c r="I1159" s="59"/>
    </row>
    <row r="1160" spans="9:9" x14ac:dyDescent="0.2">
      <c r="I1160" s="59"/>
    </row>
    <row r="1161" spans="9:9" x14ac:dyDescent="0.2">
      <c r="I1161" s="59"/>
    </row>
    <row r="1162" spans="9:9" x14ac:dyDescent="0.2">
      <c r="I1162" s="59"/>
    </row>
    <row r="1163" spans="9:9" x14ac:dyDescent="0.2">
      <c r="I1163" s="59"/>
    </row>
    <row r="1164" spans="9:9" x14ac:dyDescent="0.2">
      <c r="I1164" s="59"/>
    </row>
    <row r="1165" spans="9:9" x14ac:dyDescent="0.2">
      <c r="I1165" s="59"/>
    </row>
    <row r="1166" spans="9:9" x14ac:dyDescent="0.2">
      <c r="I1166" s="59"/>
    </row>
    <row r="1167" spans="9:9" x14ac:dyDescent="0.2">
      <c r="I1167" s="59"/>
    </row>
    <row r="1168" spans="9:9" x14ac:dyDescent="0.2">
      <c r="I1168" s="59"/>
    </row>
    <row r="1169" spans="9:9" x14ac:dyDescent="0.2">
      <c r="I1169" s="59"/>
    </row>
    <row r="1170" spans="9:9" x14ac:dyDescent="0.2">
      <c r="I1170" s="59"/>
    </row>
    <row r="1171" spans="9:9" x14ac:dyDescent="0.2">
      <c r="I1171" s="59"/>
    </row>
    <row r="1172" spans="9:9" x14ac:dyDescent="0.2">
      <c r="I1172" s="59"/>
    </row>
    <row r="1173" spans="9:9" x14ac:dyDescent="0.2">
      <c r="I1173" s="59"/>
    </row>
    <row r="1174" spans="9:9" x14ac:dyDescent="0.2">
      <c r="I1174" s="59"/>
    </row>
    <row r="1175" spans="9:9" x14ac:dyDescent="0.2">
      <c r="I1175" s="59"/>
    </row>
    <row r="1176" spans="9:9" x14ac:dyDescent="0.2">
      <c r="I1176" s="59"/>
    </row>
    <row r="1177" spans="9:9" x14ac:dyDescent="0.2">
      <c r="I1177" s="59"/>
    </row>
    <row r="1178" spans="9:9" x14ac:dyDescent="0.2">
      <c r="I1178" s="59"/>
    </row>
    <row r="1179" spans="9:9" x14ac:dyDescent="0.2">
      <c r="I1179" s="59"/>
    </row>
    <row r="1180" spans="9:9" x14ac:dyDescent="0.2">
      <c r="I1180" s="59"/>
    </row>
    <row r="1181" spans="9:9" x14ac:dyDescent="0.2">
      <c r="I1181" s="59"/>
    </row>
    <row r="1182" spans="9:9" x14ac:dyDescent="0.2">
      <c r="I1182" s="59"/>
    </row>
    <row r="1183" spans="9:9" x14ac:dyDescent="0.2">
      <c r="I1183" s="59"/>
    </row>
    <row r="1184" spans="9:9" x14ac:dyDescent="0.2">
      <c r="I1184" s="59"/>
    </row>
    <row r="1185" spans="9:9" x14ac:dyDescent="0.2">
      <c r="I1185" s="59"/>
    </row>
    <row r="1186" spans="9:9" x14ac:dyDescent="0.2">
      <c r="I1186" s="59"/>
    </row>
    <row r="1187" spans="9:9" x14ac:dyDescent="0.2">
      <c r="I1187" s="59"/>
    </row>
    <row r="1188" spans="9:9" x14ac:dyDescent="0.2">
      <c r="I1188" s="59"/>
    </row>
    <row r="1189" spans="9:9" x14ac:dyDescent="0.2">
      <c r="I1189" s="59"/>
    </row>
    <row r="1190" spans="9:9" x14ac:dyDescent="0.2">
      <c r="I1190" s="59"/>
    </row>
    <row r="1191" spans="9:9" x14ac:dyDescent="0.2">
      <c r="I1191" s="59"/>
    </row>
    <row r="1192" spans="9:9" x14ac:dyDescent="0.2">
      <c r="I1192" s="59"/>
    </row>
    <row r="1193" spans="9:9" x14ac:dyDescent="0.2">
      <c r="I1193" s="59"/>
    </row>
    <row r="1194" spans="9:9" x14ac:dyDescent="0.2">
      <c r="I1194" s="59"/>
    </row>
    <row r="1195" spans="9:9" x14ac:dyDescent="0.2">
      <c r="I1195" s="59"/>
    </row>
    <row r="1196" spans="9:9" x14ac:dyDescent="0.2">
      <c r="I1196" s="59"/>
    </row>
    <row r="1197" spans="9:9" x14ac:dyDescent="0.2">
      <c r="I1197" s="59"/>
    </row>
    <row r="1198" spans="9:9" x14ac:dyDescent="0.2">
      <c r="I1198" s="59"/>
    </row>
    <row r="1199" spans="9:9" x14ac:dyDescent="0.2">
      <c r="I1199" s="59"/>
    </row>
    <row r="1200" spans="9:9" x14ac:dyDescent="0.2">
      <c r="I1200" s="59"/>
    </row>
    <row r="1201" spans="9:9" x14ac:dyDescent="0.2">
      <c r="I1201" s="59"/>
    </row>
    <row r="1202" spans="9:9" x14ac:dyDescent="0.2">
      <c r="I1202" s="59"/>
    </row>
    <row r="1203" spans="9:9" x14ac:dyDescent="0.2">
      <c r="I1203" s="59"/>
    </row>
    <row r="1204" spans="9:9" x14ac:dyDescent="0.2">
      <c r="I1204" s="59"/>
    </row>
    <row r="1205" spans="9:9" x14ac:dyDescent="0.2">
      <c r="I1205" s="59"/>
    </row>
    <row r="1206" spans="9:9" x14ac:dyDescent="0.2">
      <c r="I1206" s="59"/>
    </row>
    <row r="1207" spans="9:9" x14ac:dyDescent="0.2">
      <c r="I1207" s="59"/>
    </row>
    <row r="1208" spans="9:9" x14ac:dyDescent="0.2">
      <c r="I1208" s="59"/>
    </row>
    <row r="1209" spans="9:9" x14ac:dyDescent="0.2">
      <c r="I1209" s="59"/>
    </row>
    <row r="1210" spans="9:9" x14ac:dyDescent="0.2">
      <c r="I1210" s="59"/>
    </row>
    <row r="1211" spans="9:9" x14ac:dyDescent="0.2">
      <c r="I1211" s="59"/>
    </row>
    <row r="1212" spans="9:9" x14ac:dyDescent="0.2">
      <c r="I1212" s="59"/>
    </row>
    <row r="1213" spans="9:9" x14ac:dyDescent="0.2">
      <c r="I1213" s="59"/>
    </row>
    <row r="1214" spans="9:9" x14ac:dyDescent="0.2">
      <c r="I1214" s="59"/>
    </row>
    <row r="1215" spans="9:9" x14ac:dyDescent="0.2">
      <c r="I1215" s="59"/>
    </row>
    <row r="1216" spans="9:9" x14ac:dyDescent="0.2">
      <c r="I1216" s="59"/>
    </row>
    <row r="1217" spans="9:9" x14ac:dyDescent="0.2">
      <c r="I1217" s="59"/>
    </row>
    <row r="1218" spans="9:9" x14ac:dyDescent="0.2">
      <c r="I1218" s="59"/>
    </row>
    <row r="1219" spans="9:9" x14ac:dyDescent="0.2">
      <c r="I1219" s="59"/>
    </row>
    <row r="1220" spans="9:9" x14ac:dyDescent="0.2">
      <c r="I1220" s="59"/>
    </row>
    <row r="1221" spans="9:9" x14ac:dyDescent="0.2">
      <c r="I1221" s="59"/>
    </row>
    <row r="1222" spans="9:9" x14ac:dyDescent="0.2">
      <c r="I1222" s="59"/>
    </row>
    <row r="1223" spans="9:9" x14ac:dyDescent="0.2">
      <c r="I1223" s="59"/>
    </row>
    <row r="1224" spans="9:9" x14ac:dyDescent="0.2">
      <c r="I1224" s="59"/>
    </row>
    <row r="1225" spans="9:9" x14ac:dyDescent="0.2">
      <c r="I1225" s="59"/>
    </row>
    <row r="1226" spans="9:9" x14ac:dyDescent="0.2">
      <c r="I1226" s="59"/>
    </row>
    <row r="1227" spans="9:9" x14ac:dyDescent="0.2">
      <c r="I1227" s="59"/>
    </row>
    <row r="1228" spans="9:9" x14ac:dyDescent="0.2">
      <c r="I1228" s="59"/>
    </row>
    <row r="1229" spans="9:9" x14ac:dyDescent="0.2">
      <c r="I1229" s="59"/>
    </row>
    <row r="1230" spans="9:9" x14ac:dyDescent="0.2">
      <c r="I1230" s="59"/>
    </row>
    <row r="1231" spans="9:9" x14ac:dyDescent="0.2">
      <c r="I1231" s="59"/>
    </row>
    <row r="1232" spans="9:9" x14ac:dyDescent="0.2">
      <c r="I1232" s="59"/>
    </row>
    <row r="1233" spans="9:9" x14ac:dyDescent="0.2">
      <c r="I1233" s="59"/>
    </row>
    <row r="1234" spans="9:9" x14ac:dyDescent="0.2">
      <c r="I1234" s="59"/>
    </row>
    <row r="1235" spans="9:9" x14ac:dyDescent="0.2">
      <c r="I1235" s="59"/>
    </row>
    <row r="1236" spans="9:9" x14ac:dyDescent="0.2">
      <c r="I1236" s="59"/>
    </row>
    <row r="1237" spans="9:9" x14ac:dyDescent="0.2">
      <c r="I1237" s="59"/>
    </row>
    <row r="1238" spans="9:9" x14ac:dyDescent="0.2">
      <c r="I1238" s="59"/>
    </row>
    <row r="1239" spans="9:9" x14ac:dyDescent="0.2">
      <c r="I1239" s="59"/>
    </row>
    <row r="1240" spans="9:9" x14ac:dyDescent="0.2">
      <c r="I1240" s="59"/>
    </row>
    <row r="1241" spans="9:9" x14ac:dyDescent="0.2">
      <c r="I1241" s="59"/>
    </row>
    <row r="1242" spans="9:9" x14ac:dyDescent="0.2">
      <c r="I1242" s="59"/>
    </row>
    <row r="1243" spans="9:9" x14ac:dyDescent="0.2">
      <c r="I1243" s="59"/>
    </row>
    <row r="1244" spans="9:9" x14ac:dyDescent="0.2">
      <c r="I1244" s="59"/>
    </row>
    <row r="1245" spans="9:9" x14ac:dyDescent="0.2">
      <c r="I1245" s="59"/>
    </row>
    <row r="1246" spans="9:9" x14ac:dyDescent="0.2">
      <c r="I1246" s="59"/>
    </row>
    <row r="1247" spans="9:9" x14ac:dyDescent="0.2">
      <c r="I1247" s="59"/>
    </row>
    <row r="1248" spans="9:9" x14ac:dyDescent="0.2">
      <c r="I1248" s="59"/>
    </row>
    <row r="1249" spans="9:9" x14ac:dyDescent="0.2">
      <c r="I1249" s="59"/>
    </row>
    <row r="1250" spans="9:9" x14ac:dyDescent="0.2">
      <c r="I1250" s="59"/>
    </row>
    <row r="1251" spans="9:9" x14ac:dyDescent="0.2">
      <c r="I1251" s="59"/>
    </row>
    <row r="1252" spans="9:9" x14ac:dyDescent="0.2">
      <c r="I1252" s="59"/>
    </row>
    <row r="1253" spans="9:9" x14ac:dyDescent="0.2">
      <c r="I1253" s="59"/>
    </row>
    <row r="1254" spans="9:9" x14ac:dyDescent="0.2">
      <c r="I1254" s="59"/>
    </row>
    <row r="1255" spans="9:9" x14ac:dyDescent="0.2">
      <c r="I1255" s="59"/>
    </row>
    <row r="1256" spans="9:9" x14ac:dyDescent="0.2">
      <c r="I1256" s="59"/>
    </row>
    <row r="1257" spans="9:9" x14ac:dyDescent="0.2">
      <c r="I1257" s="59"/>
    </row>
    <row r="1258" spans="9:9" x14ac:dyDescent="0.2">
      <c r="I1258" s="59"/>
    </row>
    <row r="1259" spans="9:9" x14ac:dyDescent="0.2">
      <c r="I1259" s="59"/>
    </row>
    <row r="1260" spans="9:9" x14ac:dyDescent="0.2">
      <c r="I1260" s="59"/>
    </row>
    <row r="1261" spans="9:9" x14ac:dyDescent="0.2">
      <c r="I1261" s="59"/>
    </row>
    <row r="1262" spans="9:9" x14ac:dyDescent="0.2">
      <c r="I1262" s="59"/>
    </row>
    <row r="1263" spans="9:9" x14ac:dyDescent="0.2">
      <c r="I1263" s="59"/>
    </row>
    <row r="1264" spans="9:9" x14ac:dyDescent="0.2">
      <c r="I1264" s="59"/>
    </row>
    <row r="1265" spans="9:9" x14ac:dyDescent="0.2">
      <c r="I1265" s="59"/>
    </row>
    <row r="1266" spans="9:9" x14ac:dyDescent="0.2">
      <c r="I1266" s="59"/>
    </row>
    <row r="1267" spans="9:9" x14ac:dyDescent="0.2">
      <c r="I1267" s="59"/>
    </row>
    <row r="1268" spans="9:9" x14ac:dyDescent="0.2">
      <c r="I1268" s="59"/>
    </row>
    <row r="1269" spans="9:9" x14ac:dyDescent="0.2">
      <c r="I1269" s="59"/>
    </row>
    <row r="1270" spans="9:9" x14ac:dyDescent="0.2">
      <c r="I1270" s="59"/>
    </row>
    <row r="1271" spans="9:9" x14ac:dyDescent="0.2">
      <c r="I1271" s="59"/>
    </row>
    <row r="1272" spans="9:9" x14ac:dyDescent="0.2">
      <c r="I1272" s="59"/>
    </row>
    <row r="1273" spans="9:9" x14ac:dyDescent="0.2">
      <c r="I1273" s="59"/>
    </row>
    <row r="1274" spans="9:9" x14ac:dyDescent="0.2">
      <c r="I1274" s="59"/>
    </row>
    <row r="1275" spans="9:9" x14ac:dyDescent="0.2">
      <c r="I1275" s="59"/>
    </row>
    <row r="1276" spans="9:9" x14ac:dyDescent="0.2">
      <c r="I1276" s="59"/>
    </row>
    <row r="1277" spans="9:9" x14ac:dyDescent="0.2">
      <c r="I1277" s="59"/>
    </row>
    <row r="1278" spans="9:9" x14ac:dyDescent="0.2">
      <c r="I1278" s="59"/>
    </row>
    <row r="1279" spans="9:9" x14ac:dyDescent="0.2">
      <c r="I1279" s="59"/>
    </row>
    <row r="1280" spans="9:9" x14ac:dyDescent="0.2">
      <c r="I1280" s="59"/>
    </row>
    <row r="1281" spans="9:9" x14ac:dyDescent="0.2">
      <c r="I1281" s="59"/>
    </row>
    <row r="1282" spans="9:9" x14ac:dyDescent="0.2">
      <c r="I1282" s="59"/>
    </row>
    <row r="1283" spans="9:9" x14ac:dyDescent="0.2">
      <c r="I1283" s="59"/>
    </row>
    <row r="1284" spans="9:9" x14ac:dyDescent="0.2">
      <c r="I1284" s="59"/>
    </row>
    <row r="1285" spans="9:9" x14ac:dyDescent="0.2">
      <c r="I1285" s="59"/>
    </row>
    <row r="1286" spans="9:9" x14ac:dyDescent="0.2">
      <c r="I1286" s="59"/>
    </row>
    <row r="1287" spans="9:9" x14ac:dyDescent="0.2">
      <c r="I1287" s="59"/>
    </row>
    <row r="1288" spans="9:9" x14ac:dyDescent="0.2">
      <c r="I1288" s="59"/>
    </row>
    <row r="1289" spans="9:9" x14ac:dyDescent="0.2">
      <c r="I1289" s="59"/>
    </row>
    <row r="1290" spans="9:9" x14ac:dyDescent="0.2">
      <c r="I1290" s="59"/>
    </row>
    <row r="1291" spans="9:9" x14ac:dyDescent="0.2">
      <c r="I1291" s="59"/>
    </row>
    <row r="1292" spans="9:9" x14ac:dyDescent="0.2">
      <c r="I1292" s="59"/>
    </row>
    <row r="1293" spans="9:9" x14ac:dyDescent="0.2">
      <c r="I1293" s="59"/>
    </row>
    <row r="1294" spans="9:9" x14ac:dyDescent="0.2">
      <c r="I1294" s="59"/>
    </row>
    <row r="1295" spans="9:9" x14ac:dyDescent="0.2">
      <c r="I1295" s="59"/>
    </row>
    <row r="1296" spans="9:9" x14ac:dyDescent="0.2">
      <c r="I1296" s="59"/>
    </row>
    <row r="1297" spans="9:9" x14ac:dyDescent="0.2">
      <c r="I1297" s="59"/>
    </row>
    <row r="1298" spans="9:9" x14ac:dyDescent="0.2">
      <c r="I1298" s="59"/>
    </row>
    <row r="1299" spans="9:9" x14ac:dyDescent="0.2">
      <c r="I1299" s="59"/>
    </row>
    <row r="1300" spans="9:9" x14ac:dyDescent="0.2">
      <c r="I1300" s="59"/>
    </row>
    <row r="1301" spans="9:9" x14ac:dyDescent="0.2">
      <c r="I1301" s="59"/>
    </row>
    <row r="1302" spans="9:9" x14ac:dyDescent="0.2">
      <c r="I1302" s="59"/>
    </row>
    <row r="1303" spans="9:9" x14ac:dyDescent="0.2">
      <c r="I1303" s="59"/>
    </row>
    <row r="1304" spans="9:9" x14ac:dyDescent="0.2">
      <c r="I1304" s="59"/>
    </row>
    <row r="1305" spans="9:9" x14ac:dyDescent="0.2">
      <c r="I1305" s="59"/>
    </row>
    <row r="1306" spans="9:9" x14ac:dyDescent="0.2">
      <c r="I1306" s="59"/>
    </row>
    <row r="1307" spans="9:9" x14ac:dyDescent="0.2">
      <c r="I1307" s="59"/>
    </row>
    <row r="1308" spans="9:9" x14ac:dyDescent="0.2">
      <c r="I1308" s="59"/>
    </row>
    <row r="1309" spans="9:9" x14ac:dyDescent="0.2">
      <c r="I1309" s="59"/>
    </row>
    <row r="1310" spans="9:9" x14ac:dyDescent="0.2">
      <c r="I1310" s="59"/>
    </row>
    <row r="1311" spans="9:9" x14ac:dyDescent="0.2">
      <c r="I1311" s="59"/>
    </row>
    <row r="1312" spans="9:9" x14ac:dyDescent="0.2">
      <c r="I1312" s="59"/>
    </row>
    <row r="1313" spans="9:9" x14ac:dyDescent="0.2">
      <c r="I1313" s="59"/>
    </row>
    <row r="1314" spans="9:9" x14ac:dyDescent="0.2">
      <c r="I1314" s="59"/>
    </row>
    <row r="1315" spans="9:9" x14ac:dyDescent="0.2">
      <c r="I1315" s="59"/>
    </row>
    <row r="1316" spans="9:9" x14ac:dyDescent="0.2">
      <c r="I1316" s="59"/>
    </row>
    <row r="1317" spans="9:9" x14ac:dyDescent="0.2">
      <c r="I1317" s="59"/>
    </row>
    <row r="1318" spans="9:9" x14ac:dyDescent="0.2">
      <c r="I1318" s="59"/>
    </row>
    <row r="1319" spans="9:9" x14ac:dyDescent="0.2">
      <c r="I1319" s="59"/>
    </row>
    <row r="1320" spans="9:9" x14ac:dyDescent="0.2">
      <c r="I1320" s="59"/>
    </row>
    <row r="1321" spans="9:9" x14ac:dyDescent="0.2">
      <c r="I1321" s="59"/>
    </row>
    <row r="1322" spans="9:9" x14ac:dyDescent="0.2">
      <c r="I1322" s="59"/>
    </row>
    <row r="1323" spans="9:9" x14ac:dyDescent="0.2">
      <c r="I1323" s="59"/>
    </row>
    <row r="1324" spans="9:9" x14ac:dyDescent="0.2">
      <c r="I1324" s="59"/>
    </row>
    <row r="1325" spans="9:9" x14ac:dyDescent="0.2">
      <c r="I1325" s="59"/>
    </row>
    <row r="1326" spans="9:9" x14ac:dyDescent="0.2">
      <c r="I1326" s="59"/>
    </row>
    <row r="1327" spans="9:9" x14ac:dyDescent="0.2">
      <c r="I1327" s="59"/>
    </row>
    <row r="1328" spans="9:9" x14ac:dyDescent="0.2">
      <c r="I1328" s="59"/>
    </row>
    <row r="1329" spans="9:9" x14ac:dyDescent="0.2">
      <c r="I1329" s="59"/>
    </row>
    <row r="1330" spans="9:9" x14ac:dyDescent="0.2">
      <c r="I1330" s="59"/>
    </row>
    <row r="1331" spans="9:9" x14ac:dyDescent="0.2">
      <c r="I1331" s="59"/>
    </row>
    <row r="1332" spans="9:9" x14ac:dyDescent="0.2">
      <c r="I1332" s="59"/>
    </row>
    <row r="1333" spans="9:9" x14ac:dyDescent="0.2">
      <c r="I1333" s="59"/>
    </row>
    <row r="1334" spans="9:9" x14ac:dyDescent="0.2">
      <c r="I1334" s="59"/>
    </row>
    <row r="1335" spans="9:9" x14ac:dyDescent="0.2">
      <c r="I1335" s="59"/>
    </row>
    <row r="1336" spans="9:9" x14ac:dyDescent="0.2">
      <c r="I1336" s="59"/>
    </row>
    <row r="1337" spans="9:9" x14ac:dyDescent="0.2">
      <c r="I1337" s="59"/>
    </row>
    <row r="1338" spans="9:9" x14ac:dyDescent="0.2">
      <c r="I1338" s="59"/>
    </row>
    <row r="1339" spans="9:9" x14ac:dyDescent="0.2">
      <c r="I1339" s="59"/>
    </row>
    <row r="1340" spans="9:9" x14ac:dyDescent="0.2">
      <c r="I1340" s="59"/>
    </row>
    <row r="1341" spans="9:9" x14ac:dyDescent="0.2">
      <c r="I1341" s="59"/>
    </row>
    <row r="1342" spans="9:9" x14ac:dyDescent="0.2">
      <c r="I1342" s="59"/>
    </row>
    <row r="1343" spans="9:9" x14ac:dyDescent="0.2">
      <c r="I1343" s="59"/>
    </row>
    <row r="1344" spans="9:9" x14ac:dyDescent="0.2">
      <c r="I1344" s="59"/>
    </row>
    <row r="1345" spans="9:9" x14ac:dyDescent="0.2">
      <c r="I1345" s="59"/>
    </row>
    <row r="1346" spans="9:9" x14ac:dyDescent="0.2">
      <c r="I1346" s="59"/>
    </row>
    <row r="1347" spans="9:9" x14ac:dyDescent="0.2">
      <c r="I1347" s="59"/>
    </row>
    <row r="1348" spans="9:9" x14ac:dyDescent="0.2">
      <c r="I1348" s="59"/>
    </row>
    <row r="1349" spans="9:9" x14ac:dyDescent="0.2">
      <c r="I1349" s="59"/>
    </row>
    <row r="1350" spans="9:9" x14ac:dyDescent="0.2">
      <c r="I1350" s="59"/>
    </row>
    <row r="1351" spans="9:9" x14ac:dyDescent="0.2">
      <c r="I1351" s="59"/>
    </row>
    <row r="1352" spans="9:9" x14ac:dyDescent="0.2">
      <c r="I1352" s="59"/>
    </row>
    <row r="1353" spans="9:9" x14ac:dyDescent="0.2">
      <c r="I1353" s="59"/>
    </row>
    <row r="1354" spans="9:9" x14ac:dyDescent="0.2">
      <c r="I1354" s="59"/>
    </row>
    <row r="1355" spans="9:9" x14ac:dyDescent="0.2">
      <c r="I1355" s="59"/>
    </row>
    <row r="1356" spans="9:9" x14ac:dyDescent="0.2">
      <c r="I1356" s="59"/>
    </row>
    <row r="1357" spans="9:9" x14ac:dyDescent="0.2">
      <c r="I1357" s="59"/>
    </row>
    <row r="1358" spans="9:9" x14ac:dyDescent="0.2">
      <c r="I1358" s="59"/>
    </row>
    <row r="1359" spans="9:9" x14ac:dyDescent="0.2">
      <c r="I1359" s="59"/>
    </row>
    <row r="1360" spans="9:9" x14ac:dyDescent="0.2">
      <c r="I1360" s="59"/>
    </row>
    <row r="1361" spans="9:9" x14ac:dyDescent="0.2">
      <c r="I1361" s="59"/>
    </row>
    <row r="1362" spans="9:9" x14ac:dyDescent="0.2">
      <c r="I1362" s="59"/>
    </row>
    <row r="1363" spans="9:9" x14ac:dyDescent="0.2">
      <c r="I1363" s="59"/>
    </row>
    <row r="1364" spans="9:9" x14ac:dyDescent="0.2">
      <c r="I1364" s="59"/>
    </row>
    <row r="1365" spans="9:9" x14ac:dyDescent="0.2">
      <c r="I1365" s="59"/>
    </row>
    <row r="1366" spans="9:9" x14ac:dyDescent="0.2">
      <c r="I1366" s="59"/>
    </row>
    <row r="1367" spans="9:9" x14ac:dyDescent="0.2">
      <c r="I1367" s="59"/>
    </row>
    <row r="1368" spans="9:9" x14ac:dyDescent="0.2">
      <c r="I1368" s="59"/>
    </row>
    <row r="1369" spans="9:9" x14ac:dyDescent="0.2">
      <c r="I1369" s="59"/>
    </row>
    <row r="1370" spans="9:9" x14ac:dyDescent="0.2">
      <c r="I1370" s="59"/>
    </row>
    <row r="1371" spans="9:9" x14ac:dyDescent="0.2">
      <c r="I1371" s="59"/>
    </row>
    <row r="1372" spans="9:9" x14ac:dyDescent="0.2">
      <c r="I1372" s="59"/>
    </row>
    <row r="1373" spans="9:9" x14ac:dyDescent="0.2">
      <c r="I1373" s="59"/>
    </row>
    <row r="1374" spans="9:9" x14ac:dyDescent="0.2">
      <c r="I1374" s="59"/>
    </row>
    <row r="1375" spans="9:9" x14ac:dyDescent="0.2">
      <c r="I1375" s="59"/>
    </row>
    <row r="1376" spans="9:9" x14ac:dyDescent="0.2">
      <c r="I1376" s="59"/>
    </row>
    <row r="1377" spans="9:9" x14ac:dyDescent="0.2">
      <c r="I1377" s="59"/>
    </row>
    <row r="1378" spans="9:9" x14ac:dyDescent="0.2">
      <c r="I1378" s="59"/>
    </row>
    <row r="1379" spans="9:9" x14ac:dyDescent="0.2">
      <c r="I1379" s="59"/>
    </row>
    <row r="1380" spans="9:9" x14ac:dyDescent="0.2">
      <c r="I1380" s="59"/>
    </row>
    <row r="1381" spans="9:9" x14ac:dyDescent="0.2">
      <c r="I1381" s="59"/>
    </row>
    <row r="1382" spans="9:9" x14ac:dyDescent="0.2">
      <c r="I1382" s="59"/>
    </row>
    <row r="1383" spans="9:9" x14ac:dyDescent="0.2">
      <c r="I1383" s="59"/>
    </row>
    <row r="1384" spans="9:9" x14ac:dyDescent="0.2">
      <c r="I1384" s="59"/>
    </row>
    <row r="1385" spans="9:9" x14ac:dyDescent="0.2">
      <c r="I1385" s="59"/>
    </row>
    <row r="1386" spans="9:9" x14ac:dyDescent="0.2">
      <c r="I1386" s="59"/>
    </row>
    <row r="1387" spans="9:9" x14ac:dyDescent="0.2">
      <c r="I1387" s="59"/>
    </row>
    <row r="1388" spans="9:9" x14ac:dyDescent="0.2">
      <c r="I1388" s="59"/>
    </row>
    <row r="1389" spans="9:9" x14ac:dyDescent="0.2">
      <c r="I1389" s="59"/>
    </row>
    <row r="1390" spans="9:9" x14ac:dyDescent="0.2">
      <c r="I1390" s="59"/>
    </row>
    <row r="1391" spans="9:9" x14ac:dyDescent="0.2">
      <c r="I1391" s="59"/>
    </row>
    <row r="1392" spans="9:9" x14ac:dyDescent="0.2">
      <c r="I1392" s="59"/>
    </row>
    <row r="1393" spans="9:9" x14ac:dyDescent="0.2">
      <c r="I1393" s="59"/>
    </row>
    <row r="1394" spans="9:9" x14ac:dyDescent="0.2">
      <c r="I1394" s="59"/>
    </row>
    <row r="1395" spans="9:9" x14ac:dyDescent="0.2">
      <c r="I1395" s="59"/>
    </row>
    <row r="1396" spans="9:9" x14ac:dyDescent="0.2">
      <c r="I1396" s="59"/>
    </row>
    <row r="1397" spans="9:9" x14ac:dyDescent="0.2">
      <c r="I1397" s="59"/>
    </row>
    <row r="1398" spans="9:9" x14ac:dyDescent="0.2">
      <c r="I1398" s="59"/>
    </row>
    <row r="1399" spans="9:9" x14ac:dyDescent="0.2">
      <c r="I1399" s="59"/>
    </row>
    <row r="1400" spans="9:9" x14ac:dyDescent="0.2">
      <c r="I1400" s="59"/>
    </row>
    <row r="1401" spans="9:9" x14ac:dyDescent="0.2">
      <c r="I1401" s="59"/>
    </row>
    <row r="1402" spans="9:9" x14ac:dyDescent="0.2">
      <c r="I1402" s="59"/>
    </row>
    <row r="1403" spans="9:9" x14ac:dyDescent="0.2">
      <c r="I1403" s="59"/>
    </row>
    <row r="1404" spans="9:9" x14ac:dyDescent="0.2">
      <c r="I1404" s="59"/>
    </row>
    <row r="1405" spans="9:9" x14ac:dyDescent="0.2">
      <c r="I1405" s="59"/>
    </row>
    <row r="1406" spans="9:9" x14ac:dyDescent="0.2">
      <c r="I1406" s="59"/>
    </row>
    <row r="1407" spans="9:9" x14ac:dyDescent="0.2">
      <c r="I1407" s="59"/>
    </row>
    <row r="1408" spans="9:9" x14ac:dyDescent="0.2">
      <c r="I1408" s="59"/>
    </row>
    <row r="1409" spans="9:9" x14ac:dyDescent="0.2">
      <c r="I1409" s="59"/>
    </row>
    <row r="1410" spans="9:9" x14ac:dyDescent="0.2">
      <c r="I1410" s="59"/>
    </row>
    <row r="1411" spans="9:9" x14ac:dyDescent="0.2">
      <c r="I1411" s="59"/>
    </row>
    <row r="1412" spans="9:9" x14ac:dyDescent="0.2">
      <c r="I1412" s="59"/>
    </row>
    <row r="1413" spans="9:9" x14ac:dyDescent="0.2">
      <c r="I1413" s="59"/>
    </row>
    <row r="1414" spans="9:9" x14ac:dyDescent="0.2">
      <c r="I1414" s="59"/>
    </row>
    <row r="1415" spans="9:9" x14ac:dyDescent="0.2">
      <c r="I1415" s="59"/>
    </row>
    <row r="1416" spans="9:9" x14ac:dyDescent="0.2">
      <c r="I1416" s="59"/>
    </row>
    <row r="1417" spans="9:9" x14ac:dyDescent="0.2">
      <c r="I1417" s="59"/>
    </row>
    <row r="1418" spans="9:9" x14ac:dyDescent="0.2">
      <c r="I1418" s="59"/>
    </row>
    <row r="1419" spans="9:9" x14ac:dyDescent="0.2">
      <c r="I1419" s="59"/>
    </row>
    <row r="1420" spans="9:9" x14ac:dyDescent="0.2">
      <c r="I1420" s="59"/>
    </row>
    <row r="1421" spans="9:9" x14ac:dyDescent="0.2">
      <c r="I1421" s="59"/>
    </row>
    <row r="1422" spans="9:9" x14ac:dyDescent="0.2">
      <c r="I1422" s="59"/>
    </row>
    <row r="1423" spans="9:9" x14ac:dyDescent="0.2">
      <c r="I1423" s="59"/>
    </row>
    <row r="1424" spans="9:9" x14ac:dyDescent="0.2">
      <c r="I1424" s="59"/>
    </row>
    <row r="1425" spans="9:9" x14ac:dyDescent="0.2">
      <c r="I1425" s="59"/>
    </row>
    <row r="1426" spans="9:9" x14ac:dyDescent="0.2">
      <c r="I1426" s="59"/>
    </row>
    <row r="1427" spans="9:9" x14ac:dyDescent="0.2">
      <c r="I1427" s="59"/>
    </row>
    <row r="1428" spans="9:9" x14ac:dyDescent="0.2">
      <c r="I1428" s="59"/>
    </row>
    <row r="1429" spans="9:9" x14ac:dyDescent="0.2">
      <c r="I1429" s="59"/>
    </row>
    <row r="1430" spans="9:9" x14ac:dyDescent="0.2">
      <c r="I1430" s="59"/>
    </row>
    <row r="1431" spans="9:9" x14ac:dyDescent="0.2">
      <c r="I1431" s="59"/>
    </row>
    <row r="1432" spans="9:9" x14ac:dyDescent="0.2">
      <c r="I1432" s="59"/>
    </row>
    <row r="1433" spans="9:9" x14ac:dyDescent="0.2">
      <c r="I1433" s="59"/>
    </row>
    <row r="1434" spans="9:9" x14ac:dyDescent="0.2">
      <c r="I1434" s="59"/>
    </row>
    <row r="1435" spans="9:9" x14ac:dyDescent="0.2">
      <c r="I1435" s="59"/>
    </row>
    <row r="1436" spans="9:9" x14ac:dyDescent="0.2">
      <c r="I1436" s="59"/>
    </row>
    <row r="1437" spans="9:9" x14ac:dyDescent="0.2">
      <c r="I1437" s="59"/>
    </row>
    <row r="1438" spans="9:9" x14ac:dyDescent="0.2">
      <c r="I1438" s="59"/>
    </row>
    <row r="1439" spans="9:9" x14ac:dyDescent="0.2">
      <c r="I1439" s="59"/>
    </row>
    <row r="1440" spans="9:9" x14ac:dyDescent="0.2">
      <c r="I1440" s="59"/>
    </row>
    <row r="1441" spans="9:9" x14ac:dyDescent="0.2">
      <c r="I1441" s="59"/>
    </row>
    <row r="1442" spans="9:9" x14ac:dyDescent="0.2">
      <c r="I1442" s="59"/>
    </row>
    <row r="1443" spans="9:9" x14ac:dyDescent="0.2">
      <c r="I1443" s="59"/>
    </row>
    <row r="1444" spans="9:9" x14ac:dyDescent="0.2">
      <c r="I1444" s="59"/>
    </row>
    <row r="1445" spans="9:9" x14ac:dyDescent="0.2">
      <c r="I1445" s="59"/>
    </row>
    <row r="1446" spans="9:9" x14ac:dyDescent="0.2">
      <c r="I1446" s="59"/>
    </row>
    <row r="1447" spans="9:9" x14ac:dyDescent="0.2">
      <c r="I1447" s="59"/>
    </row>
    <row r="1448" spans="9:9" x14ac:dyDescent="0.2">
      <c r="I1448" s="59"/>
    </row>
    <row r="1449" spans="9:9" x14ac:dyDescent="0.2">
      <c r="I1449" s="59"/>
    </row>
    <row r="1450" spans="9:9" x14ac:dyDescent="0.2">
      <c r="I1450" s="59"/>
    </row>
    <row r="1451" spans="9:9" x14ac:dyDescent="0.2">
      <c r="I1451" s="59"/>
    </row>
    <row r="1452" spans="9:9" x14ac:dyDescent="0.2">
      <c r="I1452" s="59"/>
    </row>
    <row r="1453" spans="9:9" x14ac:dyDescent="0.2">
      <c r="I1453" s="59"/>
    </row>
    <row r="1454" spans="9:9" x14ac:dyDescent="0.2">
      <c r="I1454" s="59"/>
    </row>
    <row r="1455" spans="9:9" x14ac:dyDescent="0.2">
      <c r="I1455" s="59"/>
    </row>
    <row r="1456" spans="9:9" x14ac:dyDescent="0.2">
      <c r="I1456" s="59"/>
    </row>
    <row r="1457" spans="9:9" x14ac:dyDescent="0.2">
      <c r="I1457" s="59"/>
    </row>
    <row r="1458" spans="9:9" x14ac:dyDescent="0.2">
      <c r="I1458" s="59"/>
    </row>
    <row r="1459" spans="9:9" x14ac:dyDescent="0.2">
      <c r="I1459" s="59"/>
    </row>
    <row r="1460" spans="9:9" x14ac:dyDescent="0.2">
      <c r="I1460" s="59"/>
    </row>
    <row r="1461" spans="9:9" x14ac:dyDescent="0.2">
      <c r="I1461" s="59"/>
    </row>
    <row r="1462" spans="9:9" x14ac:dyDescent="0.2">
      <c r="I1462" s="59"/>
    </row>
    <row r="1463" spans="9:9" x14ac:dyDescent="0.2">
      <c r="I1463" s="59"/>
    </row>
    <row r="1464" spans="9:9" x14ac:dyDescent="0.2">
      <c r="I1464" s="59"/>
    </row>
    <row r="1465" spans="9:9" x14ac:dyDescent="0.2">
      <c r="I1465" s="59"/>
    </row>
    <row r="1466" spans="9:9" x14ac:dyDescent="0.2">
      <c r="I1466" s="59"/>
    </row>
    <row r="1467" spans="9:9" x14ac:dyDescent="0.2">
      <c r="I1467" s="59"/>
    </row>
    <row r="1468" spans="9:9" x14ac:dyDescent="0.2">
      <c r="I1468" s="59"/>
    </row>
    <row r="1469" spans="9:9" x14ac:dyDescent="0.2">
      <c r="I1469" s="59"/>
    </row>
    <row r="1470" spans="9:9" x14ac:dyDescent="0.2">
      <c r="I1470" s="59"/>
    </row>
    <row r="1471" spans="9:9" x14ac:dyDescent="0.2">
      <c r="I1471" s="59"/>
    </row>
    <row r="1472" spans="9:9" x14ac:dyDescent="0.2">
      <c r="I1472" s="59"/>
    </row>
    <row r="1473" spans="9:9" x14ac:dyDescent="0.2">
      <c r="I1473" s="59"/>
    </row>
    <row r="1474" spans="9:9" x14ac:dyDescent="0.2">
      <c r="I1474" s="59"/>
    </row>
    <row r="1475" spans="9:9" x14ac:dyDescent="0.2">
      <c r="I1475" s="59"/>
    </row>
    <row r="1476" spans="9:9" x14ac:dyDescent="0.2">
      <c r="I1476" s="59"/>
    </row>
    <row r="1477" spans="9:9" x14ac:dyDescent="0.2">
      <c r="I1477" s="59"/>
    </row>
    <row r="1478" spans="9:9" x14ac:dyDescent="0.2">
      <c r="I1478" s="59"/>
    </row>
    <row r="1479" spans="9:9" x14ac:dyDescent="0.2">
      <c r="I1479" s="59"/>
    </row>
    <row r="1480" spans="9:9" x14ac:dyDescent="0.2">
      <c r="I1480" s="59"/>
    </row>
    <row r="1481" spans="9:9" x14ac:dyDescent="0.2">
      <c r="I1481" s="59"/>
    </row>
    <row r="1482" spans="9:9" x14ac:dyDescent="0.2">
      <c r="I1482" s="59"/>
    </row>
    <row r="1483" spans="9:9" x14ac:dyDescent="0.2">
      <c r="I1483" s="59"/>
    </row>
    <row r="1484" spans="9:9" x14ac:dyDescent="0.2">
      <c r="I1484" s="59"/>
    </row>
    <row r="1485" spans="9:9" x14ac:dyDescent="0.2">
      <c r="I1485" s="59"/>
    </row>
    <row r="1486" spans="9:9" x14ac:dyDescent="0.2">
      <c r="I1486" s="59"/>
    </row>
    <row r="1487" spans="9:9" x14ac:dyDescent="0.2">
      <c r="I1487" s="59"/>
    </row>
    <row r="1488" spans="9:9" x14ac:dyDescent="0.2">
      <c r="I1488" s="59"/>
    </row>
    <row r="1489" spans="9:9" x14ac:dyDescent="0.2">
      <c r="I1489" s="59"/>
    </row>
    <row r="1490" spans="9:9" x14ac:dyDescent="0.2">
      <c r="I1490" s="59"/>
    </row>
    <row r="1491" spans="9:9" x14ac:dyDescent="0.2">
      <c r="I1491" s="59"/>
    </row>
    <row r="1492" spans="9:9" x14ac:dyDescent="0.2">
      <c r="I1492" s="59"/>
    </row>
    <row r="1493" spans="9:9" x14ac:dyDescent="0.2">
      <c r="I1493" s="59"/>
    </row>
    <row r="1494" spans="9:9" x14ac:dyDescent="0.2">
      <c r="I1494" s="59"/>
    </row>
    <row r="1495" spans="9:9" x14ac:dyDescent="0.2">
      <c r="I1495" s="59"/>
    </row>
    <row r="1496" spans="9:9" x14ac:dyDescent="0.2">
      <c r="I1496" s="59"/>
    </row>
    <row r="1497" spans="9:9" x14ac:dyDescent="0.2">
      <c r="I1497" s="59"/>
    </row>
    <row r="1498" spans="9:9" x14ac:dyDescent="0.2">
      <c r="I1498" s="59"/>
    </row>
    <row r="1499" spans="9:9" x14ac:dyDescent="0.2">
      <c r="I1499" s="59"/>
    </row>
    <row r="1500" spans="9:9" x14ac:dyDescent="0.2">
      <c r="I1500" s="59"/>
    </row>
    <row r="1501" spans="9:9" x14ac:dyDescent="0.2">
      <c r="I1501" s="59"/>
    </row>
    <row r="1502" spans="9:9" x14ac:dyDescent="0.2">
      <c r="I1502" s="59"/>
    </row>
    <row r="1503" spans="9:9" x14ac:dyDescent="0.2">
      <c r="I1503" s="59"/>
    </row>
    <row r="1504" spans="9:9" x14ac:dyDescent="0.2">
      <c r="I1504" s="59"/>
    </row>
    <row r="1505" spans="9:9" x14ac:dyDescent="0.2">
      <c r="I1505" s="59"/>
    </row>
    <row r="1506" spans="9:9" x14ac:dyDescent="0.2">
      <c r="I1506" s="59"/>
    </row>
    <row r="1507" spans="9:9" x14ac:dyDescent="0.2">
      <c r="I1507" s="59"/>
    </row>
    <row r="1508" spans="9:9" x14ac:dyDescent="0.2">
      <c r="I1508" s="59"/>
    </row>
    <row r="1509" spans="9:9" x14ac:dyDescent="0.2">
      <c r="I1509" s="59"/>
    </row>
    <row r="1510" spans="9:9" x14ac:dyDescent="0.2">
      <c r="I1510" s="59"/>
    </row>
    <row r="1511" spans="9:9" x14ac:dyDescent="0.2">
      <c r="I1511" s="59"/>
    </row>
    <row r="1512" spans="9:9" x14ac:dyDescent="0.2">
      <c r="I1512" s="59"/>
    </row>
    <row r="1513" spans="9:9" x14ac:dyDescent="0.2">
      <c r="I1513" s="59"/>
    </row>
    <row r="1514" spans="9:9" x14ac:dyDescent="0.2">
      <c r="I1514" s="59"/>
    </row>
    <row r="1515" spans="9:9" x14ac:dyDescent="0.2">
      <c r="I1515" s="59"/>
    </row>
    <row r="1516" spans="9:9" x14ac:dyDescent="0.2">
      <c r="I1516" s="59"/>
    </row>
    <row r="1517" spans="9:9" x14ac:dyDescent="0.2">
      <c r="I1517" s="59"/>
    </row>
    <row r="1518" spans="9:9" x14ac:dyDescent="0.2">
      <c r="I1518" s="59"/>
    </row>
    <row r="1519" spans="9:9" x14ac:dyDescent="0.2">
      <c r="I1519" s="59"/>
    </row>
    <row r="1520" spans="9:9" x14ac:dyDescent="0.2">
      <c r="I1520" s="59"/>
    </row>
    <row r="1521" spans="9:9" x14ac:dyDescent="0.2">
      <c r="I1521" s="59"/>
    </row>
    <row r="1522" spans="9:9" x14ac:dyDescent="0.2">
      <c r="I1522" s="59"/>
    </row>
    <row r="1523" spans="9:9" x14ac:dyDescent="0.2">
      <c r="I1523" s="59"/>
    </row>
    <row r="1524" spans="9:9" x14ac:dyDescent="0.2">
      <c r="I1524" s="59"/>
    </row>
  </sheetData>
  <sheetProtection selectLockedCells="1"/>
  <sortState ref="A3:F138">
    <sortCondition ref="D3:D138"/>
    <sortCondition ref="C3:C138"/>
  </sortState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C5:C20"/>
  <sheetViews>
    <sheetView workbookViewId="0">
      <selection activeCell="C8" sqref="C8"/>
    </sheetView>
  </sheetViews>
  <sheetFormatPr defaultRowHeight="33" x14ac:dyDescent="0.75"/>
  <cols>
    <col min="1" max="2" width="9" style="51"/>
    <col min="3" max="3" width="79.75" style="52" customWidth="1"/>
    <col min="4" max="16384" width="9" style="51"/>
  </cols>
  <sheetData>
    <row r="5" spans="3:3" ht="41.25" x14ac:dyDescent="0.9">
      <c r="C5" s="54" t="s">
        <v>1226</v>
      </c>
    </row>
    <row r="6" spans="3:3" ht="15.75" customHeight="1" x14ac:dyDescent="0.75"/>
    <row r="7" spans="3:3" ht="41.25" x14ac:dyDescent="0.9">
      <c r="C7" s="54" t="s">
        <v>1582</v>
      </c>
    </row>
    <row r="8" spans="3:3" ht="13.5" customHeight="1" x14ac:dyDescent="0.75"/>
    <row r="9" spans="3:3" ht="41.25" x14ac:dyDescent="0.9">
      <c r="C9" s="54"/>
    </row>
    <row r="10" spans="3:3" ht="41.25" x14ac:dyDescent="0.9">
      <c r="C10" s="54"/>
    </row>
    <row r="11" spans="3:3" ht="41.25" x14ac:dyDescent="0.9">
      <c r="C11" s="54"/>
    </row>
    <row r="12" spans="3:3" ht="41.25" x14ac:dyDescent="0.9">
      <c r="C12" s="54"/>
    </row>
    <row r="18" spans="3:3" ht="41.25" x14ac:dyDescent="0.9">
      <c r="C18" s="54" t="s">
        <v>1227</v>
      </c>
    </row>
    <row r="19" spans="3:3" ht="16.5" customHeight="1" x14ac:dyDescent="0.75">
      <c r="C19" s="53"/>
    </row>
    <row r="20" spans="3:3" ht="41.25" x14ac:dyDescent="0.9">
      <c r="C20" s="54" t="s">
        <v>1228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T31"/>
  <sheetViews>
    <sheetView topLeftCell="A19" workbookViewId="0">
      <selection activeCell="C6" sqref="C6"/>
    </sheetView>
  </sheetViews>
  <sheetFormatPr defaultRowHeight="24" x14ac:dyDescent="0.55000000000000004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8" width="3.875" style="4" customWidth="1"/>
    <col min="9" max="17" width="3.625" style="4" customWidth="1"/>
    <col min="18" max="19" width="16.5" style="4" hidden="1" customWidth="1"/>
    <col min="20" max="20" width="19.125" style="4" hidden="1" customWidth="1"/>
    <col min="21" max="16384" width="9" style="4"/>
  </cols>
  <sheetData>
    <row r="1" spans="1:20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20" x14ac:dyDescent="0.55000000000000004">
      <c r="A2" s="228" t="s">
        <v>1718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3"/>
      <c r="S2" s="13"/>
      <c r="T2" s="13"/>
    </row>
    <row r="3" spans="1:20" x14ac:dyDescent="0.55000000000000004">
      <c r="A3" s="228" t="s">
        <v>993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12"/>
      <c r="S3" s="12"/>
      <c r="T3" s="14"/>
    </row>
    <row r="4" spans="1:20" ht="12" customHeight="1" x14ac:dyDescent="0.55000000000000004"/>
    <row r="5" spans="1:20" s="2" customFormat="1" ht="34.5" x14ac:dyDescent="0.2">
      <c r="A5" s="1" t="s">
        <v>735</v>
      </c>
      <c r="B5" s="6" t="s">
        <v>732</v>
      </c>
      <c r="C5" s="139"/>
      <c r="D5" s="139"/>
      <c r="E5" s="229" t="s">
        <v>736</v>
      </c>
      <c r="F5" s="230"/>
      <c r="G5" s="2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s="2" customFormat="1" x14ac:dyDescent="0.55000000000000004">
      <c r="A6" s="32">
        <v>1</v>
      </c>
      <c r="B6" s="7">
        <v>3619</v>
      </c>
      <c r="C6" s="142">
        <f>R6</f>
        <v>1409904304887</v>
      </c>
      <c r="D6" s="141">
        <f>S6</f>
        <v>41759</v>
      </c>
      <c r="E6" s="8" t="s">
        <v>729</v>
      </c>
      <c r="F6" s="10" t="s">
        <v>82</v>
      </c>
      <c r="G6" s="9" t="s">
        <v>1198</v>
      </c>
      <c r="H6" s="1"/>
      <c r="I6" s="1"/>
      <c r="J6" s="1"/>
      <c r="K6" s="1"/>
      <c r="L6" s="1"/>
      <c r="M6" s="1"/>
      <c r="N6" s="1"/>
      <c r="O6" s="1"/>
      <c r="P6" s="1"/>
      <c r="Q6" s="1"/>
      <c r="R6" s="125">
        <f>VLOOKUP(B6,เลขปชช!B$2:J$701,6,0)</f>
        <v>1409904304887</v>
      </c>
      <c r="S6" s="132">
        <f>VLOOKUP(B6,เลขปชช!B$2:J$701,7,0)</f>
        <v>41759</v>
      </c>
      <c r="T6" s="131">
        <v>1409904304887</v>
      </c>
    </row>
    <row r="7" spans="1:20" x14ac:dyDescent="0.55000000000000004">
      <c r="A7" s="32">
        <v>2</v>
      </c>
      <c r="B7" s="7">
        <v>3621</v>
      </c>
      <c r="C7" s="142">
        <f t="shared" ref="C7:C25" si="0">R7</f>
        <v>1579901679447</v>
      </c>
      <c r="D7" s="141">
        <f t="shared" ref="D7:D25" si="1">S7</f>
        <v>41910</v>
      </c>
      <c r="E7" s="34" t="s">
        <v>729</v>
      </c>
      <c r="F7" s="10" t="s">
        <v>1143</v>
      </c>
      <c r="G7" s="9" t="s">
        <v>1144</v>
      </c>
      <c r="H7" s="1"/>
      <c r="I7" s="1"/>
      <c r="J7" s="1"/>
      <c r="K7" s="1"/>
      <c r="L7" s="1"/>
      <c r="M7" s="1"/>
      <c r="N7" s="1"/>
      <c r="O7" s="1"/>
      <c r="P7" s="1"/>
      <c r="Q7" s="1"/>
      <c r="R7" s="125">
        <f>VLOOKUP(B7,เลขปชช!B$2:J$701,6,0)</f>
        <v>1579901679447</v>
      </c>
      <c r="S7" s="132">
        <f>VLOOKUP(B7,เลขปชช!B$2:J$701,7,0)</f>
        <v>41910</v>
      </c>
      <c r="T7" s="131">
        <v>1579901679447</v>
      </c>
    </row>
    <row r="8" spans="1:20" x14ac:dyDescent="0.55000000000000004">
      <c r="A8" s="32">
        <v>3</v>
      </c>
      <c r="B8" s="7">
        <v>3622</v>
      </c>
      <c r="C8" s="142">
        <f t="shared" si="0"/>
        <v>1579901682944</v>
      </c>
      <c r="D8" s="141">
        <f t="shared" si="1"/>
        <v>41928</v>
      </c>
      <c r="E8" s="34" t="s">
        <v>729</v>
      </c>
      <c r="F8" s="10" t="s">
        <v>1145</v>
      </c>
      <c r="G8" s="9" t="s">
        <v>1146</v>
      </c>
      <c r="H8" s="1"/>
      <c r="I8" s="1"/>
      <c r="J8" s="1"/>
      <c r="K8" s="1"/>
      <c r="L8" s="1"/>
      <c r="M8" s="1"/>
      <c r="N8" s="1"/>
      <c r="O8" s="1"/>
      <c r="P8" s="1"/>
      <c r="Q8" s="1"/>
      <c r="R8" s="125">
        <f>VLOOKUP(B8,เลขปชช!B$2:J$701,6,0)</f>
        <v>1579901682944</v>
      </c>
      <c r="S8" s="132">
        <f>VLOOKUP(B8,เลขปชช!B$2:J$701,7,0)</f>
        <v>41928</v>
      </c>
      <c r="T8" s="131">
        <v>1579901682944</v>
      </c>
    </row>
    <row r="9" spans="1:20" x14ac:dyDescent="0.55000000000000004">
      <c r="A9" s="32">
        <v>4</v>
      </c>
      <c r="B9" s="7">
        <v>3623</v>
      </c>
      <c r="C9" s="142">
        <f t="shared" si="0"/>
        <v>1579901682251</v>
      </c>
      <c r="D9" s="141">
        <f t="shared" si="1"/>
        <v>41925</v>
      </c>
      <c r="E9" s="34" t="s">
        <v>729</v>
      </c>
      <c r="F9" s="10" t="s">
        <v>1147</v>
      </c>
      <c r="G9" s="9" t="s">
        <v>85</v>
      </c>
      <c r="H9" s="1"/>
      <c r="I9" s="1"/>
      <c r="J9" s="1"/>
      <c r="K9" s="1"/>
      <c r="L9" s="1"/>
      <c r="M9" s="1"/>
      <c r="N9" s="1"/>
      <c r="O9" s="1"/>
      <c r="P9" s="1"/>
      <c r="Q9" s="1"/>
      <c r="R9" s="125">
        <f>VLOOKUP(B9,เลขปชช!B$2:J$701,6,0)</f>
        <v>1579901682251</v>
      </c>
      <c r="S9" s="132">
        <f>VLOOKUP(B9,เลขปชช!B$2:J$701,7,0)</f>
        <v>41925</v>
      </c>
      <c r="T9" s="131">
        <v>1579901682251</v>
      </c>
    </row>
    <row r="10" spans="1:20" x14ac:dyDescent="0.55000000000000004">
      <c r="A10" s="32">
        <v>5</v>
      </c>
      <c r="B10" s="7">
        <v>3624</v>
      </c>
      <c r="C10" s="142">
        <f t="shared" si="0"/>
        <v>1579901684963</v>
      </c>
      <c r="D10" s="141">
        <f t="shared" si="1"/>
        <v>41939</v>
      </c>
      <c r="E10" s="34" t="s">
        <v>729</v>
      </c>
      <c r="F10" s="10" t="s">
        <v>1148</v>
      </c>
      <c r="G10" s="9" t="s">
        <v>862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25">
        <f>VLOOKUP(B10,เลขปชช!B$2:J$701,6,0)</f>
        <v>1579901684963</v>
      </c>
      <c r="S10" s="132">
        <f>VLOOKUP(B10,เลขปชช!B$2:J$701,7,0)</f>
        <v>41939</v>
      </c>
      <c r="T10" s="131">
        <v>1579901684963</v>
      </c>
    </row>
    <row r="11" spans="1:20" x14ac:dyDescent="0.55000000000000004">
      <c r="A11" s="32">
        <v>6</v>
      </c>
      <c r="B11" s="7">
        <v>3625</v>
      </c>
      <c r="C11" s="142">
        <f t="shared" si="0"/>
        <v>1139600763485</v>
      </c>
      <c r="D11" s="141">
        <f t="shared" si="1"/>
        <v>42023</v>
      </c>
      <c r="E11" s="34" t="s">
        <v>729</v>
      </c>
      <c r="F11" s="10" t="s">
        <v>1149</v>
      </c>
      <c r="G11" s="9" t="s">
        <v>34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25">
        <f>VLOOKUP(B11,เลขปชช!B$2:J$701,6,0)</f>
        <v>1139600763485</v>
      </c>
      <c r="S11" s="132">
        <f>VLOOKUP(B11,เลขปชช!B$2:J$701,7,0)</f>
        <v>42023</v>
      </c>
      <c r="T11" s="131">
        <v>1139600763485</v>
      </c>
    </row>
    <row r="12" spans="1:20" x14ac:dyDescent="0.55000000000000004">
      <c r="A12" s="32">
        <v>7</v>
      </c>
      <c r="B12" s="7">
        <v>3626</v>
      </c>
      <c r="C12" s="142">
        <f t="shared" si="0"/>
        <v>1579901664547</v>
      </c>
      <c r="D12" s="141">
        <f t="shared" si="1"/>
        <v>41827</v>
      </c>
      <c r="E12" s="34" t="s">
        <v>729</v>
      </c>
      <c r="F12" s="10" t="s">
        <v>1150</v>
      </c>
      <c r="G12" s="9" t="s">
        <v>1151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25">
        <f>VLOOKUP(B12,เลขปชช!B$2:J$701,6,0)</f>
        <v>1579901664547</v>
      </c>
      <c r="S12" s="132">
        <f>VLOOKUP(B12,เลขปชช!B$2:J$701,7,0)</f>
        <v>41827</v>
      </c>
      <c r="T12" s="131">
        <v>1579901664547</v>
      </c>
    </row>
    <row r="13" spans="1:20" x14ac:dyDescent="0.55000000000000004">
      <c r="A13" s="32">
        <v>8</v>
      </c>
      <c r="B13" s="7">
        <v>3627</v>
      </c>
      <c r="C13" s="142">
        <f t="shared" si="0"/>
        <v>1579901690050</v>
      </c>
      <c r="D13" s="141">
        <f t="shared" si="1"/>
        <v>41968</v>
      </c>
      <c r="E13" s="34" t="s">
        <v>729</v>
      </c>
      <c r="F13" s="10" t="s">
        <v>213</v>
      </c>
      <c r="G13" s="9" t="s">
        <v>315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25">
        <f>VLOOKUP(B13,เลขปชช!B$2:J$701,6,0)</f>
        <v>1579901690050</v>
      </c>
      <c r="S13" s="132">
        <f>VLOOKUP(B13,เลขปชช!B$2:J$701,7,0)</f>
        <v>41968</v>
      </c>
      <c r="T13" s="131">
        <v>1579901690050</v>
      </c>
    </row>
    <row r="14" spans="1:20" x14ac:dyDescent="0.55000000000000004">
      <c r="A14" s="32">
        <v>9</v>
      </c>
      <c r="B14" s="7">
        <v>3628</v>
      </c>
      <c r="C14" s="142">
        <f t="shared" si="0"/>
        <v>1570501367695</v>
      </c>
      <c r="D14" s="141">
        <f t="shared" si="1"/>
        <v>41912</v>
      </c>
      <c r="E14" s="34" t="s">
        <v>729</v>
      </c>
      <c r="F14" s="10" t="s">
        <v>1152</v>
      </c>
      <c r="G14" s="9" t="s">
        <v>252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25">
        <f>VLOOKUP(B14,เลขปชช!B$2:J$701,6,0)</f>
        <v>1570501367695</v>
      </c>
      <c r="S14" s="132">
        <f>VLOOKUP(B14,เลขปชช!B$2:J$701,7,0)</f>
        <v>41912</v>
      </c>
      <c r="T14" s="131">
        <v>1570501367695</v>
      </c>
    </row>
    <row r="15" spans="1:20" x14ac:dyDescent="0.55000000000000004">
      <c r="A15" s="32">
        <v>10</v>
      </c>
      <c r="B15" s="7">
        <v>3629</v>
      </c>
      <c r="C15" s="142">
        <f t="shared" si="0"/>
        <v>1570501368411</v>
      </c>
      <c r="D15" s="141">
        <f t="shared" si="1"/>
        <v>41961</v>
      </c>
      <c r="E15" s="34" t="s">
        <v>729</v>
      </c>
      <c r="F15" s="10" t="s">
        <v>650</v>
      </c>
      <c r="G15" s="9" t="s">
        <v>1153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25">
        <f>VLOOKUP(B15,เลขปชช!B$2:J$701,6,0)</f>
        <v>1570501368411</v>
      </c>
      <c r="S15" s="132">
        <f>VLOOKUP(B15,เลขปชช!B$2:J$701,7,0)</f>
        <v>41961</v>
      </c>
      <c r="T15" s="131">
        <v>1570501368411</v>
      </c>
    </row>
    <row r="16" spans="1:20" x14ac:dyDescent="0.55000000000000004">
      <c r="A16" s="32">
        <v>11</v>
      </c>
      <c r="B16" s="7">
        <v>3630</v>
      </c>
      <c r="C16" s="142">
        <f t="shared" si="0"/>
        <v>1570501368021</v>
      </c>
      <c r="D16" s="141">
        <f t="shared" si="1"/>
        <v>41936</v>
      </c>
      <c r="E16" s="34" t="s">
        <v>730</v>
      </c>
      <c r="F16" s="10" t="s">
        <v>1154</v>
      </c>
      <c r="G16" s="9" t="s">
        <v>128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25">
        <f>VLOOKUP(B16,เลขปชช!B$2:J$701,6,0)</f>
        <v>1570501368021</v>
      </c>
      <c r="S16" s="132">
        <f>VLOOKUP(B16,เลขปชช!B$2:J$701,7,0)</f>
        <v>41936</v>
      </c>
      <c r="T16" s="131">
        <v>1570501368021</v>
      </c>
    </row>
    <row r="17" spans="1:20" x14ac:dyDescent="0.55000000000000004">
      <c r="A17" s="32">
        <v>12</v>
      </c>
      <c r="B17" s="7">
        <v>3631</v>
      </c>
      <c r="C17" s="142">
        <f t="shared" si="0"/>
        <v>1567700092391</v>
      </c>
      <c r="D17" s="141">
        <f t="shared" si="1"/>
        <v>42042</v>
      </c>
      <c r="E17" s="34" t="s">
        <v>730</v>
      </c>
      <c r="F17" s="10" t="s">
        <v>1155</v>
      </c>
      <c r="G17" s="9" t="s">
        <v>1156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25">
        <f>VLOOKUP(B17,เลขปชช!B$2:J$701,6,0)</f>
        <v>1567700092391</v>
      </c>
      <c r="S17" s="132">
        <f>VLOOKUP(B17,เลขปชช!B$2:J$701,7,0)</f>
        <v>42042</v>
      </c>
      <c r="T17" s="131">
        <v>1567700092391</v>
      </c>
    </row>
    <row r="18" spans="1:20" x14ac:dyDescent="0.55000000000000004">
      <c r="A18" s="32">
        <v>13</v>
      </c>
      <c r="B18" s="7">
        <v>3632</v>
      </c>
      <c r="C18" s="142">
        <f t="shared" si="0"/>
        <v>1579901664385</v>
      </c>
      <c r="D18" s="141">
        <f t="shared" si="1"/>
        <v>41827</v>
      </c>
      <c r="E18" s="34" t="s">
        <v>730</v>
      </c>
      <c r="F18" s="10" t="s">
        <v>1217</v>
      </c>
      <c r="G18" s="9" t="s">
        <v>1109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25">
        <f>VLOOKUP(B18,เลขปชช!B$2:J$701,6,0)</f>
        <v>1579901664385</v>
      </c>
      <c r="S18" s="132">
        <f>VLOOKUP(B18,เลขปชช!B$2:J$701,7,0)</f>
        <v>41827</v>
      </c>
      <c r="T18" s="131">
        <v>1579901664385</v>
      </c>
    </row>
    <row r="19" spans="1:20" x14ac:dyDescent="0.55000000000000004">
      <c r="A19" s="32">
        <v>14</v>
      </c>
      <c r="B19" s="7">
        <v>3633</v>
      </c>
      <c r="C19" s="142">
        <f t="shared" si="0"/>
        <v>1570501367512</v>
      </c>
      <c r="D19" s="141">
        <f t="shared" si="1"/>
        <v>41898</v>
      </c>
      <c r="E19" s="34" t="s">
        <v>730</v>
      </c>
      <c r="F19" s="10" t="s">
        <v>1157</v>
      </c>
      <c r="G19" s="9" t="s">
        <v>1158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25">
        <f>VLOOKUP(B19,เลขปชช!B$2:J$701,6,0)</f>
        <v>1570501367512</v>
      </c>
      <c r="S19" s="132">
        <f>VLOOKUP(B19,เลขปชช!B$2:J$701,7,0)</f>
        <v>41898</v>
      </c>
      <c r="T19" s="131">
        <v>1570501367512</v>
      </c>
    </row>
    <row r="20" spans="1:20" x14ac:dyDescent="0.55000000000000004">
      <c r="A20" s="32">
        <v>15</v>
      </c>
      <c r="B20" s="7">
        <v>3634</v>
      </c>
      <c r="C20" s="142">
        <f t="shared" si="0"/>
        <v>1570501367008</v>
      </c>
      <c r="D20" s="141">
        <f t="shared" si="1"/>
        <v>41859</v>
      </c>
      <c r="E20" s="34" t="s">
        <v>730</v>
      </c>
      <c r="F20" s="10" t="s">
        <v>655</v>
      </c>
      <c r="G20" s="9" t="s">
        <v>1159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25">
        <f>VLOOKUP(B20,เลขปชช!B$2:J$701,6,0)</f>
        <v>1570501367008</v>
      </c>
      <c r="S20" s="132">
        <f>VLOOKUP(B20,เลขปชช!B$2:J$701,7,0)</f>
        <v>41859</v>
      </c>
      <c r="T20" s="131">
        <v>1570501367008</v>
      </c>
    </row>
    <row r="21" spans="1:20" x14ac:dyDescent="0.55000000000000004">
      <c r="A21" s="32">
        <v>16</v>
      </c>
      <c r="B21" s="7">
        <v>3635</v>
      </c>
      <c r="C21" s="142">
        <f t="shared" si="0"/>
        <v>1129701660614</v>
      </c>
      <c r="D21" s="141">
        <f t="shared" si="1"/>
        <v>42069</v>
      </c>
      <c r="E21" s="34" t="s">
        <v>730</v>
      </c>
      <c r="F21" s="10" t="s">
        <v>1160</v>
      </c>
      <c r="G21" s="9" t="s">
        <v>1161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25">
        <f>VLOOKUP(B21,เลขปชช!B$2:J$701,6,0)</f>
        <v>1129701660614</v>
      </c>
      <c r="S21" s="132">
        <f>VLOOKUP(B21,เลขปชช!B$2:J$701,7,0)</f>
        <v>42069</v>
      </c>
      <c r="T21" s="131">
        <v>1129701660614</v>
      </c>
    </row>
    <row r="22" spans="1:20" x14ac:dyDescent="0.55000000000000004">
      <c r="A22" s="32">
        <v>17</v>
      </c>
      <c r="B22" s="7">
        <v>3636</v>
      </c>
      <c r="C22" s="142">
        <f t="shared" si="0"/>
        <v>1570501366842</v>
      </c>
      <c r="D22" s="141">
        <f t="shared" si="1"/>
        <v>41850</v>
      </c>
      <c r="E22" s="34" t="s">
        <v>730</v>
      </c>
      <c r="F22" s="10" t="s">
        <v>1162</v>
      </c>
      <c r="G22" s="9" t="s">
        <v>1163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25">
        <f>VLOOKUP(B22,เลขปชช!B$2:J$701,6,0)</f>
        <v>1570501366842</v>
      </c>
      <c r="S22" s="132">
        <f>VLOOKUP(B22,เลขปชช!B$2:J$701,7,0)</f>
        <v>41850</v>
      </c>
      <c r="T22" s="131">
        <v>1570501366842</v>
      </c>
    </row>
    <row r="23" spans="1:20" x14ac:dyDescent="0.55000000000000004">
      <c r="A23" s="32">
        <v>18</v>
      </c>
      <c r="B23" s="7">
        <v>3637</v>
      </c>
      <c r="C23" s="142">
        <f t="shared" si="0"/>
        <v>1579901670415</v>
      </c>
      <c r="D23" s="141">
        <f t="shared" si="1"/>
        <v>41859</v>
      </c>
      <c r="E23" s="34" t="s">
        <v>730</v>
      </c>
      <c r="F23" s="10" t="s">
        <v>1164</v>
      </c>
      <c r="G23" s="9" t="s">
        <v>1165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25">
        <f>VLOOKUP(B23,เลขปชช!B$2:J$701,6,0)</f>
        <v>1579901670415</v>
      </c>
      <c r="S23" s="132">
        <f>VLOOKUP(B23,เลขปชช!B$2:J$701,7,0)</f>
        <v>41859</v>
      </c>
      <c r="T23" s="131">
        <v>1579901670415</v>
      </c>
    </row>
    <row r="24" spans="1:20" x14ac:dyDescent="0.55000000000000004">
      <c r="A24" s="32">
        <v>19</v>
      </c>
      <c r="B24" s="7">
        <v>3638</v>
      </c>
      <c r="C24" s="142">
        <f t="shared" si="0"/>
        <v>1570501367741</v>
      </c>
      <c r="D24" s="141">
        <f t="shared" si="1"/>
        <v>41910</v>
      </c>
      <c r="E24" s="34" t="s">
        <v>730</v>
      </c>
      <c r="F24" s="10" t="s">
        <v>1166</v>
      </c>
      <c r="G24" s="9" t="s">
        <v>210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25">
        <f>VLOOKUP(B24,เลขปชช!B$2:J$701,6,0)</f>
        <v>1570501367741</v>
      </c>
      <c r="S24" s="132">
        <f>VLOOKUP(B24,เลขปชช!B$2:J$701,7,0)</f>
        <v>41910</v>
      </c>
      <c r="T24" s="131">
        <v>1570501367741</v>
      </c>
    </row>
    <row r="25" spans="1:20" x14ac:dyDescent="0.55000000000000004">
      <c r="A25" s="32">
        <v>20</v>
      </c>
      <c r="B25" s="7">
        <v>3639</v>
      </c>
      <c r="C25" s="142">
        <f t="shared" si="0"/>
        <v>1579901667431</v>
      </c>
      <c r="D25" s="141">
        <f t="shared" si="1"/>
        <v>41840</v>
      </c>
      <c r="E25" s="34" t="s">
        <v>730</v>
      </c>
      <c r="F25" s="10" t="s">
        <v>1167</v>
      </c>
      <c r="G25" s="9" t="s">
        <v>1168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25">
        <f>VLOOKUP(B25,เลขปชช!B$2:J$701,6,0)</f>
        <v>1579901667431</v>
      </c>
      <c r="S25" s="132">
        <f>VLOOKUP(B25,เลขปชช!B$2:J$701,7,0)</f>
        <v>41840</v>
      </c>
      <c r="T25" s="131">
        <v>1579901667431</v>
      </c>
    </row>
    <row r="26" spans="1:20" x14ac:dyDescent="0.55000000000000004">
      <c r="A26" s="32">
        <v>21</v>
      </c>
      <c r="B26" s="7"/>
      <c r="C26" s="140"/>
      <c r="D26" s="140"/>
      <c r="E26" s="34"/>
      <c r="F26" s="10"/>
      <c r="G26" s="9"/>
      <c r="H26" s="1"/>
      <c r="I26" s="15"/>
      <c r="J26" s="15"/>
      <c r="K26" s="15"/>
      <c r="L26" s="15"/>
      <c r="M26" s="15"/>
      <c r="N26" s="15"/>
      <c r="O26" s="15"/>
      <c r="P26" s="15"/>
      <c r="Q26" s="15"/>
    </row>
    <row r="27" spans="1:20" x14ac:dyDescent="0.55000000000000004">
      <c r="A27" s="32">
        <v>22</v>
      </c>
      <c r="B27" s="7"/>
      <c r="C27" s="140"/>
      <c r="D27" s="140"/>
      <c r="E27" s="34"/>
      <c r="F27" s="10"/>
      <c r="G27" s="9"/>
      <c r="H27" s="1"/>
      <c r="I27" s="15"/>
      <c r="J27" s="15"/>
      <c r="K27" s="15"/>
      <c r="L27" s="15"/>
      <c r="M27" s="15"/>
      <c r="N27" s="15"/>
      <c r="O27" s="15"/>
      <c r="P27" s="15"/>
      <c r="Q27" s="15"/>
    </row>
    <row r="28" spans="1:20" x14ac:dyDescent="0.55000000000000004">
      <c r="A28" s="32">
        <v>23</v>
      </c>
      <c r="B28" s="7"/>
      <c r="C28" s="140"/>
      <c r="D28" s="140"/>
      <c r="E28" s="34"/>
      <c r="F28" s="10"/>
      <c r="G28" s="9"/>
      <c r="H28" s="1"/>
      <c r="I28" s="15"/>
      <c r="J28" s="15"/>
      <c r="K28" s="15"/>
      <c r="L28" s="15"/>
      <c r="M28" s="15"/>
      <c r="N28" s="15"/>
      <c r="O28" s="15"/>
      <c r="P28" s="15"/>
      <c r="Q28" s="15"/>
    </row>
    <row r="29" spans="1:20" x14ac:dyDescent="0.55000000000000004">
      <c r="A29" s="32">
        <v>24</v>
      </c>
      <c r="B29" s="7"/>
      <c r="C29" s="140"/>
      <c r="D29" s="140"/>
      <c r="E29" s="34"/>
      <c r="F29" s="10"/>
      <c r="G29" s="9"/>
      <c r="H29" s="1"/>
      <c r="I29" s="15"/>
      <c r="J29" s="15"/>
      <c r="K29" s="15"/>
      <c r="L29" s="15"/>
      <c r="M29" s="15"/>
      <c r="N29" s="15"/>
      <c r="O29" s="15"/>
      <c r="P29" s="15"/>
      <c r="Q29" s="15"/>
    </row>
    <row r="30" spans="1:20" x14ac:dyDescent="0.55000000000000004">
      <c r="A30" s="32">
        <v>25</v>
      </c>
      <c r="B30" s="7"/>
      <c r="C30" s="140"/>
      <c r="D30" s="140"/>
      <c r="E30" s="34"/>
      <c r="F30" s="10"/>
      <c r="G30" s="9"/>
      <c r="H30" s="1"/>
      <c r="I30" s="15"/>
      <c r="J30" s="15"/>
      <c r="K30" s="15"/>
      <c r="L30" s="15"/>
      <c r="M30" s="15"/>
      <c r="N30" s="15"/>
      <c r="O30" s="15"/>
      <c r="P30" s="15"/>
      <c r="Q30" s="15"/>
    </row>
    <row r="31" spans="1:20" x14ac:dyDescent="0.55000000000000004">
      <c r="H31" s="5"/>
    </row>
  </sheetData>
  <sortState ref="E6:Q25">
    <sortCondition ref="E6:E25"/>
    <sortCondition ref="F6:F25"/>
  </sortState>
  <mergeCells count="4">
    <mergeCell ref="A1:Q1"/>
    <mergeCell ref="A2:Q2"/>
    <mergeCell ref="A3:Q3"/>
    <mergeCell ref="E5:G5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X27"/>
  <sheetViews>
    <sheetView topLeftCell="B1" workbookViewId="0">
      <selection activeCell="F4" sqref="F4"/>
    </sheetView>
  </sheetViews>
  <sheetFormatPr defaultRowHeight="14.25" x14ac:dyDescent="0.2"/>
  <cols>
    <col min="1" max="1" width="6.5" customWidth="1"/>
    <col min="2" max="2" width="3.875" customWidth="1"/>
    <col min="4" max="4" width="6.625" bestFit="1" customWidth="1"/>
    <col min="5" max="5" width="15.5" style="66" customWidth="1"/>
    <col min="6" max="6" width="16.875" style="66" customWidth="1"/>
    <col min="7" max="7" width="6.25" style="48" bestFit="1" customWidth="1"/>
    <col min="8" max="15" width="4" style="48" customWidth="1"/>
    <col min="16" max="16" width="4" customWidth="1"/>
    <col min="18" max="18" width="5.625" customWidth="1"/>
    <col min="19" max="19" width="18.75" customWidth="1"/>
    <col min="20" max="20" width="35.625" customWidth="1"/>
    <col min="21" max="21" width="11.25" bestFit="1" customWidth="1"/>
  </cols>
  <sheetData>
    <row r="1" spans="1:22" ht="28.5" customHeight="1" x14ac:dyDescent="0.2">
      <c r="B1" s="260" t="s">
        <v>1809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22" ht="26.25" customHeight="1" x14ac:dyDescent="0.2">
      <c r="B2" s="261" t="str">
        <f>"ห้อง "&amp;U3&amp;"       ครูประจำชั้น  "&amp;V3</f>
        <v xml:space="preserve">ห้อง มอนเตสซอรี่3       ครูประจำชั้น  นางจันทร์เพ็ญ   สันวงค์ 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22" ht="26.25" customHeight="1" x14ac:dyDescent="0.2">
      <c r="B3" s="60" t="s">
        <v>1243</v>
      </c>
      <c r="C3" s="67" t="s">
        <v>1244</v>
      </c>
      <c r="D3" s="262" t="s">
        <v>736</v>
      </c>
      <c r="E3" s="262"/>
      <c r="F3" s="262"/>
      <c r="G3" s="60" t="s">
        <v>731</v>
      </c>
      <c r="H3" s="60"/>
      <c r="I3" s="60"/>
      <c r="J3" s="60"/>
      <c r="K3" s="60"/>
      <c r="L3" s="60"/>
      <c r="M3" s="60"/>
      <c r="N3" s="60"/>
      <c r="O3" s="60"/>
      <c r="R3" t="s">
        <v>1245</v>
      </c>
      <c r="S3" s="96" t="s">
        <v>1533</v>
      </c>
      <c r="T3" s="61">
        <f>LOOKUP(9.99999999999999E+307,อนุบาล!I3:I996)</f>
        <v>15</v>
      </c>
      <c r="U3" t="str">
        <f>VLOOKUP(S3,R5:S13,2)</f>
        <v>มอนเตสซอรี่3</v>
      </c>
      <c r="V3" t="str">
        <f>VLOOKUP(S3,R5:T13,3)</f>
        <v xml:space="preserve">นางจันทร์เพ็ญ   สันวงค์ </v>
      </c>
    </row>
    <row r="4" spans="1:22" s="18" customFormat="1" ht="24" customHeight="1" x14ac:dyDescent="0.55000000000000004">
      <c r="A4"/>
      <c r="B4" s="90">
        <f>IF(C4="","",SUBTOTAL(3,$C$4:C4))</f>
        <v>1</v>
      </c>
      <c r="C4" s="91">
        <f>IF(ROWS(C$4:C4)&gt;$T$3,"",LOOKUP(ROWS(C$4:C4),อนุบาล!$I$3:$I$182,อนุบาล!$A$3:$A$182))</f>
        <v>3746</v>
      </c>
      <c r="D4" s="92" t="str">
        <f>IF(ROWS(D$4:D4)&gt;$T$3,"",LOOKUP(ROWS(D$4:D4),อนุบาล!$I$3:$I$182,อนุบาล!$B$3:$B$182))</f>
        <v>เด็กชาย</v>
      </c>
      <c r="E4" s="93" t="str">
        <f>IF(ROWS(E$4:E4)&gt;$T$3,"",LOOKUP(ROWS(E$4:E4),อนุบาล!$I$3:$I$182,อนุบาล!$C$3:$C$182))</f>
        <v>ภคภัทร</v>
      </c>
      <c r="F4" s="94" t="str">
        <f>IF(ROWS(F$4:F4)&gt;$T$3,"",LOOKUP(ROWS(F$4:F4),อนุบาล!$I$3:$I$182,อนุบาล!$D$3:$D$182))</f>
        <v>จิรหิรัญโชค</v>
      </c>
      <c r="G4" s="95" t="str">
        <f>IF(ROWS(G$4:G4)&gt;$T$3,"",LOOKUP(ROWS(G$4:G4),อนุบาล!$I$3:$I$182,อนุบาล!$F$3:$F$182))</f>
        <v>อ.1/2</v>
      </c>
      <c r="H4" s="16"/>
      <c r="I4" s="16"/>
      <c r="J4" s="16"/>
      <c r="K4" s="16"/>
      <c r="L4" s="16"/>
      <c r="M4" s="16"/>
      <c r="N4" s="16"/>
      <c r="O4" s="16"/>
      <c r="P4"/>
    </row>
    <row r="5" spans="1:22" s="62" customFormat="1" ht="24" x14ac:dyDescent="0.55000000000000004">
      <c r="A5"/>
      <c r="B5" s="90">
        <f>IF(C5="","",SUBTOTAL(3,$C$4:C5))</f>
        <v>2</v>
      </c>
      <c r="C5" s="91">
        <f>IF(ROWS(C$4:C5)&gt;$T$3,"",LOOKUP(ROWS(C$4:C5),อนุบาล!$I$3:$I$182,อนุบาล!$A$3:$A$182))</f>
        <v>3747</v>
      </c>
      <c r="D5" s="92" t="str">
        <f>IF(ROWS(D$4:D5)&gt;$T$3,"",LOOKUP(ROWS(D$4:D5),อนุบาล!$I$3:$I$182,อนุบาล!$B$3:$B$182))</f>
        <v>เด็กหญิง</v>
      </c>
      <c r="E5" s="93" t="str">
        <f>IF(ROWS(E$4:E5)&gt;$T$3,"",LOOKUP(ROWS(E$4:E5),อนุบาล!$I$3:$I$182,อนุบาล!$C$3:$C$182))</f>
        <v>วรันญา</v>
      </c>
      <c r="F5" s="94" t="str">
        <f>IF(ROWS(F$4:F5)&gt;$T$3,"",LOOKUP(ROWS(F$4:F5),อนุบาล!$I$3:$I$182,อนุบาล!$D$3:$D$182))</f>
        <v>จันทร์ตา</v>
      </c>
      <c r="G5" s="95" t="str">
        <f>IF(ROWS(G$4:G5)&gt;$T$3,"",LOOKUP(ROWS(G$4:G5),อนุบาล!$I$3:$I$182,อนุบาล!$F$3:$F$182))</f>
        <v>อ.1/2</v>
      </c>
      <c r="H5" s="63"/>
      <c r="I5" s="63"/>
      <c r="J5" s="63"/>
      <c r="K5" s="63"/>
      <c r="L5" s="63"/>
      <c r="M5" s="63"/>
      <c r="N5" s="63"/>
      <c r="O5" s="63"/>
      <c r="P5"/>
      <c r="R5" s="62" t="s">
        <v>1531</v>
      </c>
      <c r="S5" s="62" t="s">
        <v>1246</v>
      </c>
      <c r="T5" s="62" t="s">
        <v>1807</v>
      </c>
    </row>
    <row r="6" spans="1:22" s="62" customFormat="1" ht="24" x14ac:dyDescent="0.55000000000000004">
      <c r="A6"/>
      <c r="B6" s="90">
        <f>IF(C6="","",SUBTOTAL(3,$C$4:C6))</f>
        <v>3</v>
      </c>
      <c r="C6" s="91">
        <f>IF(ROWS(C$4:C6)&gt;$T$3,"",LOOKUP(ROWS(C$4:C6),อนุบาล!$I$3:$I$182,อนุบาล!$A$3:$A$182))</f>
        <v>3748</v>
      </c>
      <c r="D6" s="92" t="str">
        <f>IF(ROWS(D$4:D6)&gt;$T$3,"",LOOKUP(ROWS(D$4:D6),อนุบาล!$I$3:$I$182,อนุบาล!$B$3:$B$182))</f>
        <v>เด็กหญิง</v>
      </c>
      <c r="E6" s="93" t="str">
        <f>IF(ROWS(E$4:E6)&gt;$T$3,"",LOOKUP(ROWS(E$4:E6),อนุบาล!$I$3:$I$182,อนุบาล!$C$3:$C$182))</f>
        <v>ตุลยา</v>
      </c>
      <c r="F6" s="94" t="str">
        <f>IF(ROWS(F$4:F6)&gt;$T$3,"",LOOKUP(ROWS(F$4:F6),อนุบาล!$I$3:$I$182,อนุบาล!$D$3:$D$182))</f>
        <v>ศรีสุวรรณ</v>
      </c>
      <c r="G6" s="95" t="str">
        <f>IF(ROWS(G$4:G6)&gt;$T$3,"",LOOKUP(ROWS(G$4:G6),อนุบาล!$I$3:$I$182,อนุบาล!$F$3:$F$182))</f>
        <v>อ.1/2</v>
      </c>
      <c r="H6" s="63"/>
      <c r="I6" s="63"/>
      <c r="J6" s="63"/>
      <c r="K6" s="63"/>
      <c r="L6" s="63"/>
      <c r="M6" s="63"/>
      <c r="N6" s="63"/>
      <c r="O6" s="63"/>
      <c r="R6" s="62" t="s">
        <v>1532</v>
      </c>
      <c r="S6" s="62" t="s">
        <v>1247</v>
      </c>
      <c r="T6" s="62" t="s">
        <v>1260</v>
      </c>
    </row>
    <row r="7" spans="1:22" s="62" customFormat="1" ht="24" x14ac:dyDescent="0.55000000000000004">
      <c r="B7" s="90">
        <f>IF(C7="","",SUBTOTAL(3,$C$4:C7))</f>
        <v>4</v>
      </c>
      <c r="C7" s="91">
        <f>IF(ROWS(C$4:C7)&gt;$T$3,"",LOOKUP(ROWS(C$4:C7),อนุบาล!$I$3:$I$182,อนุบาล!$A$3:$A$182))</f>
        <v>3628</v>
      </c>
      <c r="D7" s="92" t="str">
        <f>IF(ROWS(D$4:D7)&gt;$T$3,"",LOOKUP(ROWS(D$4:D7),อนุบาล!$I$3:$I$182,อนุบาล!$B$3:$B$182))</f>
        <v>เด็กชาย</v>
      </c>
      <c r="E7" s="93" t="str">
        <f>IF(ROWS(E$4:E7)&gt;$T$3,"",LOOKUP(ROWS(E$4:E7),อนุบาล!$I$3:$I$182,อนุบาล!$C$3:$C$182))</f>
        <v xml:space="preserve">แทนคุณ </v>
      </c>
      <c r="F7" s="94" t="str">
        <f>IF(ROWS(F$4:F7)&gt;$T$3,"",LOOKUP(ROWS(F$4:F7),อนุบาล!$I$3:$I$182,อนุบาล!$D$3:$D$182))</f>
        <v>นันตา</v>
      </c>
      <c r="G7" s="95" t="str">
        <f>IF(ROWS(G$4:G7)&gt;$T$3,"",LOOKUP(ROWS(G$4:G7),อนุบาล!$I$3:$I$182,อนุบาล!$F$3:$F$182))</f>
        <v>อ.2/1</v>
      </c>
      <c r="H7" s="63"/>
      <c r="I7" s="63"/>
      <c r="J7" s="63"/>
      <c r="K7" s="63"/>
      <c r="L7" s="63"/>
      <c r="M7" s="63"/>
      <c r="N7" s="63"/>
      <c r="O7" s="63"/>
      <c r="R7" s="62" t="s">
        <v>1533</v>
      </c>
      <c r="S7" s="62" t="s">
        <v>1248</v>
      </c>
      <c r="T7" s="138" t="s">
        <v>1256</v>
      </c>
    </row>
    <row r="8" spans="1:22" s="62" customFormat="1" ht="24" x14ac:dyDescent="0.55000000000000004">
      <c r="B8" s="90">
        <f>IF(C8="","",SUBTOTAL(3,$C$4:C8))</f>
        <v>5</v>
      </c>
      <c r="C8" s="91">
        <f>IF(ROWS(C$4:C8)&gt;$T$3,"",LOOKUP(ROWS(C$4:C8),อนุบาล!$I$3:$I$182,อนุบาล!$A$3:$A$182))</f>
        <v>3632</v>
      </c>
      <c r="D8" s="92" t="str">
        <f>IF(ROWS(D$4:D8)&gt;$T$3,"",LOOKUP(ROWS(D$4:D8),อนุบาล!$I$3:$I$182,อนุบาล!$B$3:$B$182))</f>
        <v>เด็กหญิง</v>
      </c>
      <c r="E8" s="93" t="str">
        <f>IF(ROWS(E$4:E8)&gt;$T$3,"",LOOKUP(ROWS(E$4:E8),อนุบาล!$I$3:$I$182,อนุบาล!$C$3:$C$182))</f>
        <v xml:space="preserve">ชลณัฎฐ์ </v>
      </c>
      <c r="F8" s="94" t="str">
        <f>IF(ROWS(F$4:F8)&gt;$T$3,"",LOOKUP(ROWS(F$4:F8),อนุบาล!$I$3:$I$182,อนุบาล!$D$3:$D$182))</f>
        <v>สันวงค์</v>
      </c>
      <c r="G8" s="95" t="str">
        <f>IF(ROWS(G$4:G8)&gt;$T$3,"",LOOKUP(ROWS(G$4:G8),อนุบาล!$I$3:$I$182,อนุบาล!$F$3:$F$182))</f>
        <v>อ.2/1</v>
      </c>
      <c r="H8" s="63"/>
      <c r="I8" s="63"/>
      <c r="J8" s="63"/>
      <c r="K8" s="63"/>
      <c r="L8" s="63"/>
      <c r="M8" s="63"/>
      <c r="N8" s="63"/>
      <c r="O8" s="63"/>
      <c r="R8" s="62" t="s">
        <v>1534</v>
      </c>
      <c r="S8" s="62" t="s">
        <v>1252</v>
      </c>
      <c r="T8" s="62" t="s">
        <v>1257</v>
      </c>
    </row>
    <row r="9" spans="1:22" s="62" customFormat="1" ht="24" x14ac:dyDescent="0.55000000000000004">
      <c r="B9" s="90">
        <f>IF(C9="","",SUBTOTAL(3,$C$4:C9))</f>
        <v>6</v>
      </c>
      <c r="C9" s="91">
        <f>IF(ROWS(C$4:C9)&gt;$T$3,"",LOOKUP(ROWS(C$4:C9),อนุบาล!$I$3:$I$182,อนุบาล!$A$3:$A$182))</f>
        <v>3640</v>
      </c>
      <c r="D9" s="92" t="str">
        <f>IF(ROWS(D$4:D9)&gt;$T$3,"",LOOKUP(ROWS(D$4:D9),อนุบาล!$I$3:$I$182,อนุบาล!$B$3:$B$182))</f>
        <v>เด็กชาย</v>
      </c>
      <c r="E9" s="93" t="str">
        <f>IF(ROWS(E$4:E9)&gt;$T$3,"",LOOKUP(ROWS(E$4:E9),อนุบาล!$I$3:$I$182,อนุบาล!$C$3:$C$182))</f>
        <v>ธรรมเกียรติ</v>
      </c>
      <c r="F9" s="94" t="str">
        <f>IF(ROWS(F$4:F9)&gt;$T$3,"",LOOKUP(ROWS(F$4:F9),อนุบาล!$I$3:$I$182,อนุบาล!$D$3:$D$182))</f>
        <v>ทองทศ</v>
      </c>
      <c r="G9" s="95" t="str">
        <f>IF(ROWS(G$4:G9)&gt;$T$3,"",LOOKUP(ROWS(G$4:G9),อนุบาล!$I$3:$I$182,อนุบาล!$F$3:$F$182))</f>
        <v>อ.2/2</v>
      </c>
      <c r="H9" s="63"/>
      <c r="I9" s="63"/>
      <c r="J9" s="63"/>
      <c r="K9" s="63"/>
      <c r="L9" s="63"/>
      <c r="M9" s="63"/>
      <c r="N9" s="63"/>
      <c r="O9" s="63"/>
      <c r="R9" s="62" t="s">
        <v>1535</v>
      </c>
      <c r="S9" s="62" t="s">
        <v>1253</v>
      </c>
      <c r="T9" s="62" t="s">
        <v>1259</v>
      </c>
    </row>
    <row r="10" spans="1:22" s="62" customFormat="1" ht="24" x14ac:dyDescent="0.55000000000000004">
      <c r="B10" s="90">
        <f>IF(C10="","",SUBTOTAL(3,$C$4:C10))</f>
        <v>7</v>
      </c>
      <c r="C10" s="91">
        <f>IF(ROWS(C$4:C10)&gt;$T$3,"",LOOKUP(ROWS(C$4:C10),อนุบาล!$I$3:$I$182,อนุบาล!$A$3:$A$182))</f>
        <v>3647</v>
      </c>
      <c r="D10" s="92" t="str">
        <f>IF(ROWS(D$4:D10)&gt;$T$3,"",LOOKUP(ROWS(D$4:D10),อนุบาล!$I$3:$I$182,อนุบาล!$B$3:$B$182))</f>
        <v>เด็กชาย</v>
      </c>
      <c r="E10" s="93" t="str">
        <f>IF(ROWS(E$4:E10)&gt;$T$3,"",LOOKUP(ROWS(E$4:E10),อนุบาล!$I$3:$I$182,อนุบาล!$C$3:$C$182))</f>
        <v>ภาคิน</v>
      </c>
      <c r="F10" s="94" t="str">
        <f>IF(ROWS(F$4:F10)&gt;$T$3,"",LOOKUP(ROWS(F$4:F10),อนุบาล!$I$3:$I$182,อนุบาล!$D$3:$D$182))</f>
        <v>ศิริเสถียร</v>
      </c>
      <c r="G10" s="95" t="str">
        <f>IF(ROWS(G$4:G10)&gt;$T$3,"",LOOKUP(ROWS(G$4:G10),อนุบาล!$I$3:$I$182,อนุบาล!$F$3:$F$182))</f>
        <v>อ.2/2</v>
      </c>
      <c r="H10" s="63"/>
      <c r="I10" s="63"/>
      <c r="J10" s="63"/>
      <c r="K10" s="63"/>
      <c r="L10" s="63"/>
      <c r="M10" s="63"/>
      <c r="N10" s="63"/>
      <c r="O10" s="63"/>
      <c r="R10" s="62" t="s">
        <v>1536</v>
      </c>
      <c r="S10" s="62" t="s">
        <v>1254</v>
      </c>
      <c r="T10" s="138" t="s">
        <v>1258</v>
      </c>
    </row>
    <row r="11" spans="1:22" s="62" customFormat="1" ht="24" x14ac:dyDescent="0.55000000000000004">
      <c r="B11" s="90">
        <f>IF(C11="","",SUBTOTAL(3,$C$4:C11))</f>
        <v>8</v>
      </c>
      <c r="C11" s="91">
        <f>IF(ROWS(C$4:C11)&gt;$T$3,"",LOOKUP(ROWS(C$4:C11),อนุบาล!$I$3:$I$182,อนุบาล!$A$3:$A$182))</f>
        <v>3616</v>
      </c>
      <c r="D11" s="92" t="str">
        <f>IF(ROWS(D$4:D11)&gt;$T$3,"",LOOKUP(ROWS(D$4:D11),อนุบาล!$I$3:$I$182,อนุบาล!$B$3:$B$182))</f>
        <v>เด็กหญิง</v>
      </c>
      <c r="E11" s="93" t="str">
        <f>IF(ROWS(E$4:E11)&gt;$T$3,"",LOOKUP(ROWS(E$4:E11),อนุบาล!$I$3:$I$182,อนุบาล!$C$3:$C$182))</f>
        <v>ไอลดา</v>
      </c>
      <c r="F11" s="94" t="str">
        <f>IF(ROWS(F$4:F11)&gt;$T$3,"",LOOKUP(ROWS(F$4:F11),อนุบาล!$I$3:$I$182,อนุบาล!$D$3:$D$182))</f>
        <v>อารีย์วัฒนะธรรม</v>
      </c>
      <c r="G11" s="95" t="str">
        <f>IF(ROWS(G$4:G11)&gt;$T$3,"",LOOKUP(ROWS(G$4:G11),อนุบาล!$I$3:$I$182,อนุบาล!$F$3:$F$182))</f>
        <v>อ.2/2</v>
      </c>
      <c r="H11" s="63"/>
      <c r="I11" s="63"/>
      <c r="J11" s="63"/>
      <c r="K11" s="63"/>
      <c r="L11" s="63"/>
      <c r="M11" s="63"/>
      <c r="N11" s="63"/>
      <c r="O11" s="63"/>
      <c r="R11" s="62" t="s">
        <v>1537</v>
      </c>
      <c r="S11" s="62" t="s">
        <v>1249</v>
      </c>
      <c r="T11" s="62" t="s">
        <v>1808</v>
      </c>
    </row>
    <row r="12" spans="1:22" s="62" customFormat="1" ht="24" x14ac:dyDescent="0.55000000000000004">
      <c r="B12" s="90">
        <f>IF(C12="","",SUBTOTAL(3,$C$4:C12))</f>
        <v>9</v>
      </c>
      <c r="C12" s="91">
        <f>IF(ROWS(C$4:C12)&gt;$T$3,"",LOOKUP(ROWS(C$4:C12),อนุบาล!$I$3:$I$182,อนุบาล!$A$3:$A$182))</f>
        <v>3655</v>
      </c>
      <c r="D12" s="92" t="str">
        <f>IF(ROWS(D$4:D12)&gt;$T$3,"",LOOKUP(ROWS(D$4:D12),อนุบาล!$I$3:$I$182,อนุบาล!$B$3:$B$182))</f>
        <v>เด็กหญิง</v>
      </c>
      <c r="E12" s="93" t="str">
        <f>IF(ROWS(E$4:E12)&gt;$T$3,"",LOOKUP(ROWS(E$4:E12),อนุบาล!$I$3:$I$182,อนุบาล!$C$3:$C$182))</f>
        <v xml:space="preserve">ภัทรภร  </v>
      </c>
      <c r="F12" s="94" t="str">
        <f>IF(ROWS(F$4:F12)&gt;$T$3,"",LOOKUP(ROWS(F$4:F12),อนุบาล!$I$3:$I$182,อนุบาล!$D$3:$D$182))</f>
        <v>ชัยปัน</v>
      </c>
      <c r="G12" s="95" t="str">
        <f>IF(ROWS(G$4:G12)&gt;$T$3,"",LOOKUP(ROWS(G$4:G12),อนุบาล!$I$3:$I$182,อนุบาล!$F$3:$F$182))</f>
        <v>อ.2/2</v>
      </c>
      <c r="H12" s="63"/>
      <c r="I12" s="63"/>
      <c r="J12" s="63"/>
      <c r="K12" s="63"/>
      <c r="L12" s="63"/>
      <c r="M12" s="63"/>
      <c r="N12" s="63"/>
      <c r="O12" s="63"/>
      <c r="R12" s="62" t="s">
        <v>1538</v>
      </c>
      <c r="S12" s="62" t="s">
        <v>1250</v>
      </c>
      <c r="T12" s="62" t="s">
        <v>1255</v>
      </c>
    </row>
    <row r="13" spans="1:22" s="62" customFormat="1" ht="24" x14ac:dyDescent="0.55000000000000004">
      <c r="B13" s="90">
        <f>IF(C13="","",SUBTOTAL(3,$C$4:C13))</f>
        <v>10</v>
      </c>
      <c r="C13" s="91">
        <f>IF(ROWS(C$4:C13)&gt;$T$3,"",LOOKUP(ROWS(C$4:C13),อนุบาล!$I$3:$I$182,อนุบาล!$A$3:$A$182))</f>
        <v>3530</v>
      </c>
      <c r="D13" s="92" t="str">
        <f>IF(ROWS(D$4:D13)&gt;$T$3,"",LOOKUP(ROWS(D$4:D13),อนุบาล!$I$3:$I$182,อนุบาล!$B$3:$B$182))</f>
        <v>เด็กชาย</v>
      </c>
      <c r="E13" s="93" t="str">
        <f>IF(ROWS(E$4:E13)&gt;$T$3,"",LOOKUP(ROWS(E$4:E13),อนุบาล!$I$3:$I$182,อนุบาล!$C$3:$C$182))</f>
        <v>ธนวรรธน์</v>
      </c>
      <c r="F13" s="94" t="str">
        <f>IF(ROWS(F$4:F13)&gt;$T$3,"",LOOKUP(ROWS(F$4:F13),อนุบาล!$I$3:$I$182,อนุบาล!$D$3:$D$182))</f>
        <v>ทิพย์แสนคำ</v>
      </c>
      <c r="G13" s="95" t="str">
        <f>IF(ROWS(G$4:G13)&gt;$T$3,"",LOOKUP(ROWS(G$4:G13),อนุบาล!$I$3:$I$182,อนุบาล!$F$3:$F$182))</f>
        <v>อ.3/2</v>
      </c>
      <c r="H13" s="63"/>
      <c r="I13" s="63"/>
      <c r="J13" s="63"/>
      <c r="K13" s="63"/>
      <c r="L13" s="63"/>
      <c r="M13" s="63"/>
      <c r="N13" s="63"/>
      <c r="O13" s="63"/>
      <c r="R13" s="62" t="s">
        <v>1539</v>
      </c>
      <c r="S13" s="62" t="s">
        <v>1251</v>
      </c>
      <c r="T13" s="62" t="s">
        <v>1261</v>
      </c>
    </row>
    <row r="14" spans="1:22" s="62" customFormat="1" ht="24" x14ac:dyDescent="0.55000000000000004">
      <c r="B14" s="90">
        <f>IF(C14="","",SUBTOTAL(3,$C$4:C14))</f>
        <v>11</v>
      </c>
      <c r="C14" s="91">
        <f>IF(ROWS(C$4:C14)&gt;$T$3,"",LOOKUP(ROWS(C$4:C14),อนุบาล!$I$3:$I$182,อนุบาล!$A$3:$A$182))</f>
        <v>3549</v>
      </c>
      <c r="D14" s="92" t="str">
        <f>IF(ROWS(D$4:D14)&gt;$T$3,"",LOOKUP(ROWS(D$4:D14),อนุบาล!$I$3:$I$182,อนุบาล!$B$3:$B$182))</f>
        <v>เด็กชาย</v>
      </c>
      <c r="E14" s="93" t="str">
        <f>IF(ROWS(E$4:E14)&gt;$T$3,"",LOOKUP(ROWS(E$4:E14),อนุบาล!$I$3:$I$182,อนุบาล!$C$3:$C$182))</f>
        <v>ปารเมศ</v>
      </c>
      <c r="F14" s="94" t="str">
        <f>IF(ROWS(F$4:F14)&gt;$T$3,"",LOOKUP(ROWS(F$4:F14),อนุบาล!$I$3:$I$182,อนุบาล!$D$3:$D$182))</f>
        <v>หลุงอินทร์</v>
      </c>
      <c r="G14" s="95" t="str">
        <f>IF(ROWS(G$4:G14)&gt;$T$3,"",LOOKUP(ROWS(G$4:G14),อนุบาล!$I$3:$I$182,อนุบาล!$F$3:$F$182))</f>
        <v>อ.3/2</v>
      </c>
      <c r="H14" s="63"/>
      <c r="I14" s="63"/>
      <c r="J14" s="63"/>
      <c r="K14" s="63"/>
      <c r="L14" s="63"/>
      <c r="M14" s="63"/>
      <c r="N14" s="63"/>
      <c r="O14" s="63"/>
    </row>
    <row r="15" spans="1:22" s="62" customFormat="1" ht="24" x14ac:dyDescent="0.55000000000000004">
      <c r="B15" s="90">
        <f>IF(C15="","",SUBTOTAL(3,$C$4:C15))</f>
        <v>12</v>
      </c>
      <c r="C15" s="91">
        <f>IF(ROWS(C$4:C15)&gt;$T$3,"",LOOKUP(ROWS(C$4:C15),อนุบาล!$I$3:$I$182,อนุบาล!$A$3:$A$182))</f>
        <v>3542</v>
      </c>
      <c r="D15" s="92" t="str">
        <f>IF(ROWS(D$4:D15)&gt;$T$3,"",LOOKUP(ROWS(D$4:D15),อนุบาล!$I$3:$I$182,อนุบาล!$B$3:$B$182))</f>
        <v>เด็กหญิง</v>
      </c>
      <c r="E15" s="93" t="str">
        <f>IF(ROWS(E$4:E15)&gt;$T$3,"",LOOKUP(ROWS(E$4:E15),อนุบาล!$I$3:$I$182,อนุบาล!$C$3:$C$182))</f>
        <v>ณภัสภรณ์</v>
      </c>
      <c r="F15" s="94" t="str">
        <f>IF(ROWS(F$4:F15)&gt;$T$3,"",LOOKUP(ROWS(F$4:F15),อนุบาล!$I$3:$I$182,อนุบาล!$D$3:$D$182))</f>
        <v>วงค์ตะวัน</v>
      </c>
      <c r="G15" s="95" t="str">
        <f>IF(ROWS(G$4:G15)&gt;$T$3,"",LOOKUP(ROWS(G$4:G15),อนุบาล!$I$3:$I$182,อนุบาล!$F$3:$F$182))</f>
        <v>อ.3/2</v>
      </c>
      <c r="H15" s="63"/>
      <c r="I15" s="63"/>
      <c r="J15" s="63"/>
      <c r="K15" s="63"/>
      <c r="L15" s="63"/>
      <c r="M15" s="63"/>
      <c r="N15" s="63"/>
      <c r="O15" s="63"/>
    </row>
    <row r="16" spans="1:22" s="62" customFormat="1" ht="24" x14ac:dyDescent="0.55000000000000004">
      <c r="B16" s="90">
        <f>IF(C16="","",SUBTOTAL(3,$C$4:C16))</f>
        <v>13</v>
      </c>
      <c r="C16" s="91">
        <f>IF(ROWS(C$4:C16)&gt;$T$3,"",LOOKUP(ROWS(C$4:C16),อนุบาล!$I$3:$I$182,อนุบาล!$A$3:$A$182))</f>
        <v>3546</v>
      </c>
      <c r="D16" s="92" t="str">
        <f>IF(ROWS(D$4:D16)&gt;$T$3,"",LOOKUP(ROWS(D$4:D16),อนุบาล!$I$3:$I$182,อนุบาล!$B$3:$B$182))</f>
        <v>เด็กหญิง</v>
      </c>
      <c r="E16" s="93" t="str">
        <f>IF(ROWS(E$4:E16)&gt;$T$3,"",LOOKUP(ROWS(E$4:E16),อนุบาล!$I$3:$I$182,อนุบาล!$C$3:$C$182))</f>
        <v>ธิติกาญจน์</v>
      </c>
      <c r="F16" s="94" t="str">
        <f>IF(ROWS(F$4:F16)&gt;$T$3,"",LOOKUP(ROWS(F$4:F16),อนุบาล!$I$3:$I$182,อนุบาล!$D$3:$D$182))</f>
        <v>ใจมอย</v>
      </c>
      <c r="G16" s="95" t="str">
        <f>IF(ROWS(G$4:G16)&gt;$T$3,"",LOOKUP(ROWS(G$4:G16),อนุบาล!$I$3:$I$182,อนุบาล!$F$3:$F$182))</f>
        <v>อ.3/2</v>
      </c>
      <c r="H16" s="63"/>
      <c r="I16" s="63"/>
      <c r="J16" s="63"/>
      <c r="K16" s="63"/>
      <c r="L16" s="63"/>
      <c r="M16" s="63"/>
      <c r="N16" s="63"/>
      <c r="O16" s="63"/>
    </row>
    <row r="17" spans="2:24" s="62" customFormat="1" ht="24" x14ac:dyDescent="0.55000000000000004">
      <c r="B17" s="90">
        <f>IF(C17="","",SUBTOTAL(3,$C$4:C17))</f>
        <v>14</v>
      </c>
      <c r="C17" s="91">
        <f>IF(ROWS(C$4:C17)&gt;$T$3,"",LOOKUP(ROWS(C$4:C17),อนุบาล!$I$3:$I$182,อนุบาล!$A$3:$A$182))</f>
        <v>3550</v>
      </c>
      <c r="D17" s="92" t="str">
        <f>IF(ROWS(D$4:D17)&gt;$T$3,"",LOOKUP(ROWS(D$4:D17),อนุบาล!$I$3:$I$182,อนุบาล!$B$3:$B$182))</f>
        <v>เด็กหญิง</v>
      </c>
      <c r="E17" s="93" t="str">
        <f>IF(ROWS(E$4:E17)&gt;$T$3,"",LOOKUP(ROWS(E$4:E17),อนุบาล!$I$3:$I$182,อนุบาล!$C$3:$C$182))</f>
        <v>พรชนุตร์</v>
      </c>
      <c r="F17" s="94" t="str">
        <f>IF(ROWS(F$4:F17)&gt;$T$3,"",LOOKUP(ROWS(F$4:F17),อนุบาล!$I$3:$I$182,อนุบาล!$D$3:$D$182))</f>
        <v>จันทร์สุขศรี</v>
      </c>
      <c r="G17" s="95" t="str">
        <f>IF(ROWS(G$4:G17)&gt;$T$3,"",LOOKUP(ROWS(G$4:G17),อนุบาล!$I$3:$I$182,อนุบาล!$F$3:$F$182))</f>
        <v>อ.3/2</v>
      </c>
      <c r="H17" s="63"/>
      <c r="I17" s="63"/>
      <c r="J17" s="63"/>
      <c r="K17" s="63"/>
      <c r="L17" s="63"/>
      <c r="M17" s="63"/>
      <c r="N17" s="63"/>
      <c r="O17" s="63"/>
    </row>
    <row r="18" spans="2:24" s="62" customFormat="1" ht="24" x14ac:dyDescent="0.55000000000000004">
      <c r="B18" s="90">
        <f>IF(C18="","",SUBTOTAL(3,$C$4:C18))</f>
        <v>15</v>
      </c>
      <c r="C18" s="91">
        <f>IF(ROWS(C$4:C18)&gt;$T$3,"",LOOKUP(ROWS(C$4:C18),อนุบาล!$I$3:$I$182,อนุบาล!$A$3:$A$182))</f>
        <v>3749</v>
      </c>
      <c r="D18" s="92" t="str">
        <f>IF(ROWS(D$4:D18)&gt;$T$3,"",LOOKUP(ROWS(D$4:D18),อนุบาล!$I$3:$I$182,อนุบาล!$B$3:$B$182))</f>
        <v>เด็กหญิง</v>
      </c>
      <c r="E18" s="93" t="str">
        <f>IF(ROWS(E$4:E18)&gt;$T$3,"",LOOKUP(ROWS(E$4:E18),อนุบาล!$I$3:$I$182,อนุบาล!$C$3:$C$182))</f>
        <v>กรชญา</v>
      </c>
      <c r="F18" s="94" t="str">
        <f>IF(ROWS(F$4:F18)&gt;$T$3,"",LOOKUP(ROWS(F$4:F18),อนุบาล!$I$3:$I$182,อนุบาล!$D$3:$D$182))</f>
        <v>สุกรณ์</v>
      </c>
      <c r="G18" s="95" t="str">
        <f>IF(ROWS(G$4:G18)&gt;$T$3,"",LOOKUP(ROWS(G$4:G18),อนุบาล!$I$3:$I$182,อนุบาล!$F$3:$F$182))</f>
        <v>อ.3/2</v>
      </c>
      <c r="H18" s="63"/>
      <c r="I18" s="63"/>
      <c r="J18" s="63"/>
      <c r="K18" s="63"/>
      <c r="L18" s="63"/>
      <c r="M18" s="63"/>
      <c r="N18" s="63"/>
      <c r="O18" s="63"/>
    </row>
    <row r="19" spans="2:24" s="62" customFormat="1" ht="24" x14ac:dyDescent="0.55000000000000004">
      <c r="B19" s="90" t="str">
        <f>IF(C19="","",SUBTOTAL(3,$C$4:C19))</f>
        <v/>
      </c>
      <c r="C19" s="91" t="str">
        <f>IF(ROWS(C$4:C19)&gt;$T$3,"",LOOKUP(ROWS(C$4:C19),อนุบาล!$I$3:$I$182,อนุบาล!$A$3:$A$182))</f>
        <v/>
      </c>
      <c r="D19" s="92" t="str">
        <f>IF(ROWS(D$4:D19)&gt;$T$3,"",LOOKUP(ROWS(D$4:D19),อนุบาล!$I$3:$I$182,อนุบาล!$B$3:$B$182))</f>
        <v/>
      </c>
      <c r="E19" s="93" t="str">
        <f>IF(ROWS(E$4:E19)&gt;$T$3,"",LOOKUP(ROWS(E$4:E19),อนุบาล!$I$3:$I$182,อนุบาล!$C$3:$C$182))</f>
        <v/>
      </c>
      <c r="F19" s="94" t="str">
        <f>IF(ROWS(F$4:F19)&gt;$T$3,"",LOOKUP(ROWS(F$4:F19),อนุบาล!$I$3:$I$182,อนุบาล!$D$3:$D$182))</f>
        <v/>
      </c>
      <c r="G19" s="95" t="str">
        <f>IF(ROWS(G$4:G19)&gt;$T$3,"",LOOKUP(ROWS(G$4:G19),อนุบาล!$I$3:$I$182,อนุบาล!$F$3:$F$182))</f>
        <v/>
      </c>
      <c r="H19" s="63"/>
      <c r="I19" s="63"/>
      <c r="J19" s="63"/>
      <c r="K19" s="63"/>
      <c r="L19" s="63"/>
      <c r="M19" s="63"/>
      <c r="N19" s="63"/>
      <c r="O19" s="63"/>
      <c r="Q19"/>
      <c r="R19"/>
      <c r="S19"/>
      <c r="U19"/>
      <c r="V19"/>
      <c r="W19"/>
    </row>
    <row r="20" spans="2:24" s="62" customFormat="1" ht="24" x14ac:dyDescent="0.55000000000000004">
      <c r="B20" s="90" t="str">
        <f>IF(C20="","",SUBTOTAL(3,$C$4:C20))</f>
        <v/>
      </c>
      <c r="C20" s="91" t="str">
        <f>IF(ROWS(C$4:C20)&gt;$T$3,"",LOOKUP(ROWS(C$4:C20),อนุบาล!$I$3:$I$182,อนุบาล!$A$3:$A$182))</f>
        <v/>
      </c>
      <c r="D20" s="92" t="str">
        <f>IF(ROWS(D$4:D20)&gt;$T$3,"",LOOKUP(ROWS(D$4:D20),อนุบาล!$I$3:$I$182,อนุบาล!$B$3:$B$182))</f>
        <v/>
      </c>
      <c r="E20" s="93" t="str">
        <f>IF(ROWS(E$4:E20)&gt;$T$3,"",LOOKUP(ROWS(E$4:E20),อนุบาล!$I$3:$I$182,อนุบาล!$C$3:$C$182))</f>
        <v/>
      </c>
      <c r="F20" s="94" t="str">
        <f>IF(ROWS(F$4:F20)&gt;$T$3,"",LOOKUP(ROWS(F$4:F20),อนุบาล!$I$3:$I$182,อนุบาล!$D$3:$D$182))</f>
        <v/>
      </c>
      <c r="G20" s="95" t="str">
        <f>IF(ROWS(G$4:G20)&gt;$T$3,"",LOOKUP(ROWS(G$4:G20),อนุบาล!$I$3:$I$182,อนุบาล!$F$3:$F$182))</f>
        <v/>
      </c>
      <c r="H20" s="63"/>
      <c r="I20" s="63"/>
      <c r="J20" s="63"/>
      <c r="K20" s="63"/>
      <c r="L20" s="63"/>
      <c r="M20" s="63"/>
      <c r="N20" s="63"/>
      <c r="O20" s="63"/>
      <c r="Q20"/>
      <c r="R20"/>
      <c r="S20"/>
      <c r="U20"/>
      <c r="V20"/>
      <c r="W20"/>
    </row>
    <row r="21" spans="2:24" s="62" customFormat="1" ht="24" x14ac:dyDescent="0.55000000000000004">
      <c r="B21" s="90" t="str">
        <f>IF(C21="","",SUBTOTAL(3,$C$4:C21))</f>
        <v/>
      </c>
      <c r="C21" s="91" t="str">
        <f>IF(ROWS(C$4:C21)&gt;$T$3,"",LOOKUP(ROWS(C$4:C21),อนุบาล!$I$3:$I$182,อนุบาล!$A$3:$A$182))</f>
        <v/>
      </c>
      <c r="D21" s="92" t="str">
        <f>IF(ROWS(D$4:D21)&gt;$T$3,"",LOOKUP(ROWS(D$4:D21),อนุบาล!$I$3:$I$182,อนุบาล!$B$3:$B$182))</f>
        <v/>
      </c>
      <c r="E21" s="93" t="str">
        <f>IF(ROWS(E$4:E21)&gt;$T$3,"",LOOKUP(ROWS(E$4:E21),อนุบาล!$I$3:$I$182,อนุบาล!$C$3:$C$182))</f>
        <v/>
      </c>
      <c r="F21" s="94" t="str">
        <f>IF(ROWS(F$4:F21)&gt;$T$3,"",LOOKUP(ROWS(F$4:F21),อนุบาล!$I$3:$I$182,อนุบาล!$D$3:$D$182))</f>
        <v/>
      </c>
      <c r="G21" s="95" t="str">
        <f>IF(ROWS(G$4:G21)&gt;$T$3,"",LOOKUP(ROWS(G$4:G21),อนุบาล!$I$3:$I$182,อนุบาล!$F$3:$F$182))</f>
        <v/>
      </c>
      <c r="H21" s="63"/>
      <c r="I21" s="63"/>
      <c r="J21" s="63"/>
      <c r="K21" s="63"/>
      <c r="L21" s="63"/>
      <c r="M21" s="63"/>
      <c r="N21" s="63"/>
      <c r="O21" s="63"/>
      <c r="Q21"/>
      <c r="R21"/>
      <c r="S21"/>
      <c r="U21"/>
      <c r="V21"/>
      <c r="W21"/>
    </row>
    <row r="22" spans="2:24" s="62" customFormat="1" ht="24" x14ac:dyDescent="0.55000000000000004">
      <c r="B22" s="90" t="str">
        <f>IF(C22="","",SUBTOTAL(3,$C$4:C22))</f>
        <v/>
      </c>
      <c r="C22" s="91" t="str">
        <f>IF(ROWS(C$4:C22)&gt;$T$3,"",LOOKUP(ROWS(C$4:C22),อนุบาล!$I$3:$I$182,อนุบาล!$A$3:$A$182))</f>
        <v/>
      </c>
      <c r="D22" s="92" t="str">
        <f>IF(ROWS(D$4:D22)&gt;$T$3,"",LOOKUP(ROWS(D$4:D22),อนุบาล!$I$3:$I$182,อนุบาล!$B$3:$B$182))</f>
        <v/>
      </c>
      <c r="E22" s="93" t="str">
        <f>IF(ROWS(E$4:E22)&gt;$T$3,"",LOOKUP(ROWS(E$4:E22),อนุบาล!$I$3:$I$182,อนุบาล!$C$3:$C$182))</f>
        <v/>
      </c>
      <c r="F22" s="94" t="str">
        <f>IF(ROWS(F$4:F22)&gt;$T$3,"",LOOKUP(ROWS(F$4:F22),อนุบาล!$I$3:$I$182,อนุบาล!$D$3:$D$182))</f>
        <v/>
      </c>
      <c r="G22" s="95" t="str">
        <f>IF(ROWS(G$4:G22)&gt;$T$3,"",LOOKUP(ROWS(G$4:G22),อนุบาล!$I$3:$I$182,อนุบาล!$F$3:$F$182))</f>
        <v/>
      </c>
      <c r="H22" s="63"/>
      <c r="I22" s="63"/>
      <c r="J22" s="63"/>
      <c r="K22" s="63"/>
      <c r="L22" s="63"/>
      <c r="M22" s="63"/>
      <c r="N22" s="63"/>
      <c r="O22" s="63"/>
      <c r="Q22"/>
      <c r="R22"/>
      <c r="S22"/>
      <c r="U22"/>
      <c r="V22"/>
      <c r="W22"/>
      <c r="X22"/>
    </row>
    <row r="23" spans="2:24" s="62" customFormat="1" ht="24" x14ac:dyDescent="0.55000000000000004">
      <c r="B23" s="90" t="str">
        <f>IF(C23="","",SUBTOTAL(3,$C$4:C23))</f>
        <v/>
      </c>
      <c r="C23" s="91" t="str">
        <f>IF(ROWS(C$4:C23)&gt;$T$3,"",LOOKUP(ROWS(C$4:C23),อนุบาล!$I$3:$I$182,อนุบาล!$A$3:$A$182))</f>
        <v/>
      </c>
      <c r="D23" s="92" t="str">
        <f>IF(ROWS(D$4:D23)&gt;$T$3,"",LOOKUP(ROWS(D$4:D23),อนุบาล!$I$3:$I$182,อนุบาล!$B$3:$B$182))</f>
        <v/>
      </c>
      <c r="E23" s="93" t="str">
        <f>IF(ROWS(E$4:E23)&gt;$T$3,"",LOOKUP(ROWS(E$4:E23),อนุบาล!$I$3:$I$182,อนุบาล!$C$3:$C$182))</f>
        <v/>
      </c>
      <c r="F23" s="94" t="str">
        <f>IF(ROWS(F$4:F23)&gt;$T$3,"",LOOKUP(ROWS(F$4:F23),อนุบาล!$I$3:$I$182,อนุบาล!$D$3:$D$182))</f>
        <v/>
      </c>
      <c r="G23" s="95" t="str">
        <f>IF(ROWS(G$4:G23)&gt;$T$3,"",LOOKUP(ROWS(G$4:G23),อนุบาล!$I$3:$I$182,อนุบาล!$F$3:$F$182))</f>
        <v/>
      </c>
      <c r="H23" s="63"/>
      <c r="I23" s="63"/>
      <c r="J23" s="63"/>
      <c r="K23" s="63"/>
      <c r="L23" s="63"/>
      <c r="M23" s="63"/>
      <c r="N23" s="63"/>
      <c r="O23" s="63"/>
      <c r="Q23"/>
      <c r="R23"/>
      <c r="S23"/>
      <c r="T23"/>
      <c r="U23"/>
      <c r="V23"/>
      <c r="W23"/>
      <c r="X23"/>
    </row>
    <row r="24" spans="2:24" s="62" customFormat="1" ht="24" x14ac:dyDescent="0.55000000000000004">
      <c r="B24" s="90" t="str">
        <f>IF(C24="","",SUBTOTAL(3,$C$4:C24))</f>
        <v/>
      </c>
      <c r="C24" s="91" t="str">
        <f>IF(ROWS(C$4:C24)&gt;$T$3,"",LOOKUP(ROWS(C$4:C24),อนุบาล!$I$3:$I$182,อนุบาล!$A$3:$A$182))</f>
        <v/>
      </c>
      <c r="D24" s="92" t="str">
        <f>IF(ROWS(D$4:D24)&gt;$T$3,"",LOOKUP(ROWS(D$4:D24),อนุบาล!$I$3:$I$182,อนุบาล!$B$3:$B$182))</f>
        <v/>
      </c>
      <c r="E24" s="93" t="str">
        <f>IF(ROWS(E$4:E24)&gt;$T$3,"",LOOKUP(ROWS(E$4:E24),อนุบาล!$I$3:$I$182,อนุบาล!$C$3:$C$182))</f>
        <v/>
      </c>
      <c r="F24" s="94" t="str">
        <f>IF(ROWS(F$4:F24)&gt;$T$3,"",LOOKUP(ROWS(F$4:F24),อนุบาล!$I$3:$I$182,อนุบาล!$D$3:$D$182))</f>
        <v/>
      </c>
      <c r="G24" s="95" t="str">
        <f>IF(ROWS(G$4:G24)&gt;$T$3,"",LOOKUP(ROWS(G$4:G24),อนุบาล!$I$3:$I$182,อนุบาล!$F$3:$F$182))</f>
        <v/>
      </c>
      <c r="H24" s="63"/>
      <c r="I24" s="63"/>
      <c r="J24" s="63"/>
      <c r="K24" s="63"/>
      <c r="L24" s="63"/>
      <c r="M24" s="63"/>
      <c r="N24" s="63"/>
      <c r="O24" s="63"/>
      <c r="Q24"/>
      <c r="R24"/>
      <c r="S24"/>
      <c r="T24"/>
      <c r="U24"/>
      <c r="V24"/>
      <c r="W24"/>
      <c r="X24"/>
    </row>
    <row r="25" spans="2:24" s="62" customFormat="1" ht="24" x14ac:dyDescent="0.55000000000000004">
      <c r="B25" s="90" t="str">
        <f>IF(C25="","",SUBTOTAL(3,$C$4:C25))</f>
        <v/>
      </c>
      <c r="C25" s="91" t="str">
        <f>IF(ROWS(C$4:C25)&gt;$T$3,"",LOOKUP(ROWS(C$4:C25),อนุบาล!$I$3:$I$182,อนุบาล!$A$3:$A$182))</f>
        <v/>
      </c>
      <c r="D25" s="92" t="str">
        <f>IF(ROWS(D$4:D25)&gt;$T$3,"",LOOKUP(ROWS(D$4:D25),อนุบาล!$I$3:$I$182,อนุบาล!$B$3:$B$182))</f>
        <v/>
      </c>
      <c r="E25" s="93" t="str">
        <f>IF(ROWS(E$4:E25)&gt;$T$3,"",LOOKUP(ROWS(E$4:E25),อนุบาล!$I$3:$I$182,อนุบาล!$C$3:$C$182))</f>
        <v/>
      </c>
      <c r="F25" s="94" t="str">
        <f>IF(ROWS(F$4:F25)&gt;$T$3,"",LOOKUP(ROWS(F$4:F25),อนุบาล!$I$3:$I$182,อนุบาล!$D$3:$D$182))</f>
        <v/>
      </c>
      <c r="G25" s="95" t="str">
        <f>IF(ROWS(G$4:G25)&gt;$T$3,"",LOOKUP(ROWS(G$4:G25),อนุบาล!$I$3:$I$182,อนุบาล!$F$3:$F$182))</f>
        <v/>
      </c>
      <c r="H25" s="63"/>
      <c r="I25" s="63"/>
      <c r="J25" s="63"/>
      <c r="K25" s="63"/>
      <c r="L25" s="63"/>
      <c r="M25" s="63"/>
      <c r="N25" s="63"/>
      <c r="O25" s="63"/>
      <c r="Q25"/>
      <c r="R25"/>
      <c r="S25"/>
      <c r="T25"/>
      <c r="U25"/>
      <c r="V25"/>
      <c r="W25"/>
      <c r="X25"/>
    </row>
    <row r="26" spans="2:24" s="62" customFormat="1" ht="18" x14ac:dyDescent="0.25">
      <c r="E26" s="64"/>
      <c r="F26" s="64"/>
      <c r="G26" s="65"/>
      <c r="H26" s="65"/>
      <c r="I26" s="65"/>
      <c r="J26" s="65"/>
      <c r="K26" s="65"/>
      <c r="L26" s="65"/>
      <c r="M26" s="65"/>
      <c r="N26" s="65"/>
      <c r="O26" s="65"/>
      <c r="Q26"/>
      <c r="R26"/>
      <c r="S26"/>
      <c r="T26"/>
      <c r="U26"/>
      <c r="V26"/>
      <c r="W26"/>
      <c r="X26"/>
    </row>
    <row r="27" spans="2:24" s="62" customFormat="1" ht="18" x14ac:dyDescent="0.25">
      <c r="E27" s="64"/>
      <c r="F27" s="64"/>
      <c r="G27" s="65"/>
      <c r="H27" s="65"/>
      <c r="I27" s="65"/>
      <c r="J27" s="65"/>
      <c r="K27" s="65"/>
      <c r="L27" s="65"/>
      <c r="M27" s="65"/>
      <c r="N27" s="65"/>
      <c r="O27" s="65"/>
      <c r="Q27"/>
      <c r="R27"/>
      <c r="S27"/>
      <c r="T27"/>
      <c r="U27"/>
      <c r="V27"/>
      <c r="W27"/>
      <c r="X27"/>
    </row>
  </sheetData>
  <sheetProtection password="CE28" sheet="1" objects="1" scenarios="1"/>
  <mergeCells count="3">
    <mergeCell ref="B1:O1"/>
    <mergeCell ref="B2:O2"/>
    <mergeCell ref="D3:F3"/>
  </mergeCells>
  <dataValidations count="1">
    <dataValidation type="list" allowBlank="1" showInputMessage="1" showErrorMessage="1" sqref="S3">
      <formula1>$R$5:$R$13</formula1>
    </dataValidation>
  </dataValidations>
  <pageMargins left="0.70866141732283472" right="0.43307086614173229" top="0.74803149606299213" bottom="0.74803149606299213" header="0.31496062992125984" footer="0.31496062992125984"/>
  <pageSetup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F33"/>
  <sheetViews>
    <sheetView topLeftCell="A16" workbookViewId="0">
      <selection activeCell="D26" sqref="D26"/>
    </sheetView>
  </sheetViews>
  <sheetFormatPr defaultRowHeight="14.25" x14ac:dyDescent="0.2"/>
  <cols>
    <col min="1" max="1" width="9" style="103"/>
    <col min="2" max="2" width="9" style="48"/>
    <col min="3" max="3" width="6.375" bestFit="1" customWidth="1"/>
    <col min="4" max="4" width="15.375" customWidth="1"/>
    <col min="5" max="5" width="21.25" customWidth="1"/>
    <col min="6" max="6" width="9" style="48"/>
  </cols>
  <sheetData>
    <row r="1" spans="1:6" ht="18" x14ac:dyDescent="0.25">
      <c r="A1" s="103" t="s">
        <v>1243</v>
      </c>
      <c r="B1" s="104" t="s">
        <v>731</v>
      </c>
      <c r="C1" s="257" t="s">
        <v>992</v>
      </c>
      <c r="D1" s="257"/>
      <c r="E1" s="257"/>
    </row>
    <row r="2" spans="1:6" ht="18" x14ac:dyDescent="0.25">
      <c r="A2" s="103">
        <v>1</v>
      </c>
      <c r="B2" s="105" t="s">
        <v>58</v>
      </c>
      <c r="C2" s="100" t="s">
        <v>1269</v>
      </c>
      <c r="D2" s="106" t="s">
        <v>1270</v>
      </c>
      <c r="E2" s="101" t="s">
        <v>997</v>
      </c>
      <c r="F2" s="48" t="s">
        <v>1271</v>
      </c>
    </row>
    <row r="3" spans="1:6" ht="18" x14ac:dyDescent="0.25">
      <c r="A3" s="103">
        <v>2</v>
      </c>
      <c r="B3" s="105" t="s">
        <v>113</v>
      </c>
      <c r="C3" s="100" t="s">
        <v>1269</v>
      </c>
      <c r="D3" s="106" t="s">
        <v>1272</v>
      </c>
      <c r="E3" s="101" t="s">
        <v>995</v>
      </c>
      <c r="F3" s="48" t="s">
        <v>1271</v>
      </c>
    </row>
    <row r="4" spans="1:6" ht="16.5" x14ac:dyDescent="0.25">
      <c r="A4" s="103">
        <v>3</v>
      </c>
      <c r="B4" s="105" t="s">
        <v>114</v>
      </c>
      <c r="C4" s="107" t="s">
        <v>1273</v>
      </c>
      <c r="D4" s="108" t="s">
        <v>1274</v>
      </c>
      <c r="E4" s="101" t="s">
        <v>117</v>
      </c>
      <c r="F4" s="48" t="s">
        <v>1271</v>
      </c>
    </row>
    <row r="5" spans="1:6" ht="18" x14ac:dyDescent="0.25">
      <c r="A5" s="103">
        <v>4</v>
      </c>
      <c r="B5" s="105" t="s">
        <v>169</v>
      </c>
      <c r="C5" s="109" t="s">
        <v>1269</v>
      </c>
      <c r="D5" s="109" t="s">
        <v>1275</v>
      </c>
      <c r="E5" s="102" t="s">
        <v>254</v>
      </c>
      <c r="F5" s="48" t="s">
        <v>1271</v>
      </c>
    </row>
    <row r="6" spans="1:6" ht="18" x14ac:dyDescent="0.25">
      <c r="A6" s="103">
        <v>5</v>
      </c>
      <c r="B6" s="105" t="s">
        <v>169</v>
      </c>
      <c r="C6" s="100" t="s">
        <v>1276</v>
      </c>
      <c r="D6" s="106" t="s">
        <v>1277</v>
      </c>
      <c r="E6" s="102" t="s">
        <v>184</v>
      </c>
      <c r="F6" s="48" t="s">
        <v>1271</v>
      </c>
    </row>
    <row r="7" spans="1:6" ht="18" x14ac:dyDescent="0.25">
      <c r="A7" s="103">
        <v>6</v>
      </c>
      <c r="B7" s="105" t="s">
        <v>198</v>
      </c>
      <c r="C7" s="100" t="s">
        <v>1273</v>
      </c>
      <c r="D7" s="106" t="s">
        <v>1278</v>
      </c>
      <c r="E7" s="102" t="s">
        <v>1011</v>
      </c>
      <c r="F7" s="48" t="s">
        <v>1271</v>
      </c>
    </row>
    <row r="8" spans="1:6" ht="18" x14ac:dyDescent="0.25">
      <c r="A8" s="103">
        <v>7</v>
      </c>
      <c r="B8" s="105" t="s">
        <v>198</v>
      </c>
      <c r="C8" s="100" t="s">
        <v>1276</v>
      </c>
      <c r="D8" s="106" t="s">
        <v>1279</v>
      </c>
      <c r="E8" s="102" t="s">
        <v>1109</v>
      </c>
      <c r="F8" s="48" t="s">
        <v>1271</v>
      </c>
    </row>
    <row r="9" spans="1:6" ht="18" x14ac:dyDescent="0.25">
      <c r="A9" s="103">
        <v>8</v>
      </c>
      <c r="B9" s="110" t="s">
        <v>220</v>
      </c>
      <c r="C9" s="100" t="s">
        <v>1273</v>
      </c>
      <c r="D9" s="106" t="s">
        <v>1280</v>
      </c>
      <c r="E9" s="101" t="s">
        <v>1003</v>
      </c>
      <c r="F9" s="48" t="s">
        <v>1271</v>
      </c>
    </row>
    <row r="10" spans="1:6" ht="18" x14ac:dyDescent="0.25">
      <c r="A10" s="103">
        <v>9</v>
      </c>
      <c r="B10" s="110" t="s">
        <v>243</v>
      </c>
      <c r="C10" s="100" t="s">
        <v>1269</v>
      </c>
      <c r="D10" s="106" t="s">
        <v>1281</v>
      </c>
      <c r="E10" s="102" t="s">
        <v>1004</v>
      </c>
      <c r="F10" s="48" t="s">
        <v>1271</v>
      </c>
    </row>
    <row r="11" spans="1:6" ht="18" x14ac:dyDescent="0.25">
      <c r="A11" s="103">
        <v>10</v>
      </c>
      <c r="B11" s="110" t="s">
        <v>262</v>
      </c>
      <c r="C11" s="100" t="s">
        <v>1276</v>
      </c>
      <c r="D11" s="106" t="s">
        <v>1282</v>
      </c>
      <c r="E11" s="102" t="s">
        <v>1006</v>
      </c>
      <c r="F11" s="48" t="s">
        <v>1271</v>
      </c>
    </row>
    <row r="12" spans="1:6" ht="18" x14ac:dyDescent="0.25">
      <c r="A12" s="103">
        <v>11</v>
      </c>
      <c r="B12" s="110" t="s">
        <v>280</v>
      </c>
      <c r="C12" s="100" t="s">
        <v>1273</v>
      </c>
      <c r="D12" s="106" t="s">
        <v>1283</v>
      </c>
      <c r="E12" s="102" t="s">
        <v>1008</v>
      </c>
      <c r="F12" s="48" t="s">
        <v>1271</v>
      </c>
    </row>
    <row r="13" spans="1:6" ht="18" x14ac:dyDescent="0.25">
      <c r="A13" s="103">
        <v>12</v>
      </c>
      <c r="B13" s="110" t="s">
        <v>300</v>
      </c>
      <c r="C13" s="100" t="s">
        <v>1276</v>
      </c>
      <c r="D13" s="106" t="s">
        <v>1284</v>
      </c>
      <c r="E13" s="102" t="s">
        <v>251</v>
      </c>
      <c r="F13" s="48" t="s">
        <v>1271</v>
      </c>
    </row>
    <row r="14" spans="1:6" ht="18" x14ac:dyDescent="0.25">
      <c r="A14" s="103">
        <v>13</v>
      </c>
      <c r="B14" s="110" t="s">
        <v>327</v>
      </c>
      <c r="C14" s="111" t="s">
        <v>1269</v>
      </c>
      <c r="D14" s="112" t="s">
        <v>1285</v>
      </c>
      <c r="E14" s="102" t="s">
        <v>1108</v>
      </c>
      <c r="F14" s="48" t="s">
        <v>1271</v>
      </c>
    </row>
    <row r="15" spans="1:6" ht="18" x14ac:dyDescent="0.25">
      <c r="A15" s="103">
        <v>14</v>
      </c>
      <c r="B15" s="110" t="s">
        <v>348</v>
      </c>
      <c r="C15" s="100" t="s">
        <v>1276</v>
      </c>
      <c r="D15" s="106" t="s">
        <v>1286</v>
      </c>
      <c r="E15" s="102" t="s">
        <v>1003</v>
      </c>
      <c r="F15" s="48" t="s">
        <v>1271</v>
      </c>
    </row>
    <row r="16" spans="1:6" ht="18" x14ac:dyDescent="0.25">
      <c r="A16" s="103">
        <v>15</v>
      </c>
      <c r="B16" s="110" t="s">
        <v>367</v>
      </c>
      <c r="C16" s="109" t="s">
        <v>1273</v>
      </c>
      <c r="D16" s="109" t="s">
        <v>958</v>
      </c>
      <c r="E16" s="102" t="s">
        <v>881</v>
      </c>
      <c r="F16" s="48" t="s">
        <v>1271</v>
      </c>
    </row>
    <row r="17" spans="1:6" ht="18" x14ac:dyDescent="0.25">
      <c r="A17" s="103">
        <v>16</v>
      </c>
      <c r="B17" s="110" t="s">
        <v>368</v>
      </c>
      <c r="C17" s="100" t="s">
        <v>1276</v>
      </c>
      <c r="D17" s="106" t="s">
        <v>1287</v>
      </c>
      <c r="E17" s="102" t="s">
        <v>117</v>
      </c>
      <c r="F17" s="48" t="s">
        <v>1271</v>
      </c>
    </row>
    <row r="18" spans="1:6" ht="18" x14ac:dyDescent="0.25">
      <c r="A18" s="103">
        <v>17</v>
      </c>
      <c r="B18" s="113" t="s">
        <v>1288</v>
      </c>
      <c r="C18" s="100" t="s">
        <v>1276</v>
      </c>
      <c r="D18" s="114" t="s">
        <v>1289</v>
      </c>
      <c r="E18" s="115" t="s">
        <v>1290</v>
      </c>
      <c r="F18" s="48" t="s">
        <v>1271</v>
      </c>
    </row>
    <row r="19" spans="1:6" ht="18" x14ac:dyDescent="0.25">
      <c r="A19" s="103">
        <v>18</v>
      </c>
      <c r="B19" s="113" t="s">
        <v>1288</v>
      </c>
      <c r="C19" s="116" t="s">
        <v>1276</v>
      </c>
      <c r="D19" s="114" t="s">
        <v>1291</v>
      </c>
      <c r="E19" s="115" t="s">
        <v>817</v>
      </c>
      <c r="F19" s="48" t="s">
        <v>1271</v>
      </c>
    </row>
    <row r="20" spans="1:6" ht="18" x14ac:dyDescent="0.25">
      <c r="A20" s="103">
        <v>19</v>
      </c>
      <c r="B20" s="110" t="s">
        <v>1292</v>
      </c>
      <c r="C20" s="100" t="s">
        <v>1269</v>
      </c>
      <c r="D20" s="106" t="s">
        <v>1293</v>
      </c>
      <c r="E20" s="102" t="s">
        <v>1294</v>
      </c>
      <c r="F20" s="48" t="s">
        <v>1271</v>
      </c>
    </row>
    <row r="21" spans="1:6" ht="18" x14ac:dyDescent="0.25">
      <c r="A21" s="103">
        <v>20</v>
      </c>
      <c r="B21" s="110" t="s">
        <v>1292</v>
      </c>
      <c r="C21" s="100" t="s">
        <v>1273</v>
      </c>
      <c r="D21" s="106" t="s">
        <v>1295</v>
      </c>
      <c r="E21" s="102" t="s">
        <v>1296</v>
      </c>
      <c r="F21" s="48" t="s">
        <v>1271</v>
      </c>
    </row>
    <row r="22" spans="1:6" ht="18" x14ac:dyDescent="0.25">
      <c r="A22" s="103">
        <v>21</v>
      </c>
      <c r="B22" s="110" t="s">
        <v>1292</v>
      </c>
      <c r="C22" s="100" t="s">
        <v>1269</v>
      </c>
      <c r="D22" s="106" t="s">
        <v>1297</v>
      </c>
      <c r="E22" s="102" t="s">
        <v>1298</v>
      </c>
      <c r="F22" s="48" t="s">
        <v>1271</v>
      </c>
    </row>
    <row r="23" spans="1:6" ht="18" x14ac:dyDescent="0.25">
      <c r="A23" s="103">
        <v>22</v>
      </c>
      <c r="B23" s="110" t="s">
        <v>1292</v>
      </c>
      <c r="C23" s="100" t="s">
        <v>1273</v>
      </c>
      <c r="D23" s="106" t="s">
        <v>1299</v>
      </c>
      <c r="E23" s="102" t="s">
        <v>1300</v>
      </c>
      <c r="F23" s="48" t="s">
        <v>1271</v>
      </c>
    </row>
    <row r="24" spans="1:6" ht="18" x14ac:dyDescent="0.25">
      <c r="A24" s="103">
        <v>23</v>
      </c>
      <c r="B24" s="110" t="s">
        <v>1292</v>
      </c>
      <c r="C24" s="100" t="s">
        <v>1269</v>
      </c>
      <c r="D24" s="106" t="s">
        <v>1301</v>
      </c>
      <c r="E24" s="102" t="s">
        <v>1302</v>
      </c>
      <c r="F24" s="48" t="s">
        <v>1271</v>
      </c>
    </row>
    <row r="25" spans="1:6" ht="18" x14ac:dyDescent="0.25">
      <c r="A25" s="103">
        <v>24</v>
      </c>
      <c r="B25" s="110" t="s">
        <v>1292</v>
      </c>
      <c r="C25" s="100" t="s">
        <v>1269</v>
      </c>
      <c r="D25" s="106" t="s">
        <v>1303</v>
      </c>
      <c r="E25" s="102" t="s">
        <v>1304</v>
      </c>
      <c r="F25" s="48" t="s">
        <v>1271</v>
      </c>
    </row>
    <row r="26" spans="1:6" ht="18" x14ac:dyDescent="0.25">
      <c r="A26" s="103">
        <v>25</v>
      </c>
      <c r="B26" s="105" t="s">
        <v>88</v>
      </c>
      <c r="C26" s="100" t="s">
        <v>1269</v>
      </c>
      <c r="D26" s="106" t="s">
        <v>1305</v>
      </c>
      <c r="E26" s="101" t="s">
        <v>999</v>
      </c>
    </row>
    <row r="27" spans="1:6" ht="18" x14ac:dyDescent="0.25">
      <c r="A27" s="103">
        <v>26</v>
      </c>
      <c r="B27" s="105" t="s">
        <v>141</v>
      </c>
      <c r="C27" s="100" t="s">
        <v>1269</v>
      </c>
      <c r="D27" s="106" t="s">
        <v>1306</v>
      </c>
      <c r="E27" s="101" t="s">
        <v>1001</v>
      </c>
    </row>
    <row r="28" spans="1:6" ht="18" x14ac:dyDescent="0.25">
      <c r="A28" s="103">
        <v>27</v>
      </c>
      <c r="B28" s="110" t="s">
        <v>348</v>
      </c>
      <c r="C28" s="100" t="s">
        <v>1269</v>
      </c>
      <c r="D28" s="106" t="s">
        <v>1307</v>
      </c>
      <c r="E28" s="102" t="s">
        <v>1110</v>
      </c>
    </row>
    <row r="29" spans="1:6" ht="18" x14ac:dyDescent="0.25">
      <c r="A29" s="103">
        <v>28</v>
      </c>
      <c r="B29" s="110" t="s">
        <v>365</v>
      </c>
      <c r="C29" s="100" t="s">
        <v>1276</v>
      </c>
      <c r="D29" s="106" t="s">
        <v>1308</v>
      </c>
      <c r="E29" s="102" t="s">
        <v>1012</v>
      </c>
    </row>
    <row r="30" spans="1:6" ht="18" x14ac:dyDescent="0.25">
      <c r="A30" s="103">
        <v>29</v>
      </c>
      <c r="B30" s="110" t="s">
        <v>368</v>
      </c>
      <c r="C30" s="100" t="s">
        <v>1276</v>
      </c>
      <c r="D30" s="106" t="s">
        <v>1309</v>
      </c>
      <c r="E30" s="102" t="s">
        <v>1112</v>
      </c>
    </row>
    <row r="31" spans="1:6" ht="18" x14ac:dyDescent="0.25">
      <c r="A31" s="103">
        <v>30</v>
      </c>
      <c r="B31" s="110" t="s">
        <v>28</v>
      </c>
      <c r="C31" s="100" t="s">
        <v>1269</v>
      </c>
      <c r="D31" s="106" t="s">
        <v>1310</v>
      </c>
      <c r="E31" s="102" t="s">
        <v>10</v>
      </c>
    </row>
    <row r="32" spans="1:6" ht="18" x14ac:dyDescent="0.25">
      <c r="A32" s="103">
        <v>31</v>
      </c>
      <c r="B32" s="110" t="s">
        <v>1292</v>
      </c>
      <c r="C32" s="100" t="s">
        <v>1269</v>
      </c>
      <c r="D32" s="106" t="s">
        <v>1311</v>
      </c>
      <c r="E32" s="102" t="s">
        <v>1312</v>
      </c>
    </row>
    <row r="33" spans="1:5" ht="18" x14ac:dyDescent="0.25">
      <c r="A33" s="103">
        <v>32</v>
      </c>
      <c r="B33" s="110" t="s">
        <v>1292</v>
      </c>
      <c r="C33" s="100" t="s">
        <v>1269</v>
      </c>
      <c r="D33" s="106" t="s">
        <v>1313</v>
      </c>
      <c r="E33" s="102" t="s">
        <v>1314</v>
      </c>
    </row>
  </sheetData>
  <mergeCells count="1">
    <mergeCell ref="C1:E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L710"/>
  <sheetViews>
    <sheetView topLeftCell="B676" zoomScale="130" zoomScaleNormal="130" workbookViewId="0">
      <selection activeCell="E681" sqref="E681"/>
    </sheetView>
  </sheetViews>
  <sheetFormatPr defaultRowHeight="14.25" x14ac:dyDescent="0.2"/>
  <cols>
    <col min="2" max="4" width="10" style="122"/>
    <col min="5" max="5" width="10.625" style="122" bestFit="1" customWidth="1"/>
    <col min="6" max="6" width="10" style="122"/>
    <col min="7" max="7" width="14.75" style="122" customWidth="1"/>
    <col min="8" max="8" width="10.375" style="122" bestFit="1" customWidth="1"/>
    <col min="9" max="10" width="10" style="122"/>
    <col min="12" max="12" width="25.375" customWidth="1"/>
  </cols>
  <sheetData>
    <row r="1" spans="1:10" x14ac:dyDescent="0.2">
      <c r="B1" s="117" t="s">
        <v>1318</v>
      </c>
      <c r="C1" s="117" t="s">
        <v>1319</v>
      </c>
      <c r="D1" s="117" t="s">
        <v>733</v>
      </c>
      <c r="E1" s="117" t="s">
        <v>734</v>
      </c>
      <c r="F1" s="117" t="s">
        <v>1320</v>
      </c>
      <c r="G1" s="117" t="s">
        <v>1321</v>
      </c>
      <c r="H1" s="117" t="s">
        <v>1322</v>
      </c>
      <c r="I1" s="117" t="s">
        <v>1323</v>
      </c>
      <c r="J1" s="117" t="s">
        <v>1240</v>
      </c>
    </row>
    <row r="2" spans="1:10" ht="24" x14ac:dyDescent="0.55000000000000004">
      <c r="A2">
        <v>1</v>
      </c>
      <c r="B2" s="123">
        <v>2443</v>
      </c>
      <c r="C2" s="118" t="s">
        <v>1276</v>
      </c>
      <c r="D2" s="118" t="s">
        <v>710</v>
      </c>
      <c r="E2" s="118" t="s">
        <v>877</v>
      </c>
      <c r="F2" s="118" t="s">
        <v>764</v>
      </c>
      <c r="G2" s="126">
        <v>579900046621</v>
      </c>
      <c r="H2" s="119">
        <v>36988</v>
      </c>
      <c r="I2" s="118" t="s">
        <v>1324</v>
      </c>
      <c r="J2" s="118" t="s">
        <v>1325</v>
      </c>
    </row>
    <row r="3" spans="1:10" ht="24" x14ac:dyDescent="0.55000000000000004">
      <c r="A3">
        <v>2</v>
      </c>
      <c r="B3" s="123">
        <v>2468</v>
      </c>
      <c r="C3" s="120" t="s">
        <v>1276</v>
      </c>
      <c r="D3" s="120" t="s">
        <v>1037</v>
      </c>
      <c r="E3" s="120" t="s">
        <v>282</v>
      </c>
      <c r="F3" s="120" t="s">
        <v>764</v>
      </c>
      <c r="G3" s="126">
        <v>1570501304472</v>
      </c>
      <c r="H3" s="121">
        <v>37636</v>
      </c>
      <c r="I3" s="120" t="s">
        <v>1324</v>
      </c>
      <c r="J3" s="120" t="s">
        <v>1326</v>
      </c>
    </row>
    <row r="4" spans="1:10" ht="24" x14ac:dyDescent="0.55000000000000004">
      <c r="A4">
        <v>3</v>
      </c>
      <c r="B4" s="123">
        <v>2475</v>
      </c>
      <c r="C4" s="118" t="s">
        <v>1276</v>
      </c>
      <c r="D4" s="118" t="s">
        <v>663</v>
      </c>
      <c r="E4" s="118" t="s">
        <v>301</v>
      </c>
      <c r="F4" s="118" t="s">
        <v>764</v>
      </c>
      <c r="G4" s="126">
        <v>1570501303841</v>
      </c>
      <c r="H4" s="119">
        <v>37584</v>
      </c>
      <c r="I4" s="118" t="s">
        <v>1327</v>
      </c>
      <c r="J4" s="118" t="s">
        <v>1325</v>
      </c>
    </row>
    <row r="5" spans="1:10" ht="24" x14ac:dyDescent="0.55000000000000004">
      <c r="A5">
        <v>4</v>
      </c>
      <c r="B5" s="123">
        <v>2479</v>
      </c>
      <c r="C5" s="120" t="s">
        <v>729</v>
      </c>
      <c r="D5" s="120" t="s">
        <v>711</v>
      </c>
      <c r="E5" s="120" t="s">
        <v>349</v>
      </c>
      <c r="F5" s="120" t="s">
        <v>764</v>
      </c>
      <c r="G5" s="126">
        <v>1579901008402</v>
      </c>
      <c r="H5" s="121">
        <v>37748</v>
      </c>
      <c r="I5" s="120" t="s">
        <v>1324</v>
      </c>
      <c r="J5" s="120" t="s">
        <v>1325</v>
      </c>
    </row>
    <row r="6" spans="1:10" ht="24" x14ac:dyDescent="0.55000000000000004">
      <c r="A6">
        <v>5</v>
      </c>
      <c r="B6" s="123">
        <v>2518</v>
      </c>
      <c r="C6" s="118" t="s">
        <v>730</v>
      </c>
      <c r="D6" s="118" t="s">
        <v>695</v>
      </c>
      <c r="E6" s="118" t="s">
        <v>336</v>
      </c>
      <c r="F6" s="118" t="s">
        <v>763</v>
      </c>
      <c r="G6" s="126">
        <v>1529902175914</v>
      </c>
      <c r="H6" s="119">
        <v>37836</v>
      </c>
      <c r="I6" s="118" t="s">
        <v>1324</v>
      </c>
      <c r="J6" s="118" t="s">
        <v>1326</v>
      </c>
    </row>
    <row r="7" spans="1:10" ht="24" x14ac:dyDescent="0.55000000000000004">
      <c r="A7">
        <v>6</v>
      </c>
      <c r="B7" s="123">
        <v>2520</v>
      </c>
      <c r="C7" s="120" t="s">
        <v>729</v>
      </c>
      <c r="D7" s="120" t="s">
        <v>687</v>
      </c>
      <c r="E7" s="120" t="s">
        <v>85</v>
      </c>
      <c r="F7" s="120" t="s">
        <v>764</v>
      </c>
      <c r="G7" s="126">
        <v>1570501309431</v>
      </c>
      <c r="H7" s="121">
        <v>37943</v>
      </c>
      <c r="I7" s="120" t="s">
        <v>1324</v>
      </c>
      <c r="J7" s="120" t="s">
        <v>1326</v>
      </c>
    </row>
    <row r="8" spans="1:10" ht="24" x14ac:dyDescent="0.55000000000000004">
      <c r="A8">
        <v>7</v>
      </c>
      <c r="B8" s="123">
        <v>2524</v>
      </c>
      <c r="C8" s="118" t="s">
        <v>729</v>
      </c>
      <c r="D8" s="118" t="s">
        <v>605</v>
      </c>
      <c r="E8" s="118" t="s">
        <v>302</v>
      </c>
      <c r="F8" s="118" t="s">
        <v>764</v>
      </c>
      <c r="G8" s="126">
        <v>1570501309709</v>
      </c>
      <c r="H8" s="119">
        <v>37958</v>
      </c>
      <c r="I8" s="118" t="s">
        <v>1327</v>
      </c>
      <c r="J8" s="118" t="s">
        <v>1325</v>
      </c>
    </row>
    <row r="9" spans="1:10" ht="24" x14ac:dyDescent="0.55000000000000004">
      <c r="A9">
        <v>8</v>
      </c>
      <c r="B9" s="123">
        <v>2526</v>
      </c>
      <c r="C9" s="120" t="s">
        <v>729</v>
      </c>
      <c r="D9" s="120" t="s">
        <v>688</v>
      </c>
      <c r="E9" s="120" t="s">
        <v>328</v>
      </c>
      <c r="F9" s="120" t="s">
        <v>764</v>
      </c>
      <c r="G9" s="126">
        <v>1579901029787</v>
      </c>
      <c r="H9" s="121">
        <v>37919</v>
      </c>
      <c r="I9" s="120" t="s">
        <v>1324</v>
      </c>
      <c r="J9" s="120" t="s">
        <v>1326</v>
      </c>
    </row>
    <row r="10" spans="1:10" ht="24" x14ac:dyDescent="0.55000000000000004">
      <c r="A10">
        <v>9</v>
      </c>
      <c r="B10" s="123">
        <v>2527</v>
      </c>
      <c r="C10" s="118" t="s">
        <v>729</v>
      </c>
      <c r="D10" s="118" t="s">
        <v>711</v>
      </c>
      <c r="E10" s="118" t="s">
        <v>350</v>
      </c>
      <c r="F10" s="118" t="s">
        <v>764</v>
      </c>
      <c r="G10" s="126">
        <v>1570501312190</v>
      </c>
      <c r="H10" s="119">
        <v>38113</v>
      </c>
      <c r="I10" s="118" t="s">
        <v>1324</v>
      </c>
      <c r="J10" s="118" t="s">
        <v>1325</v>
      </c>
    </row>
    <row r="11" spans="1:10" ht="24" x14ac:dyDescent="0.55000000000000004">
      <c r="A11">
        <v>10</v>
      </c>
      <c r="B11" s="123">
        <v>2529</v>
      </c>
      <c r="C11" s="120" t="s">
        <v>730</v>
      </c>
      <c r="D11" s="120" t="s">
        <v>716</v>
      </c>
      <c r="E11" s="120" t="s">
        <v>356</v>
      </c>
      <c r="F11" s="120" t="s">
        <v>763</v>
      </c>
      <c r="G11" s="126">
        <v>1570501307064</v>
      </c>
      <c r="H11" s="121">
        <v>37809</v>
      </c>
      <c r="I11" s="120" t="s">
        <v>1324</v>
      </c>
      <c r="J11" s="120" t="s">
        <v>1325</v>
      </c>
    </row>
    <row r="12" spans="1:10" ht="24" x14ac:dyDescent="0.55000000000000004">
      <c r="A12">
        <v>11</v>
      </c>
      <c r="B12" s="123">
        <v>2533</v>
      </c>
      <c r="C12" s="118" t="s">
        <v>730</v>
      </c>
      <c r="D12" s="118" t="s">
        <v>717</v>
      </c>
      <c r="E12" s="118" t="s">
        <v>357</v>
      </c>
      <c r="F12" s="118" t="s">
        <v>763</v>
      </c>
      <c r="G12" s="126">
        <v>1570501309181</v>
      </c>
      <c r="H12" s="119">
        <v>37932</v>
      </c>
      <c r="I12" s="118" t="s">
        <v>1324</v>
      </c>
      <c r="J12" s="118" t="s">
        <v>1325</v>
      </c>
    </row>
    <row r="13" spans="1:10" ht="24" x14ac:dyDescent="0.55000000000000004">
      <c r="A13">
        <v>12</v>
      </c>
      <c r="B13" s="123">
        <v>2534</v>
      </c>
      <c r="C13" s="120" t="s">
        <v>730</v>
      </c>
      <c r="D13" s="120" t="s">
        <v>696</v>
      </c>
      <c r="E13" s="120" t="s">
        <v>337</v>
      </c>
      <c r="F13" s="120" t="s">
        <v>763</v>
      </c>
      <c r="G13" s="126">
        <v>1104300687151</v>
      </c>
      <c r="H13" s="121">
        <v>38000</v>
      </c>
      <c r="I13" s="120" t="s">
        <v>1324</v>
      </c>
      <c r="J13" s="120" t="s">
        <v>1326</v>
      </c>
    </row>
    <row r="14" spans="1:10" ht="24" x14ac:dyDescent="0.55000000000000004">
      <c r="A14">
        <v>13</v>
      </c>
      <c r="B14" s="123">
        <v>2535</v>
      </c>
      <c r="C14" s="118" t="s">
        <v>730</v>
      </c>
      <c r="D14" s="118" t="s">
        <v>697</v>
      </c>
      <c r="E14" s="118" t="s">
        <v>110</v>
      </c>
      <c r="F14" s="118" t="s">
        <v>763</v>
      </c>
      <c r="G14" s="126">
        <v>1103703712233</v>
      </c>
      <c r="H14" s="119">
        <v>37955</v>
      </c>
      <c r="I14" s="118" t="s">
        <v>1324</v>
      </c>
      <c r="J14" s="118" t="s">
        <v>1326</v>
      </c>
    </row>
    <row r="15" spans="1:10" ht="24" x14ac:dyDescent="0.55000000000000004">
      <c r="A15">
        <v>14</v>
      </c>
      <c r="B15" s="123">
        <v>2538</v>
      </c>
      <c r="C15" s="120" t="s">
        <v>730</v>
      </c>
      <c r="D15" s="120" t="s">
        <v>698</v>
      </c>
      <c r="E15" s="120" t="s">
        <v>338</v>
      </c>
      <c r="F15" s="120" t="s">
        <v>763</v>
      </c>
      <c r="G15" s="126">
        <v>1579901030432</v>
      </c>
      <c r="H15" s="143">
        <v>37923</v>
      </c>
      <c r="I15" s="120" t="s">
        <v>1324</v>
      </c>
      <c r="J15" s="120" t="s">
        <v>1326</v>
      </c>
    </row>
    <row r="16" spans="1:10" ht="24" x14ac:dyDescent="0.55000000000000004">
      <c r="A16">
        <v>15</v>
      </c>
      <c r="B16" s="123">
        <v>2540</v>
      </c>
      <c r="C16" s="118" t="s">
        <v>729</v>
      </c>
      <c r="D16" s="118" t="s">
        <v>712</v>
      </c>
      <c r="E16" s="118" t="s">
        <v>216</v>
      </c>
      <c r="F16" s="118" t="s">
        <v>764</v>
      </c>
      <c r="G16" s="126">
        <v>1570501309971</v>
      </c>
      <c r="H16" s="119">
        <v>37977</v>
      </c>
      <c r="I16" s="118" t="s">
        <v>1324</v>
      </c>
      <c r="J16" s="118" t="s">
        <v>1325</v>
      </c>
    </row>
    <row r="17" spans="1:10" ht="24" x14ac:dyDescent="0.55000000000000004">
      <c r="A17">
        <v>16</v>
      </c>
      <c r="B17" s="123">
        <v>2541</v>
      </c>
      <c r="C17" s="120" t="s">
        <v>729</v>
      </c>
      <c r="D17" s="120" t="s">
        <v>689</v>
      </c>
      <c r="E17" s="120" t="s">
        <v>329</v>
      </c>
      <c r="F17" s="120" t="s">
        <v>764</v>
      </c>
      <c r="G17" s="126">
        <v>1570501307633</v>
      </c>
      <c r="H17" s="121">
        <v>37833</v>
      </c>
      <c r="I17" s="120" t="s">
        <v>1324</v>
      </c>
      <c r="J17" s="120" t="s">
        <v>1326</v>
      </c>
    </row>
    <row r="18" spans="1:10" ht="24" x14ac:dyDescent="0.55000000000000004">
      <c r="A18">
        <v>17</v>
      </c>
      <c r="B18" s="123">
        <v>2542</v>
      </c>
      <c r="C18" s="118" t="s">
        <v>729</v>
      </c>
      <c r="D18" s="118" t="s">
        <v>690</v>
      </c>
      <c r="E18" s="118" t="s">
        <v>330</v>
      </c>
      <c r="F18" s="118" t="s">
        <v>764</v>
      </c>
      <c r="G18" s="126">
        <v>1570501306050</v>
      </c>
      <c r="H18" s="119">
        <v>37736</v>
      </c>
      <c r="I18" s="118" t="s">
        <v>1324</v>
      </c>
      <c r="J18" s="118" t="s">
        <v>1326</v>
      </c>
    </row>
    <row r="19" spans="1:10" ht="24" x14ac:dyDescent="0.55000000000000004">
      <c r="A19">
        <v>18</v>
      </c>
      <c r="B19" s="123">
        <v>2544</v>
      </c>
      <c r="C19" s="120" t="s">
        <v>729</v>
      </c>
      <c r="D19" s="120" t="s">
        <v>713</v>
      </c>
      <c r="E19" s="120" t="s">
        <v>245</v>
      </c>
      <c r="F19" s="120" t="s">
        <v>764</v>
      </c>
      <c r="G19" s="126">
        <v>1129901806787</v>
      </c>
      <c r="H19" s="121">
        <v>37908</v>
      </c>
      <c r="I19" s="120" t="s">
        <v>1324</v>
      </c>
      <c r="J19" s="120" t="s">
        <v>1325</v>
      </c>
    </row>
    <row r="20" spans="1:10" ht="24" x14ac:dyDescent="0.55000000000000004">
      <c r="A20">
        <v>19</v>
      </c>
      <c r="B20" s="123">
        <v>2545</v>
      </c>
      <c r="C20" s="118" t="s">
        <v>729</v>
      </c>
      <c r="D20" s="118" t="s">
        <v>714</v>
      </c>
      <c r="E20" s="118" t="s">
        <v>351</v>
      </c>
      <c r="F20" s="118" t="s">
        <v>764</v>
      </c>
      <c r="G20" s="126">
        <v>1570501306807</v>
      </c>
      <c r="H20" s="119">
        <v>37788</v>
      </c>
      <c r="I20" s="118" t="s">
        <v>1324</v>
      </c>
      <c r="J20" s="118" t="s">
        <v>1325</v>
      </c>
    </row>
    <row r="21" spans="1:10" ht="24" x14ac:dyDescent="0.55000000000000004">
      <c r="A21">
        <v>20</v>
      </c>
      <c r="B21" s="123">
        <v>2546</v>
      </c>
      <c r="C21" s="120" t="s">
        <v>730</v>
      </c>
      <c r="D21" s="120" t="s">
        <v>699</v>
      </c>
      <c r="E21" s="120" t="s">
        <v>339</v>
      </c>
      <c r="F21" s="120" t="s">
        <v>763</v>
      </c>
      <c r="G21" s="126">
        <v>1570501308672</v>
      </c>
      <c r="H21" s="121">
        <v>37898</v>
      </c>
      <c r="I21" s="120" t="s">
        <v>1324</v>
      </c>
      <c r="J21" s="120" t="s">
        <v>1326</v>
      </c>
    </row>
    <row r="22" spans="1:10" ht="24" x14ac:dyDescent="0.55000000000000004">
      <c r="A22">
        <v>21</v>
      </c>
      <c r="B22" s="123">
        <v>2547</v>
      </c>
      <c r="C22" s="118" t="s">
        <v>730</v>
      </c>
      <c r="D22" s="118" t="s">
        <v>700</v>
      </c>
      <c r="E22" s="118" t="s">
        <v>340</v>
      </c>
      <c r="F22" s="118" t="s">
        <v>763</v>
      </c>
      <c r="G22" s="126">
        <v>1570501310162</v>
      </c>
      <c r="H22" s="119">
        <v>37987</v>
      </c>
      <c r="I22" s="118" t="s">
        <v>1324</v>
      </c>
      <c r="J22" s="118" t="s">
        <v>1326</v>
      </c>
    </row>
    <row r="23" spans="1:10" ht="24" x14ac:dyDescent="0.55000000000000004">
      <c r="A23">
        <v>22</v>
      </c>
      <c r="B23" s="123">
        <v>2551</v>
      </c>
      <c r="C23" s="120" t="s">
        <v>730</v>
      </c>
      <c r="D23" s="120" t="s">
        <v>718</v>
      </c>
      <c r="E23" s="120" t="s">
        <v>358</v>
      </c>
      <c r="F23" s="120" t="s">
        <v>763</v>
      </c>
      <c r="G23" s="126">
        <v>1560301394311</v>
      </c>
      <c r="H23" s="121">
        <v>37934</v>
      </c>
      <c r="I23" s="120" t="s">
        <v>1324</v>
      </c>
      <c r="J23" s="120" t="s">
        <v>1325</v>
      </c>
    </row>
    <row r="24" spans="1:10" ht="24" x14ac:dyDescent="0.55000000000000004">
      <c r="A24">
        <v>23</v>
      </c>
      <c r="B24" s="123">
        <v>2552</v>
      </c>
      <c r="C24" s="118" t="s">
        <v>730</v>
      </c>
      <c r="D24" s="118" t="s">
        <v>701</v>
      </c>
      <c r="E24" s="118" t="s">
        <v>341</v>
      </c>
      <c r="F24" s="118" t="s">
        <v>763</v>
      </c>
      <c r="G24" s="126">
        <v>1110301372290</v>
      </c>
      <c r="H24" s="119">
        <v>37784</v>
      </c>
      <c r="I24" s="118" t="s">
        <v>1324</v>
      </c>
      <c r="J24" s="118" t="s">
        <v>1326</v>
      </c>
    </row>
    <row r="25" spans="1:10" ht="24" x14ac:dyDescent="0.55000000000000004">
      <c r="A25">
        <v>24</v>
      </c>
      <c r="B25" s="123">
        <v>2553</v>
      </c>
      <c r="C25" s="120" t="s">
        <v>730</v>
      </c>
      <c r="D25" s="120" t="s">
        <v>719</v>
      </c>
      <c r="E25" s="120" t="s">
        <v>359</v>
      </c>
      <c r="F25" s="120" t="s">
        <v>763</v>
      </c>
      <c r="G25" s="126">
        <v>1570501311428</v>
      </c>
      <c r="H25" s="121">
        <v>38072</v>
      </c>
      <c r="I25" s="120" t="s">
        <v>1324</v>
      </c>
      <c r="J25" s="120" t="s">
        <v>1325</v>
      </c>
    </row>
    <row r="26" spans="1:10" ht="24" x14ac:dyDescent="0.55000000000000004">
      <c r="A26">
        <v>25</v>
      </c>
      <c r="B26" s="123">
        <v>2554</v>
      </c>
      <c r="C26" s="118" t="s">
        <v>730</v>
      </c>
      <c r="D26" s="118" t="s">
        <v>654</v>
      </c>
      <c r="E26" s="118" t="s">
        <v>291</v>
      </c>
      <c r="F26" s="118" t="s">
        <v>763</v>
      </c>
      <c r="G26" s="126">
        <v>1579901011519</v>
      </c>
      <c r="H26" s="119">
        <v>37772</v>
      </c>
      <c r="I26" s="118" t="s">
        <v>1327</v>
      </c>
      <c r="J26" s="118" t="s">
        <v>1326</v>
      </c>
    </row>
    <row r="27" spans="1:10" ht="24" x14ac:dyDescent="0.55000000000000004">
      <c r="A27">
        <v>26</v>
      </c>
      <c r="B27" s="123">
        <v>2559</v>
      </c>
      <c r="C27" s="120" t="s">
        <v>729</v>
      </c>
      <c r="D27" s="120" t="s">
        <v>691</v>
      </c>
      <c r="E27" s="120" t="s">
        <v>331</v>
      </c>
      <c r="F27" s="120" t="s">
        <v>764</v>
      </c>
      <c r="G27" s="126">
        <v>1579901005985</v>
      </c>
      <c r="H27" s="121">
        <v>37724</v>
      </c>
      <c r="I27" s="120" t="s">
        <v>1324</v>
      </c>
      <c r="J27" s="120" t="s">
        <v>1326</v>
      </c>
    </row>
    <row r="28" spans="1:10" ht="24" x14ac:dyDescent="0.55000000000000004">
      <c r="A28">
        <v>27</v>
      </c>
      <c r="B28" s="123">
        <v>2657</v>
      </c>
      <c r="C28" s="118" t="s">
        <v>1276</v>
      </c>
      <c r="D28" s="118" t="s">
        <v>619</v>
      </c>
      <c r="E28" s="118" t="s">
        <v>352</v>
      </c>
      <c r="F28" s="118" t="s">
        <v>764</v>
      </c>
      <c r="G28" s="126">
        <v>1570501300787</v>
      </c>
      <c r="H28" s="119">
        <v>37430</v>
      </c>
      <c r="I28" s="118" t="s">
        <v>1324</v>
      </c>
      <c r="J28" s="118" t="s">
        <v>1325</v>
      </c>
    </row>
    <row r="29" spans="1:10" ht="24" x14ac:dyDescent="0.55000000000000004">
      <c r="A29">
        <v>28</v>
      </c>
      <c r="B29" s="123">
        <v>2658</v>
      </c>
      <c r="C29" s="120" t="s">
        <v>730</v>
      </c>
      <c r="D29" s="120" t="s">
        <v>431</v>
      </c>
      <c r="E29" s="120" t="s">
        <v>360</v>
      </c>
      <c r="F29" s="120" t="s">
        <v>763</v>
      </c>
      <c r="G29" s="126">
        <v>1579901077030</v>
      </c>
      <c r="H29" s="121">
        <v>38094</v>
      </c>
      <c r="I29" s="120" t="s">
        <v>1324</v>
      </c>
      <c r="J29" s="120" t="s">
        <v>1325</v>
      </c>
    </row>
    <row r="30" spans="1:10" ht="24" x14ac:dyDescent="0.55000000000000004">
      <c r="A30">
        <v>29</v>
      </c>
      <c r="B30" s="123">
        <v>2660</v>
      </c>
      <c r="C30" s="118" t="s">
        <v>730</v>
      </c>
      <c r="D30" s="118" t="s">
        <v>702</v>
      </c>
      <c r="E30" s="118" t="s">
        <v>342</v>
      </c>
      <c r="F30" s="118" t="s">
        <v>763</v>
      </c>
      <c r="G30" s="126">
        <v>1570501306793</v>
      </c>
      <c r="H30" s="119">
        <v>37791</v>
      </c>
      <c r="I30" s="118" t="s">
        <v>1324</v>
      </c>
      <c r="J30" s="118" t="s">
        <v>1326</v>
      </c>
    </row>
    <row r="31" spans="1:10" ht="24" x14ac:dyDescent="0.55000000000000004">
      <c r="A31">
        <v>30</v>
      </c>
      <c r="B31" s="123">
        <v>2661</v>
      </c>
      <c r="C31" s="120" t="s">
        <v>730</v>
      </c>
      <c r="D31" s="120" t="s">
        <v>720</v>
      </c>
      <c r="E31" s="120" t="s">
        <v>361</v>
      </c>
      <c r="F31" s="120" t="s">
        <v>763</v>
      </c>
      <c r="G31" s="126">
        <v>1579901014747</v>
      </c>
      <c r="H31" s="121">
        <v>37799</v>
      </c>
      <c r="I31" s="120" t="s">
        <v>1324</v>
      </c>
      <c r="J31" s="120" t="s">
        <v>1325</v>
      </c>
    </row>
    <row r="32" spans="1:10" ht="24" x14ac:dyDescent="0.55000000000000004">
      <c r="A32">
        <v>31</v>
      </c>
      <c r="B32" s="123">
        <v>2662</v>
      </c>
      <c r="C32" s="118" t="s">
        <v>1269</v>
      </c>
      <c r="D32" s="118" t="s">
        <v>676</v>
      </c>
      <c r="E32" s="118" t="s">
        <v>314</v>
      </c>
      <c r="F32" s="118" t="s">
        <v>763</v>
      </c>
      <c r="G32" s="126">
        <v>570589013683</v>
      </c>
      <c r="H32" s="119">
        <v>37693</v>
      </c>
      <c r="I32" s="118" t="s">
        <v>1327</v>
      </c>
      <c r="J32" s="118" t="s">
        <v>1325</v>
      </c>
    </row>
    <row r="33" spans="1:10" ht="24" x14ac:dyDescent="0.55000000000000004">
      <c r="A33">
        <v>32</v>
      </c>
      <c r="B33" s="123">
        <v>2663</v>
      </c>
      <c r="C33" s="120" t="s">
        <v>730</v>
      </c>
      <c r="D33" s="120" t="s">
        <v>721</v>
      </c>
      <c r="E33" s="120" t="s">
        <v>362</v>
      </c>
      <c r="F33" s="120" t="s">
        <v>763</v>
      </c>
      <c r="G33" s="126">
        <v>1729900633743</v>
      </c>
      <c r="H33" s="121">
        <v>38001</v>
      </c>
      <c r="I33" s="120" t="s">
        <v>1324</v>
      </c>
      <c r="J33" s="120" t="s">
        <v>1325</v>
      </c>
    </row>
    <row r="34" spans="1:10" ht="24" x14ac:dyDescent="0.55000000000000004">
      <c r="A34">
        <v>33</v>
      </c>
      <c r="B34" s="123">
        <v>2664</v>
      </c>
      <c r="C34" s="118" t="s">
        <v>729</v>
      </c>
      <c r="D34" s="118" t="s">
        <v>692</v>
      </c>
      <c r="E34" s="118" t="s">
        <v>332</v>
      </c>
      <c r="F34" s="118" t="s">
        <v>764</v>
      </c>
      <c r="G34" s="126">
        <v>1570501308206</v>
      </c>
      <c r="H34" s="119">
        <v>37868</v>
      </c>
      <c r="I34" s="118" t="s">
        <v>1324</v>
      </c>
      <c r="J34" s="118" t="s">
        <v>1326</v>
      </c>
    </row>
    <row r="35" spans="1:10" ht="24" x14ac:dyDescent="0.55000000000000004">
      <c r="A35">
        <v>34</v>
      </c>
      <c r="B35" s="123">
        <v>2665</v>
      </c>
      <c r="C35" s="120" t="s">
        <v>729</v>
      </c>
      <c r="D35" s="120" t="s">
        <v>665</v>
      </c>
      <c r="E35" s="120" t="s">
        <v>353</v>
      </c>
      <c r="F35" s="120" t="s">
        <v>764</v>
      </c>
      <c r="G35" s="126">
        <v>1509966297824</v>
      </c>
      <c r="H35" s="121">
        <v>37858</v>
      </c>
      <c r="I35" s="120" t="s">
        <v>1324</v>
      </c>
      <c r="J35" s="120" t="s">
        <v>1325</v>
      </c>
    </row>
    <row r="36" spans="1:10" ht="24" x14ac:dyDescent="0.55000000000000004">
      <c r="A36">
        <v>35</v>
      </c>
      <c r="B36" s="123">
        <v>2666</v>
      </c>
      <c r="C36" s="118" t="s">
        <v>729</v>
      </c>
      <c r="D36" s="118" t="s">
        <v>988</v>
      </c>
      <c r="E36" s="118" t="s">
        <v>987</v>
      </c>
      <c r="F36" s="118" t="s">
        <v>764</v>
      </c>
      <c r="G36" s="126">
        <v>1579901066810</v>
      </c>
      <c r="H36" s="119">
        <v>38009</v>
      </c>
      <c r="I36" s="118" t="s">
        <v>1324</v>
      </c>
      <c r="J36" s="118" t="s">
        <v>1325</v>
      </c>
    </row>
    <row r="37" spans="1:10" ht="24" x14ac:dyDescent="0.55000000000000004">
      <c r="A37">
        <v>36</v>
      </c>
      <c r="B37" s="123">
        <v>2668</v>
      </c>
      <c r="C37" s="120" t="s">
        <v>730</v>
      </c>
      <c r="D37" s="120" t="s">
        <v>722</v>
      </c>
      <c r="E37" s="120" t="s">
        <v>103</v>
      </c>
      <c r="F37" s="120" t="s">
        <v>763</v>
      </c>
      <c r="G37" s="126">
        <v>1570501311843</v>
      </c>
      <c r="H37" s="121">
        <v>38103</v>
      </c>
      <c r="I37" s="120" t="s">
        <v>1324</v>
      </c>
      <c r="J37" s="120" t="s">
        <v>1325</v>
      </c>
    </row>
    <row r="38" spans="1:10" ht="24" x14ac:dyDescent="0.55000000000000004">
      <c r="A38">
        <v>37</v>
      </c>
      <c r="B38" s="123">
        <v>2680</v>
      </c>
      <c r="C38" s="118" t="s">
        <v>730</v>
      </c>
      <c r="D38" s="118" t="s">
        <v>703</v>
      </c>
      <c r="E38" s="118" t="s">
        <v>343</v>
      </c>
      <c r="F38" s="118" t="s">
        <v>763</v>
      </c>
      <c r="G38" s="126">
        <v>1570501306211</v>
      </c>
      <c r="H38" s="119">
        <v>37746</v>
      </c>
      <c r="I38" s="118" t="s">
        <v>1324</v>
      </c>
      <c r="J38" s="118" t="s">
        <v>1326</v>
      </c>
    </row>
    <row r="39" spans="1:10" ht="24" x14ac:dyDescent="0.55000000000000004">
      <c r="A39">
        <v>38</v>
      </c>
      <c r="B39" s="123">
        <v>2688</v>
      </c>
      <c r="C39" s="120" t="s">
        <v>729</v>
      </c>
      <c r="D39" s="120" t="s">
        <v>643</v>
      </c>
      <c r="E39" s="120" t="s">
        <v>236</v>
      </c>
      <c r="F39" s="120" t="s">
        <v>764</v>
      </c>
      <c r="G39" s="126">
        <v>1104000100260</v>
      </c>
      <c r="H39" s="121">
        <v>38142</v>
      </c>
      <c r="I39" s="120" t="s">
        <v>1327</v>
      </c>
      <c r="J39" s="120" t="s">
        <v>1326</v>
      </c>
    </row>
    <row r="40" spans="1:10" ht="24" x14ac:dyDescent="0.55000000000000004">
      <c r="A40">
        <v>39</v>
      </c>
      <c r="B40" s="123">
        <v>2690</v>
      </c>
      <c r="C40" s="118" t="s">
        <v>729</v>
      </c>
      <c r="D40" s="118" t="s">
        <v>644</v>
      </c>
      <c r="E40" s="118" t="s">
        <v>281</v>
      </c>
      <c r="F40" s="118" t="s">
        <v>764</v>
      </c>
      <c r="G40" s="126">
        <v>1579901120199</v>
      </c>
      <c r="H40" s="119">
        <v>38419</v>
      </c>
      <c r="I40" s="118" t="s">
        <v>1327</v>
      </c>
      <c r="J40" s="118" t="s">
        <v>1326</v>
      </c>
    </row>
    <row r="41" spans="1:10" ht="24" x14ac:dyDescent="0.55000000000000004">
      <c r="A41">
        <v>40</v>
      </c>
      <c r="B41" s="123">
        <v>2691</v>
      </c>
      <c r="C41" s="120" t="s">
        <v>729</v>
      </c>
      <c r="D41" s="120" t="s">
        <v>645</v>
      </c>
      <c r="E41" s="120" t="s">
        <v>282</v>
      </c>
      <c r="F41" s="120" t="s">
        <v>764</v>
      </c>
      <c r="G41" s="126">
        <v>1579901081169</v>
      </c>
      <c r="H41" s="121">
        <v>38128</v>
      </c>
      <c r="I41" s="120" t="s">
        <v>1327</v>
      </c>
      <c r="J41" s="120" t="s">
        <v>1326</v>
      </c>
    </row>
    <row r="42" spans="1:10" ht="24" x14ac:dyDescent="0.55000000000000004">
      <c r="A42">
        <v>41</v>
      </c>
      <c r="B42" s="123">
        <v>2694</v>
      </c>
      <c r="C42" s="118" t="s">
        <v>729</v>
      </c>
      <c r="D42" s="118" t="s">
        <v>664</v>
      </c>
      <c r="E42" s="118" t="s">
        <v>303</v>
      </c>
      <c r="F42" s="118" t="s">
        <v>764</v>
      </c>
      <c r="G42" s="126">
        <v>1570501314893</v>
      </c>
      <c r="H42" s="119">
        <v>38276</v>
      </c>
      <c r="I42" s="118" t="s">
        <v>1327</v>
      </c>
      <c r="J42" s="118" t="s">
        <v>1325</v>
      </c>
    </row>
    <row r="43" spans="1:10" ht="24" x14ac:dyDescent="0.55000000000000004">
      <c r="A43">
        <v>42</v>
      </c>
      <c r="B43" s="123">
        <v>2695</v>
      </c>
      <c r="C43" s="120" t="s">
        <v>729</v>
      </c>
      <c r="D43" s="120" t="s">
        <v>411</v>
      </c>
      <c r="E43" s="120" t="s">
        <v>283</v>
      </c>
      <c r="F43" s="120" t="s">
        <v>764</v>
      </c>
      <c r="G43" s="126">
        <v>1560101588562</v>
      </c>
      <c r="H43" s="121">
        <v>38271</v>
      </c>
      <c r="I43" s="120" t="s">
        <v>1327</v>
      </c>
      <c r="J43" s="120" t="s">
        <v>1326</v>
      </c>
    </row>
    <row r="44" spans="1:10" ht="24" x14ac:dyDescent="0.55000000000000004">
      <c r="A44">
        <v>43</v>
      </c>
      <c r="B44" s="123">
        <v>2696</v>
      </c>
      <c r="C44" s="118" t="s">
        <v>729</v>
      </c>
      <c r="D44" s="118" t="s">
        <v>665</v>
      </c>
      <c r="E44" s="118" t="s">
        <v>304</v>
      </c>
      <c r="F44" s="118" t="s">
        <v>764</v>
      </c>
      <c r="G44" s="126">
        <v>1570501317264</v>
      </c>
      <c r="H44" s="119">
        <v>38400</v>
      </c>
      <c r="I44" s="118" t="s">
        <v>1327</v>
      </c>
      <c r="J44" s="118" t="s">
        <v>1325</v>
      </c>
    </row>
    <row r="45" spans="1:10" ht="24" x14ac:dyDescent="0.55000000000000004">
      <c r="A45">
        <v>44</v>
      </c>
      <c r="B45" s="123">
        <v>2698</v>
      </c>
      <c r="C45" s="120" t="s">
        <v>730</v>
      </c>
      <c r="D45" s="120" t="s">
        <v>1328</v>
      </c>
      <c r="E45" s="120" t="s">
        <v>157</v>
      </c>
      <c r="F45" s="120" t="s">
        <v>763</v>
      </c>
      <c r="G45" s="126">
        <v>1570501313161</v>
      </c>
      <c r="H45" s="121">
        <v>38179</v>
      </c>
      <c r="I45" s="120" t="s">
        <v>1329</v>
      </c>
      <c r="J45" s="120" t="s">
        <v>1325</v>
      </c>
    </row>
    <row r="46" spans="1:10" ht="24" x14ac:dyDescent="0.55000000000000004">
      <c r="A46">
        <v>45</v>
      </c>
      <c r="B46" s="123">
        <v>2699</v>
      </c>
      <c r="C46" s="118" t="s">
        <v>730</v>
      </c>
      <c r="D46" s="118" t="s">
        <v>677</v>
      </c>
      <c r="E46" s="118" t="s">
        <v>315</v>
      </c>
      <c r="F46" s="118" t="s">
        <v>763</v>
      </c>
      <c r="G46" s="126">
        <v>1570501314826</v>
      </c>
      <c r="H46" s="119">
        <v>38273</v>
      </c>
      <c r="I46" s="118" t="s">
        <v>1327</v>
      </c>
      <c r="J46" s="118" t="s">
        <v>1325</v>
      </c>
    </row>
    <row r="47" spans="1:10" ht="24" x14ac:dyDescent="0.55000000000000004">
      <c r="A47">
        <v>46</v>
      </c>
      <c r="B47" s="123">
        <v>2703</v>
      </c>
      <c r="C47" s="120" t="s">
        <v>730</v>
      </c>
      <c r="D47" s="120" t="s">
        <v>1330</v>
      </c>
      <c r="E47" s="120" t="s">
        <v>253</v>
      </c>
      <c r="F47" s="120" t="s">
        <v>763</v>
      </c>
      <c r="G47" s="126">
        <v>1570501313684</v>
      </c>
      <c r="H47" s="121">
        <v>38212</v>
      </c>
      <c r="I47" s="120" t="s">
        <v>1329</v>
      </c>
      <c r="J47" s="120" t="s">
        <v>1326</v>
      </c>
    </row>
    <row r="48" spans="1:10" ht="24" x14ac:dyDescent="0.55000000000000004">
      <c r="A48">
        <v>47</v>
      </c>
      <c r="B48" s="123">
        <v>2704</v>
      </c>
      <c r="C48" s="118" t="s">
        <v>730</v>
      </c>
      <c r="D48" s="118" t="s">
        <v>678</v>
      </c>
      <c r="E48" s="118" t="s">
        <v>316</v>
      </c>
      <c r="F48" s="118" t="s">
        <v>763</v>
      </c>
      <c r="G48" s="126">
        <v>1570501314478</v>
      </c>
      <c r="H48" s="119">
        <v>38254</v>
      </c>
      <c r="I48" s="118" t="s">
        <v>1327</v>
      </c>
      <c r="J48" s="118" t="s">
        <v>1325</v>
      </c>
    </row>
    <row r="49" spans="1:10" ht="24" x14ac:dyDescent="0.55000000000000004">
      <c r="A49">
        <v>48</v>
      </c>
      <c r="B49" s="123">
        <v>2706</v>
      </c>
      <c r="C49" s="120" t="s">
        <v>730</v>
      </c>
      <c r="D49" s="120" t="s">
        <v>638</v>
      </c>
      <c r="E49" s="120" t="s">
        <v>292</v>
      </c>
      <c r="F49" s="120" t="s">
        <v>763</v>
      </c>
      <c r="G49" s="126">
        <v>1570501314591</v>
      </c>
      <c r="H49" s="121">
        <v>38260</v>
      </c>
      <c r="I49" s="120" t="s">
        <v>1327</v>
      </c>
      <c r="J49" s="120" t="s">
        <v>1326</v>
      </c>
    </row>
    <row r="50" spans="1:10" ht="24" x14ac:dyDescent="0.55000000000000004">
      <c r="A50">
        <v>49</v>
      </c>
      <c r="B50" s="123">
        <v>2708</v>
      </c>
      <c r="C50" s="118" t="s">
        <v>730</v>
      </c>
      <c r="D50" s="118" t="s">
        <v>642</v>
      </c>
      <c r="E50" s="118" t="s">
        <v>293</v>
      </c>
      <c r="F50" s="118" t="s">
        <v>763</v>
      </c>
      <c r="G50" s="126">
        <v>1570501317086</v>
      </c>
      <c r="H50" s="119">
        <v>38392</v>
      </c>
      <c r="I50" s="118" t="s">
        <v>1327</v>
      </c>
      <c r="J50" s="118" t="s">
        <v>1326</v>
      </c>
    </row>
    <row r="51" spans="1:10" ht="24" x14ac:dyDescent="0.55000000000000004">
      <c r="A51">
        <v>50</v>
      </c>
      <c r="B51" s="123">
        <v>2709</v>
      </c>
      <c r="C51" s="120" t="s">
        <v>729</v>
      </c>
      <c r="D51" s="120" t="s">
        <v>666</v>
      </c>
      <c r="E51" s="120" t="s">
        <v>305</v>
      </c>
      <c r="F51" s="120" t="s">
        <v>764</v>
      </c>
      <c r="G51" s="126">
        <v>1579901103588</v>
      </c>
      <c r="H51" s="121">
        <v>38293</v>
      </c>
      <c r="I51" s="120" t="s">
        <v>1327</v>
      </c>
      <c r="J51" s="120" t="s">
        <v>1325</v>
      </c>
    </row>
    <row r="52" spans="1:10" ht="24" x14ac:dyDescent="0.55000000000000004">
      <c r="A52">
        <v>51</v>
      </c>
      <c r="B52" s="123">
        <v>2711</v>
      </c>
      <c r="C52" s="118" t="s">
        <v>729</v>
      </c>
      <c r="D52" s="118" t="s">
        <v>639</v>
      </c>
      <c r="E52" s="118" t="s">
        <v>263</v>
      </c>
      <c r="F52" s="118" t="s">
        <v>764</v>
      </c>
      <c r="G52" s="126">
        <v>1570501318406</v>
      </c>
      <c r="H52" s="119">
        <v>38477</v>
      </c>
      <c r="I52" s="118" t="s">
        <v>1329</v>
      </c>
      <c r="J52" s="118" t="s">
        <v>1325</v>
      </c>
    </row>
    <row r="53" spans="1:10" ht="24" x14ac:dyDescent="0.55000000000000004">
      <c r="A53">
        <v>52</v>
      </c>
      <c r="B53" s="123">
        <v>2713</v>
      </c>
      <c r="C53" s="120" t="s">
        <v>729</v>
      </c>
      <c r="D53" s="120" t="s">
        <v>641</v>
      </c>
      <c r="E53" s="120" t="s">
        <v>160</v>
      </c>
      <c r="F53" s="120" t="s">
        <v>764</v>
      </c>
      <c r="G53" s="126">
        <v>1570501317795</v>
      </c>
      <c r="H53" s="121">
        <v>38421</v>
      </c>
      <c r="I53" s="120" t="s">
        <v>1327</v>
      </c>
      <c r="J53" s="120" t="s">
        <v>1326</v>
      </c>
    </row>
    <row r="54" spans="1:10" ht="24" x14ac:dyDescent="0.55000000000000004">
      <c r="A54">
        <v>53</v>
      </c>
      <c r="B54" s="123">
        <v>2714</v>
      </c>
      <c r="C54" s="118" t="s">
        <v>729</v>
      </c>
      <c r="D54" s="118" t="s">
        <v>646</v>
      </c>
      <c r="E54" s="118" t="s">
        <v>283</v>
      </c>
      <c r="F54" s="118" t="s">
        <v>764</v>
      </c>
      <c r="G54" s="126">
        <v>1570501313358</v>
      </c>
      <c r="H54" s="119">
        <v>38196</v>
      </c>
      <c r="I54" s="118" t="s">
        <v>1327</v>
      </c>
      <c r="J54" s="118" t="s">
        <v>1326</v>
      </c>
    </row>
    <row r="55" spans="1:10" ht="24" x14ac:dyDescent="0.55000000000000004">
      <c r="A55">
        <v>54</v>
      </c>
      <c r="B55" s="123">
        <v>2715</v>
      </c>
      <c r="C55" s="120" t="s">
        <v>729</v>
      </c>
      <c r="D55" s="120" t="s">
        <v>647</v>
      </c>
      <c r="E55" s="120" t="s">
        <v>284</v>
      </c>
      <c r="F55" s="120" t="s">
        <v>764</v>
      </c>
      <c r="G55" s="126">
        <v>1570501313056</v>
      </c>
      <c r="H55" s="121">
        <v>38167</v>
      </c>
      <c r="I55" s="120" t="s">
        <v>1327</v>
      </c>
      <c r="J55" s="120" t="s">
        <v>1326</v>
      </c>
    </row>
    <row r="56" spans="1:10" ht="24" x14ac:dyDescent="0.55000000000000004">
      <c r="A56">
        <v>55</v>
      </c>
      <c r="B56" s="123">
        <v>2716</v>
      </c>
      <c r="C56" s="118" t="s">
        <v>729</v>
      </c>
      <c r="D56" s="118" t="s">
        <v>667</v>
      </c>
      <c r="E56" s="118" t="s">
        <v>306</v>
      </c>
      <c r="F56" s="118" t="s">
        <v>764</v>
      </c>
      <c r="G56" s="126">
        <v>1570501317591</v>
      </c>
      <c r="H56" s="119">
        <v>38423</v>
      </c>
      <c r="I56" s="118" t="s">
        <v>1327</v>
      </c>
      <c r="J56" s="118" t="s">
        <v>1325</v>
      </c>
    </row>
    <row r="57" spans="1:10" ht="24" x14ac:dyDescent="0.55000000000000004">
      <c r="A57">
        <v>56</v>
      </c>
      <c r="B57" s="123">
        <v>2718</v>
      </c>
      <c r="C57" s="120" t="s">
        <v>729</v>
      </c>
      <c r="D57" s="120" t="s">
        <v>648</v>
      </c>
      <c r="E57" s="120" t="s">
        <v>183</v>
      </c>
      <c r="F57" s="120" t="s">
        <v>764</v>
      </c>
      <c r="G57" s="126">
        <v>1579901094040</v>
      </c>
      <c r="H57" s="121">
        <v>38230</v>
      </c>
      <c r="I57" s="120" t="s">
        <v>1327</v>
      </c>
      <c r="J57" s="120" t="s">
        <v>1326</v>
      </c>
    </row>
    <row r="58" spans="1:10" ht="24" x14ac:dyDescent="0.55000000000000004">
      <c r="A58">
        <v>57</v>
      </c>
      <c r="B58" s="123">
        <v>2719</v>
      </c>
      <c r="C58" s="118" t="s">
        <v>729</v>
      </c>
      <c r="D58" s="118" t="s">
        <v>668</v>
      </c>
      <c r="E58" s="118" t="s">
        <v>307</v>
      </c>
      <c r="F58" s="118" t="s">
        <v>764</v>
      </c>
      <c r="G58" s="126">
        <v>1570501311851</v>
      </c>
      <c r="H58" s="119">
        <v>38100</v>
      </c>
      <c r="I58" s="118" t="s">
        <v>1327</v>
      </c>
      <c r="J58" s="118" t="s">
        <v>1325</v>
      </c>
    </row>
    <row r="59" spans="1:10" ht="24" x14ac:dyDescent="0.55000000000000004">
      <c r="A59">
        <v>58</v>
      </c>
      <c r="B59" s="123">
        <v>2720</v>
      </c>
      <c r="C59" s="120" t="s">
        <v>730</v>
      </c>
      <c r="D59" s="120" t="s">
        <v>655</v>
      </c>
      <c r="E59" s="120" t="s">
        <v>294</v>
      </c>
      <c r="F59" s="120" t="s">
        <v>763</v>
      </c>
      <c r="G59" s="126">
        <v>1570501315288</v>
      </c>
      <c r="H59" s="121">
        <v>38292</v>
      </c>
      <c r="I59" s="120" t="s">
        <v>1327</v>
      </c>
      <c r="J59" s="120" t="s">
        <v>1326</v>
      </c>
    </row>
    <row r="60" spans="1:10" ht="24" x14ac:dyDescent="0.55000000000000004">
      <c r="A60">
        <v>59</v>
      </c>
      <c r="B60" s="123">
        <v>2721</v>
      </c>
      <c r="C60" s="118" t="s">
        <v>730</v>
      </c>
      <c r="D60" s="118" t="s">
        <v>656</v>
      </c>
      <c r="E60" s="118" t="s">
        <v>295</v>
      </c>
      <c r="F60" s="118" t="s">
        <v>763</v>
      </c>
      <c r="G60" s="126">
        <v>1129901851871</v>
      </c>
      <c r="H60" s="119">
        <v>38175</v>
      </c>
      <c r="I60" s="118" t="s">
        <v>1327</v>
      </c>
      <c r="J60" s="118" t="s">
        <v>1326</v>
      </c>
    </row>
    <row r="61" spans="1:10" ht="24" x14ac:dyDescent="0.55000000000000004">
      <c r="A61">
        <v>60</v>
      </c>
      <c r="B61" s="123">
        <v>2723</v>
      </c>
      <c r="C61" s="120" t="s">
        <v>730</v>
      </c>
      <c r="D61" s="120" t="s">
        <v>478</v>
      </c>
      <c r="E61" s="120" t="s">
        <v>317</v>
      </c>
      <c r="F61" s="120" t="s">
        <v>763</v>
      </c>
      <c r="G61" s="126">
        <v>1579901080936</v>
      </c>
      <c r="H61" s="121">
        <v>38126</v>
      </c>
      <c r="I61" s="120" t="s">
        <v>1327</v>
      </c>
      <c r="J61" s="120" t="s">
        <v>1325</v>
      </c>
    </row>
    <row r="62" spans="1:10" ht="24" x14ac:dyDescent="0.55000000000000004">
      <c r="A62">
        <v>61</v>
      </c>
      <c r="B62" s="123">
        <v>2724</v>
      </c>
      <c r="C62" s="118" t="s">
        <v>730</v>
      </c>
      <c r="D62" s="118" t="s">
        <v>657</v>
      </c>
      <c r="E62" s="118" t="s">
        <v>296</v>
      </c>
      <c r="F62" s="118" t="s">
        <v>763</v>
      </c>
      <c r="G62" s="126">
        <v>1570501312441</v>
      </c>
      <c r="H62" s="119">
        <v>38133</v>
      </c>
      <c r="I62" s="118" t="s">
        <v>1327</v>
      </c>
      <c r="J62" s="118" t="s">
        <v>1326</v>
      </c>
    </row>
    <row r="63" spans="1:10" ht="24" x14ac:dyDescent="0.55000000000000004">
      <c r="A63">
        <v>62</v>
      </c>
      <c r="B63" s="123">
        <v>2725</v>
      </c>
      <c r="C63" s="120" t="s">
        <v>730</v>
      </c>
      <c r="D63" s="120" t="s">
        <v>679</v>
      </c>
      <c r="E63" s="120" t="s">
        <v>136</v>
      </c>
      <c r="F63" s="120" t="s">
        <v>763</v>
      </c>
      <c r="G63" s="126">
        <v>1570501317850</v>
      </c>
      <c r="H63" s="121">
        <v>38425</v>
      </c>
      <c r="I63" s="120" t="s">
        <v>1327</v>
      </c>
      <c r="J63" s="120" t="s">
        <v>1325</v>
      </c>
    </row>
    <row r="64" spans="1:10" ht="24" x14ac:dyDescent="0.55000000000000004">
      <c r="A64">
        <v>63</v>
      </c>
      <c r="B64" s="123">
        <v>2727</v>
      </c>
      <c r="C64" s="118" t="s">
        <v>730</v>
      </c>
      <c r="D64" s="118" t="s">
        <v>680</v>
      </c>
      <c r="E64" s="118" t="s">
        <v>318</v>
      </c>
      <c r="F64" s="118" t="s">
        <v>763</v>
      </c>
      <c r="G64" s="126">
        <v>1104300790946</v>
      </c>
      <c r="H64" s="119">
        <v>38339</v>
      </c>
      <c r="I64" s="118" t="s">
        <v>1327</v>
      </c>
      <c r="J64" s="118" t="s">
        <v>1325</v>
      </c>
    </row>
    <row r="65" spans="1:10" ht="24" x14ac:dyDescent="0.55000000000000004">
      <c r="A65">
        <v>64</v>
      </c>
      <c r="B65" s="123">
        <v>2729</v>
      </c>
      <c r="C65" s="120" t="s">
        <v>730</v>
      </c>
      <c r="D65" s="120" t="s">
        <v>1331</v>
      </c>
      <c r="E65" s="120" t="s">
        <v>85</v>
      </c>
      <c r="F65" s="120" t="s">
        <v>763</v>
      </c>
      <c r="G65" s="126">
        <v>1579901029965</v>
      </c>
      <c r="H65" s="121">
        <v>37925</v>
      </c>
      <c r="I65" s="120" t="s">
        <v>1329</v>
      </c>
      <c r="J65" s="120" t="s">
        <v>1326</v>
      </c>
    </row>
    <row r="66" spans="1:10" ht="24" x14ac:dyDescent="0.55000000000000004">
      <c r="A66">
        <v>65</v>
      </c>
      <c r="B66" s="123">
        <v>2732</v>
      </c>
      <c r="C66" s="118" t="s">
        <v>729</v>
      </c>
      <c r="D66" s="118" t="s">
        <v>1332</v>
      </c>
      <c r="E66" s="118" t="s">
        <v>244</v>
      </c>
      <c r="F66" s="118" t="s">
        <v>764</v>
      </c>
      <c r="G66" s="126">
        <v>1139300022188</v>
      </c>
      <c r="H66" s="119">
        <v>38777</v>
      </c>
      <c r="I66" s="118" t="s">
        <v>1329</v>
      </c>
      <c r="J66" s="118" t="s">
        <v>1326</v>
      </c>
    </row>
    <row r="67" spans="1:10" ht="24" x14ac:dyDescent="0.55000000000000004">
      <c r="A67">
        <v>66</v>
      </c>
      <c r="B67" s="123">
        <v>2734</v>
      </c>
      <c r="C67" s="120" t="s">
        <v>729</v>
      </c>
      <c r="D67" s="120" t="s">
        <v>640</v>
      </c>
      <c r="E67" s="120" t="s">
        <v>264</v>
      </c>
      <c r="F67" s="120" t="s">
        <v>764</v>
      </c>
      <c r="G67" s="126">
        <v>1209000226691</v>
      </c>
      <c r="H67" s="121">
        <v>38641</v>
      </c>
      <c r="I67" s="120" t="s">
        <v>1329</v>
      </c>
      <c r="J67" s="120" t="s">
        <v>1326</v>
      </c>
    </row>
    <row r="68" spans="1:10" ht="24" x14ac:dyDescent="0.55000000000000004">
      <c r="A68">
        <v>67</v>
      </c>
      <c r="B68" s="123">
        <v>2735</v>
      </c>
      <c r="C68" s="118" t="s">
        <v>729</v>
      </c>
      <c r="D68" s="118" t="s">
        <v>628</v>
      </c>
      <c r="E68" s="118" t="s">
        <v>236</v>
      </c>
      <c r="F68" s="118" t="s">
        <v>764</v>
      </c>
      <c r="G68" s="126">
        <v>1570501323841</v>
      </c>
      <c r="H68" s="119">
        <v>38783</v>
      </c>
      <c r="I68" s="118" t="s">
        <v>1333</v>
      </c>
      <c r="J68" s="118" t="s">
        <v>1325</v>
      </c>
    </row>
    <row r="69" spans="1:10" ht="24" x14ac:dyDescent="0.55000000000000004">
      <c r="A69">
        <v>68</v>
      </c>
      <c r="B69" s="123">
        <v>2737</v>
      </c>
      <c r="C69" s="120" t="s">
        <v>729</v>
      </c>
      <c r="D69" s="120" t="s">
        <v>1334</v>
      </c>
      <c r="E69" s="120" t="s">
        <v>245</v>
      </c>
      <c r="F69" s="120" t="s">
        <v>764</v>
      </c>
      <c r="G69" s="126">
        <v>1129901916850</v>
      </c>
      <c r="H69" s="121">
        <v>38536</v>
      </c>
      <c r="I69" s="120" t="s">
        <v>1329</v>
      </c>
      <c r="J69" s="120" t="s">
        <v>1325</v>
      </c>
    </row>
    <row r="70" spans="1:10" ht="24" x14ac:dyDescent="0.55000000000000004">
      <c r="A70">
        <v>69</v>
      </c>
      <c r="B70" s="123">
        <v>2738</v>
      </c>
      <c r="C70" s="118" t="s">
        <v>729</v>
      </c>
      <c r="D70" s="118" t="s">
        <v>1335</v>
      </c>
      <c r="E70" s="118" t="s">
        <v>85</v>
      </c>
      <c r="F70" s="118" t="s">
        <v>764</v>
      </c>
      <c r="G70" s="126">
        <v>1570501321270</v>
      </c>
      <c r="H70" s="119">
        <v>38637</v>
      </c>
      <c r="I70" s="118" t="s">
        <v>1329</v>
      </c>
      <c r="J70" s="118" t="s">
        <v>1325</v>
      </c>
    </row>
    <row r="71" spans="1:10" ht="24" x14ac:dyDescent="0.55000000000000004">
      <c r="A71">
        <v>70</v>
      </c>
      <c r="B71" s="123">
        <v>2740</v>
      </c>
      <c r="C71" s="120" t="s">
        <v>730</v>
      </c>
      <c r="D71" s="120" t="s">
        <v>1336</v>
      </c>
      <c r="E71" s="120" t="s">
        <v>1337</v>
      </c>
      <c r="F71" s="120" t="s">
        <v>763</v>
      </c>
      <c r="G71" s="126">
        <v>1579901174477</v>
      </c>
      <c r="H71" s="121">
        <v>38795</v>
      </c>
      <c r="I71" s="120" t="s">
        <v>1329</v>
      </c>
      <c r="J71" s="120" t="s">
        <v>1326</v>
      </c>
    </row>
    <row r="72" spans="1:10" ht="24" x14ac:dyDescent="0.55000000000000004">
      <c r="A72">
        <v>71</v>
      </c>
      <c r="B72" s="123">
        <v>2742</v>
      </c>
      <c r="C72" s="118" t="s">
        <v>730</v>
      </c>
      <c r="D72" s="118" t="s">
        <v>1338</v>
      </c>
      <c r="E72" s="145" t="s">
        <v>1548</v>
      </c>
      <c r="F72" s="118" t="s">
        <v>763</v>
      </c>
      <c r="G72" s="126">
        <v>1570501324236</v>
      </c>
      <c r="H72" s="119">
        <v>38809</v>
      </c>
      <c r="I72" s="118" t="s">
        <v>1329</v>
      </c>
      <c r="J72" s="118" t="s">
        <v>1325</v>
      </c>
    </row>
    <row r="73" spans="1:10" ht="24" x14ac:dyDescent="0.55000000000000004">
      <c r="A73">
        <v>72</v>
      </c>
      <c r="B73" s="123">
        <v>2744</v>
      </c>
      <c r="C73" s="120" t="s">
        <v>730</v>
      </c>
      <c r="D73" s="120" t="s">
        <v>474</v>
      </c>
      <c r="E73" s="120" t="s">
        <v>94</v>
      </c>
      <c r="F73" s="120" t="s">
        <v>763</v>
      </c>
      <c r="G73" s="126">
        <v>1570501323060</v>
      </c>
      <c r="H73" s="121">
        <v>38731</v>
      </c>
      <c r="I73" s="120" t="s">
        <v>1329</v>
      </c>
      <c r="J73" s="120" t="s">
        <v>1326</v>
      </c>
    </row>
    <row r="74" spans="1:10" ht="24" x14ac:dyDescent="0.55000000000000004">
      <c r="A74">
        <v>73</v>
      </c>
      <c r="B74" s="123">
        <v>2745</v>
      </c>
      <c r="C74" s="118" t="s">
        <v>730</v>
      </c>
      <c r="D74" s="118" t="s">
        <v>631</v>
      </c>
      <c r="E74" s="118" t="s">
        <v>238</v>
      </c>
      <c r="F74" s="118" t="s">
        <v>763</v>
      </c>
      <c r="G74" s="126">
        <v>1570501323663</v>
      </c>
      <c r="H74" s="119">
        <v>38764</v>
      </c>
      <c r="I74" s="118" t="s">
        <v>1333</v>
      </c>
      <c r="J74" s="118" t="s">
        <v>1325</v>
      </c>
    </row>
    <row r="75" spans="1:10" ht="24" x14ac:dyDescent="0.55000000000000004">
      <c r="A75">
        <v>74</v>
      </c>
      <c r="B75" s="123">
        <v>2747</v>
      </c>
      <c r="C75" s="118" t="s">
        <v>730</v>
      </c>
      <c r="D75" s="118" t="s">
        <v>1339</v>
      </c>
      <c r="E75" s="118" t="s">
        <v>273</v>
      </c>
      <c r="F75" s="118" t="s">
        <v>763</v>
      </c>
      <c r="G75" s="126">
        <v>1570501322039</v>
      </c>
      <c r="H75" s="119">
        <v>38683</v>
      </c>
      <c r="I75" s="118" t="s">
        <v>1329</v>
      </c>
      <c r="J75" s="118" t="s">
        <v>1325</v>
      </c>
    </row>
    <row r="76" spans="1:10" ht="24" x14ac:dyDescent="0.55000000000000004">
      <c r="A76">
        <v>75</v>
      </c>
      <c r="B76" s="123">
        <v>2750</v>
      </c>
      <c r="C76" s="120" t="s">
        <v>730</v>
      </c>
      <c r="D76" s="120" t="s">
        <v>577</v>
      </c>
      <c r="E76" s="120" t="s">
        <v>186</v>
      </c>
      <c r="F76" s="120" t="s">
        <v>763</v>
      </c>
      <c r="G76" s="126">
        <v>57051005723</v>
      </c>
      <c r="H76" s="121">
        <v>38743</v>
      </c>
      <c r="I76" s="120" t="s">
        <v>1340</v>
      </c>
      <c r="J76" s="120" t="s">
        <v>1325</v>
      </c>
    </row>
    <row r="77" spans="1:10" ht="24" x14ac:dyDescent="0.55000000000000004">
      <c r="A77">
        <v>76</v>
      </c>
      <c r="B77" s="123">
        <v>2754</v>
      </c>
      <c r="C77" s="118" t="s">
        <v>729</v>
      </c>
      <c r="D77" s="118" t="s">
        <v>1341</v>
      </c>
      <c r="E77" s="118" t="s">
        <v>85</v>
      </c>
      <c r="F77" s="118" t="s">
        <v>764</v>
      </c>
      <c r="G77" s="126">
        <v>1570501319518</v>
      </c>
      <c r="H77" s="119">
        <v>38556</v>
      </c>
      <c r="I77" s="118" t="s">
        <v>1329</v>
      </c>
      <c r="J77" s="118" t="s">
        <v>1325</v>
      </c>
    </row>
    <row r="78" spans="1:10" ht="24" x14ac:dyDescent="0.55000000000000004">
      <c r="A78">
        <v>77</v>
      </c>
      <c r="B78" s="123">
        <v>2755</v>
      </c>
      <c r="C78" s="120" t="s">
        <v>729</v>
      </c>
      <c r="D78" s="120" t="s">
        <v>386</v>
      </c>
      <c r="E78" s="120" t="s">
        <v>199</v>
      </c>
      <c r="F78" s="120" t="s">
        <v>764</v>
      </c>
      <c r="G78" s="126">
        <v>1570501322349</v>
      </c>
      <c r="H78" s="121">
        <v>38692</v>
      </c>
      <c r="I78" s="120" t="s">
        <v>1333</v>
      </c>
      <c r="J78" s="120" t="s">
        <v>1326</v>
      </c>
    </row>
    <row r="79" spans="1:10" ht="24" x14ac:dyDescent="0.55000000000000004">
      <c r="A79">
        <v>78</v>
      </c>
      <c r="B79" s="123">
        <v>2756</v>
      </c>
      <c r="C79" s="118" t="s">
        <v>729</v>
      </c>
      <c r="D79" s="118" t="s">
        <v>591</v>
      </c>
      <c r="E79" s="118" t="s">
        <v>200</v>
      </c>
      <c r="F79" s="118" t="s">
        <v>764</v>
      </c>
      <c r="G79" s="126">
        <v>1570501320729</v>
      </c>
      <c r="H79" s="119">
        <v>38600</v>
      </c>
      <c r="I79" s="118" t="s">
        <v>1333</v>
      </c>
      <c r="J79" s="118" t="s">
        <v>1326</v>
      </c>
    </row>
    <row r="80" spans="1:10" ht="24" x14ac:dyDescent="0.55000000000000004">
      <c r="A80">
        <v>79</v>
      </c>
      <c r="B80" s="123">
        <v>2757</v>
      </c>
      <c r="C80" s="120" t="s">
        <v>729</v>
      </c>
      <c r="D80" s="120" t="s">
        <v>1342</v>
      </c>
      <c r="E80" s="120" t="s">
        <v>265</v>
      </c>
      <c r="F80" s="120" t="s">
        <v>764</v>
      </c>
      <c r="G80" s="126">
        <v>1100401317771</v>
      </c>
      <c r="H80" s="121">
        <v>38794</v>
      </c>
      <c r="I80" s="120" t="s">
        <v>1329</v>
      </c>
      <c r="J80" s="120" t="s">
        <v>1325</v>
      </c>
    </row>
    <row r="81" spans="1:10" ht="24" x14ac:dyDescent="0.55000000000000004">
      <c r="A81">
        <v>80</v>
      </c>
      <c r="B81" s="123">
        <v>2759</v>
      </c>
      <c r="C81" s="118" t="s">
        <v>729</v>
      </c>
      <c r="D81" s="118" t="s">
        <v>613</v>
      </c>
      <c r="E81" s="118" t="s">
        <v>221</v>
      </c>
      <c r="F81" s="118" t="s">
        <v>764</v>
      </c>
      <c r="G81" s="126">
        <v>1579901174523</v>
      </c>
      <c r="H81" s="119">
        <v>38804</v>
      </c>
      <c r="I81" s="118" t="s">
        <v>1333</v>
      </c>
      <c r="J81" s="118" t="s">
        <v>1325</v>
      </c>
    </row>
    <row r="82" spans="1:10" ht="24" x14ac:dyDescent="0.55000000000000004">
      <c r="A82">
        <v>81</v>
      </c>
      <c r="B82" s="123">
        <v>2760</v>
      </c>
      <c r="C82" s="120" t="s">
        <v>729</v>
      </c>
      <c r="D82" s="120" t="s">
        <v>641</v>
      </c>
      <c r="E82" s="120" t="s">
        <v>266</v>
      </c>
      <c r="F82" s="120" t="s">
        <v>764</v>
      </c>
      <c r="G82" s="126">
        <v>1579901179681</v>
      </c>
      <c r="H82" s="121">
        <v>38840</v>
      </c>
      <c r="I82" s="120" t="s">
        <v>1329</v>
      </c>
      <c r="J82" s="120" t="s">
        <v>1326</v>
      </c>
    </row>
    <row r="83" spans="1:10" ht="24" x14ac:dyDescent="0.55000000000000004">
      <c r="A83">
        <v>82</v>
      </c>
      <c r="B83" s="123">
        <v>2761</v>
      </c>
      <c r="C83" s="118" t="s">
        <v>729</v>
      </c>
      <c r="D83" s="118" t="s">
        <v>1343</v>
      </c>
      <c r="E83" s="118" t="s">
        <v>267</v>
      </c>
      <c r="F83" s="118" t="s">
        <v>764</v>
      </c>
      <c r="G83" s="126">
        <v>1570501320052</v>
      </c>
      <c r="H83" s="119">
        <v>38581</v>
      </c>
      <c r="I83" s="118" t="s">
        <v>1329</v>
      </c>
      <c r="J83" s="118" t="s">
        <v>1326</v>
      </c>
    </row>
    <row r="84" spans="1:10" ht="24" x14ac:dyDescent="0.55000000000000004">
      <c r="A84">
        <v>83</v>
      </c>
      <c r="B84" s="123">
        <v>2763</v>
      </c>
      <c r="C84" s="120" t="s">
        <v>730</v>
      </c>
      <c r="D84" s="120" t="s">
        <v>607</v>
      </c>
      <c r="E84" s="145" t="s">
        <v>1546</v>
      </c>
      <c r="F84" s="120" t="s">
        <v>763</v>
      </c>
      <c r="G84" s="126">
        <v>1570501318635</v>
      </c>
      <c r="H84" s="143">
        <v>38493</v>
      </c>
      <c r="I84" s="120" t="s">
        <v>1333</v>
      </c>
      <c r="J84" s="120" t="s">
        <v>1326</v>
      </c>
    </row>
    <row r="85" spans="1:10" ht="24" x14ac:dyDescent="0.55000000000000004">
      <c r="A85">
        <v>84</v>
      </c>
      <c r="B85" s="123">
        <v>2766</v>
      </c>
      <c r="C85" s="118" t="s">
        <v>730</v>
      </c>
      <c r="D85" s="118" t="s">
        <v>521</v>
      </c>
      <c r="E85" s="118" t="s">
        <v>274</v>
      </c>
      <c r="F85" s="118" t="s">
        <v>763</v>
      </c>
      <c r="G85" s="126">
        <v>1579901153682</v>
      </c>
      <c r="H85" s="119">
        <v>38658</v>
      </c>
      <c r="I85" s="118" t="s">
        <v>1329</v>
      </c>
      <c r="J85" s="118" t="s">
        <v>1326</v>
      </c>
    </row>
    <row r="86" spans="1:10" ht="24" x14ac:dyDescent="0.55000000000000004">
      <c r="A86">
        <v>85</v>
      </c>
      <c r="B86" s="123">
        <v>2769</v>
      </c>
      <c r="C86" s="120" t="s">
        <v>730</v>
      </c>
      <c r="D86" s="120" t="s">
        <v>1344</v>
      </c>
      <c r="E86" s="120" t="s">
        <v>254</v>
      </c>
      <c r="F86" s="120" t="s">
        <v>763</v>
      </c>
      <c r="G86" s="126">
        <v>1570501324201</v>
      </c>
      <c r="H86" s="121">
        <v>38798</v>
      </c>
      <c r="I86" s="120" t="s">
        <v>1329</v>
      </c>
      <c r="J86" s="120" t="s">
        <v>1325</v>
      </c>
    </row>
    <row r="87" spans="1:10" ht="24" x14ac:dyDescent="0.55000000000000004">
      <c r="A87">
        <v>86</v>
      </c>
      <c r="B87" s="123">
        <v>2770</v>
      </c>
      <c r="C87" s="118" t="s">
        <v>730</v>
      </c>
      <c r="D87" s="118" t="s">
        <v>1345</v>
      </c>
      <c r="E87" s="118" t="s">
        <v>257</v>
      </c>
      <c r="F87" s="118" t="s">
        <v>763</v>
      </c>
      <c r="G87" s="126">
        <v>1570501323183</v>
      </c>
      <c r="H87" s="119">
        <v>38741</v>
      </c>
      <c r="I87" s="118" t="s">
        <v>1329</v>
      </c>
      <c r="J87" s="118" t="s">
        <v>1325</v>
      </c>
    </row>
    <row r="88" spans="1:10" ht="24" x14ac:dyDescent="0.55000000000000004">
      <c r="A88">
        <v>87</v>
      </c>
      <c r="B88" s="123">
        <v>2776</v>
      </c>
      <c r="C88" s="120" t="s">
        <v>729</v>
      </c>
      <c r="D88" s="120" t="s">
        <v>592</v>
      </c>
      <c r="E88" s="120" t="s">
        <v>85</v>
      </c>
      <c r="F88" s="120" t="s">
        <v>764</v>
      </c>
      <c r="G88" s="126">
        <v>1570501325356</v>
      </c>
      <c r="H88" s="121">
        <v>38884</v>
      </c>
      <c r="I88" s="120" t="s">
        <v>1333</v>
      </c>
      <c r="J88" s="120" t="s">
        <v>1326</v>
      </c>
    </row>
    <row r="89" spans="1:10" ht="24" x14ac:dyDescent="0.55000000000000004">
      <c r="A89">
        <v>88</v>
      </c>
      <c r="B89" s="123">
        <v>2777</v>
      </c>
      <c r="C89" s="118" t="s">
        <v>729</v>
      </c>
      <c r="D89" s="118" t="s">
        <v>614</v>
      </c>
      <c r="E89" s="118" t="s">
        <v>222</v>
      </c>
      <c r="F89" s="118" t="s">
        <v>764</v>
      </c>
      <c r="G89" s="126">
        <v>1849901846791</v>
      </c>
      <c r="H89" s="119">
        <v>38973</v>
      </c>
      <c r="I89" s="118" t="s">
        <v>1333</v>
      </c>
      <c r="J89" s="118" t="s">
        <v>1325</v>
      </c>
    </row>
    <row r="90" spans="1:10" ht="24" x14ac:dyDescent="0.55000000000000004">
      <c r="A90">
        <v>89</v>
      </c>
      <c r="B90" s="123">
        <v>2778</v>
      </c>
      <c r="C90" s="120" t="s">
        <v>729</v>
      </c>
      <c r="D90" s="120" t="s">
        <v>597</v>
      </c>
      <c r="E90" s="120" t="s">
        <v>223</v>
      </c>
      <c r="F90" s="120" t="s">
        <v>764</v>
      </c>
      <c r="G90" s="126">
        <v>1570501328703</v>
      </c>
      <c r="H90" s="121">
        <v>39127</v>
      </c>
      <c r="I90" s="120" t="s">
        <v>1333</v>
      </c>
      <c r="J90" s="120" t="s">
        <v>1325</v>
      </c>
    </row>
    <row r="91" spans="1:10" ht="24" x14ac:dyDescent="0.55000000000000004">
      <c r="A91">
        <v>90</v>
      </c>
      <c r="B91" s="123">
        <v>2779</v>
      </c>
      <c r="C91" s="118" t="s">
        <v>729</v>
      </c>
      <c r="D91" s="118" t="s">
        <v>593</v>
      </c>
      <c r="E91" s="118" t="s">
        <v>201</v>
      </c>
      <c r="F91" s="118" t="s">
        <v>764</v>
      </c>
      <c r="G91" s="126">
        <v>1570501327073</v>
      </c>
      <c r="H91" s="119">
        <v>39010</v>
      </c>
      <c r="I91" s="118" t="s">
        <v>1333</v>
      </c>
      <c r="J91" s="118" t="s">
        <v>1326</v>
      </c>
    </row>
    <row r="92" spans="1:10" ht="24" x14ac:dyDescent="0.55000000000000004">
      <c r="A92">
        <v>91</v>
      </c>
      <c r="B92" s="123">
        <v>2780</v>
      </c>
      <c r="C92" s="120" t="s">
        <v>729</v>
      </c>
      <c r="D92" s="120" t="s">
        <v>594</v>
      </c>
      <c r="E92" s="120" t="s">
        <v>202</v>
      </c>
      <c r="F92" s="120" t="s">
        <v>764</v>
      </c>
      <c r="G92" s="126">
        <v>1118400024076</v>
      </c>
      <c r="H92" s="121">
        <v>38912</v>
      </c>
      <c r="I92" s="120" t="s">
        <v>1333</v>
      </c>
      <c r="J92" s="120" t="s">
        <v>1326</v>
      </c>
    </row>
    <row r="93" spans="1:10" ht="24" x14ac:dyDescent="0.55000000000000004">
      <c r="A93">
        <v>92</v>
      </c>
      <c r="B93" s="123">
        <v>2782</v>
      </c>
      <c r="C93" s="118" t="s">
        <v>729</v>
      </c>
      <c r="D93" s="118" t="s">
        <v>595</v>
      </c>
      <c r="E93" s="118" t="s">
        <v>203</v>
      </c>
      <c r="F93" s="118" t="s">
        <v>764</v>
      </c>
      <c r="G93" s="126">
        <v>1570501326018</v>
      </c>
      <c r="H93" s="119">
        <v>38948</v>
      </c>
      <c r="I93" s="118" t="s">
        <v>1333</v>
      </c>
      <c r="J93" s="118" t="s">
        <v>1326</v>
      </c>
    </row>
    <row r="94" spans="1:10" ht="24" x14ac:dyDescent="0.55000000000000004">
      <c r="A94">
        <v>93</v>
      </c>
      <c r="B94" s="123">
        <v>2785</v>
      </c>
      <c r="C94" s="120" t="s">
        <v>729</v>
      </c>
      <c r="D94" s="120" t="s">
        <v>486</v>
      </c>
      <c r="E94" s="120" t="s">
        <v>224</v>
      </c>
      <c r="F94" s="120" t="s">
        <v>764</v>
      </c>
      <c r="G94" s="126">
        <v>1129901982739</v>
      </c>
      <c r="H94" s="121">
        <v>38930</v>
      </c>
      <c r="I94" s="120" t="s">
        <v>1333</v>
      </c>
      <c r="J94" s="120" t="s">
        <v>1325</v>
      </c>
    </row>
    <row r="95" spans="1:10" ht="24" x14ac:dyDescent="0.55000000000000004">
      <c r="A95">
        <v>94</v>
      </c>
      <c r="B95" s="123">
        <v>2786</v>
      </c>
      <c r="C95" s="118" t="s">
        <v>729</v>
      </c>
      <c r="D95" s="118" t="s">
        <v>596</v>
      </c>
      <c r="E95" s="118" t="s">
        <v>204</v>
      </c>
      <c r="F95" s="118" t="s">
        <v>764</v>
      </c>
      <c r="G95" s="126">
        <v>1579901235832</v>
      </c>
      <c r="H95" s="119">
        <v>39219</v>
      </c>
      <c r="I95" s="118" t="s">
        <v>1333</v>
      </c>
      <c r="J95" s="118" t="s">
        <v>1326</v>
      </c>
    </row>
    <row r="96" spans="1:10" ht="24" x14ac:dyDescent="0.55000000000000004">
      <c r="A96">
        <v>95</v>
      </c>
      <c r="B96" s="123">
        <v>2790</v>
      </c>
      <c r="C96" s="120" t="s">
        <v>730</v>
      </c>
      <c r="D96" s="120" t="s">
        <v>468</v>
      </c>
      <c r="E96" s="120" t="s">
        <v>239</v>
      </c>
      <c r="F96" s="120" t="s">
        <v>763</v>
      </c>
      <c r="G96" s="126">
        <v>1570501329432</v>
      </c>
      <c r="H96" s="121">
        <v>39187</v>
      </c>
      <c r="I96" s="120" t="s">
        <v>1333</v>
      </c>
      <c r="J96" s="120" t="s">
        <v>1325</v>
      </c>
    </row>
    <row r="97" spans="1:10" ht="24" x14ac:dyDescent="0.55000000000000004">
      <c r="A97">
        <v>96</v>
      </c>
      <c r="B97" s="123">
        <v>2793</v>
      </c>
      <c r="C97" s="118" t="s">
        <v>730</v>
      </c>
      <c r="D97" s="118" t="s">
        <v>632</v>
      </c>
      <c r="E97" s="118" t="s">
        <v>240</v>
      </c>
      <c r="F97" s="118" t="s">
        <v>763</v>
      </c>
      <c r="G97" s="126">
        <v>1579901232949</v>
      </c>
      <c r="H97" s="119">
        <v>39200</v>
      </c>
      <c r="I97" s="118" t="s">
        <v>1333</v>
      </c>
      <c r="J97" s="118" t="s">
        <v>1325</v>
      </c>
    </row>
    <row r="98" spans="1:10" ht="24" x14ac:dyDescent="0.55000000000000004">
      <c r="A98">
        <v>97</v>
      </c>
      <c r="B98" s="123">
        <v>2794</v>
      </c>
      <c r="C98" s="120" t="s">
        <v>729</v>
      </c>
      <c r="D98" s="120" t="s">
        <v>560</v>
      </c>
      <c r="E98" s="120" t="s">
        <v>170</v>
      </c>
      <c r="F98" s="120" t="s">
        <v>764</v>
      </c>
      <c r="G98" s="126">
        <v>1579901233180</v>
      </c>
      <c r="H98" s="121">
        <v>39200</v>
      </c>
      <c r="I98" s="120" t="s">
        <v>1340</v>
      </c>
      <c r="J98" s="120" t="s">
        <v>1325</v>
      </c>
    </row>
    <row r="99" spans="1:10" ht="24" x14ac:dyDescent="0.55000000000000004">
      <c r="A99">
        <v>98</v>
      </c>
      <c r="B99" s="123">
        <v>2814</v>
      </c>
      <c r="C99" s="120" t="s">
        <v>730</v>
      </c>
      <c r="D99" s="120" t="s">
        <v>373</v>
      </c>
      <c r="E99" s="120" t="s">
        <v>344</v>
      </c>
      <c r="F99" s="120" t="s">
        <v>763</v>
      </c>
      <c r="G99" s="126">
        <v>1579901077421</v>
      </c>
      <c r="H99" s="121">
        <v>38093</v>
      </c>
      <c r="I99" s="120" t="s">
        <v>1324</v>
      </c>
      <c r="J99" s="120" t="s">
        <v>1326</v>
      </c>
    </row>
    <row r="100" spans="1:10" ht="24" x14ac:dyDescent="0.55000000000000004">
      <c r="A100">
        <v>99</v>
      </c>
      <c r="B100" s="123">
        <v>2821</v>
      </c>
      <c r="C100" s="118" t="s">
        <v>729</v>
      </c>
      <c r="D100" s="118" t="s">
        <v>649</v>
      </c>
      <c r="E100" s="118" t="s">
        <v>285</v>
      </c>
      <c r="F100" s="118" t="s">
        <v>764</v>
      </c>
      <c r="G100" s="126">
        <v>1570501317035</v>
      </c>
      <c r="H100" s="119">
        <v>38380</v>
      </c>
      <c r="I100" s="118" t="s">
        <v>1327</v>
      </c>
      <c r="J100" s="118" t="s">
        <v>1326</v>
      </c>
    </row>
    <row r="101" spans="1:10" ht="24" x14ac:dyDescent="0.55000000000000004">
      <c r="A101">
        <v>100</v>
      </c>
      <c r="B101" s="123">
        <v>2822</v>
      </c>
      <c r="C101" s="120" t="s">
        <v>729</v>
      </c>
      <c r="D101" s="120" t="s">
        <v>669</v>
      </c>
      <c r="E101" s="120" t="s">
        <v>308</v>
      </c>
      <c r="F101" s="120" t="s">
        <v>764</v>
      </c>
      <c r="G101" s="126">
        <v>1839901833630</v>
      </c>
      <c r="H101" s="121">
        <v>38271</v>
      </c>
      <c r="I101" s="120" t="s">
        <v>1327</v>
      </c>
      <c r="J101" s="120" t="s">
        <v>1325</v>
      </c>
    </row>
    <row r="102" spans="1:10" ht="24" x14ac:dyDescent="0.55000000000000004">
      <c r="A102">
        <v>101</v>
      </c>
      <c r="B102" s="123">
        <v>2823</v>
      </c>
      <c r="C102" s="118" t="s">
        <v>730</v>
      </c>
      <c r="D102" s="118" t="s">
        <v>681</v>
      </c>
      <c r="E102" s="118" t="s">
        <v>319</v>
      </c>
      <c r="F102" s="118" t="s">
        <v>763</v>
      </c>
      <c r="G102" s="126">
        <v>1570501313277</v>
      </c>
      <c r="H102" s="119">
        <v>38186</v>
      </c>
      <c r="I102" s="118" t="s">
        <v>1327</v>
      </c>
      <c r="J102" s="118" t="s">
        <v>1325</v>
      </c>
    </row>
    <row r="103" spans="1:10" ht="24" x14ac:dyDescent="0.55000000000000004">
      <c r="A103">
        <v>102</v>
      </c>
      <c r="B103" s="123">
        <v>2824</v>
      </c>
      <c r="C103" s="120" t="s">
        <v>730</v>
      </c>
      <c r="D103" s="120" t="s">
        <v>658</v>
      </c>
      <c r="E103" s="120" t="s">
        <v>297</v>
      </c>
      <c r="F103" s="120" t="s">
        <v>763</v>
      </c>
      <c r="G103" s="126">
        <v>1369200033151</v>
      </c>
      <c r="H103" s="121">
        <v>38254</v>
      </c>
      <c r="I103" s="120" t="s">
        <v>1327</v>
      </c>
      <c r="J103" s="120" t="s">
        <v>1326</v>
      </c>
    </row>
    <row r="104" spans="1:10" ht="24" x14ac:dyDescent="0.55000000000000004">
      <c r="A104">
        <v>103</v>
      </c>
      <c r="B104" s="123">
        <v>2825</v>
      </c>
      <c r="C104" s="118" t="s">
        <v>729</v>
      </c>
      <c r="D104" s="118" t="s">
        <v>1346</v>
      </c>
      <c r="E104" s="118" t="s">
        <v>268</v>
      </c>
      <c r="F104" s="118" t="s">
        <v>764</v>
      </c>
      <c r="G104" s="126">
        <v>1570501319003</v>
      </c>
      <c r="H104" s="119">
        <v>38515</v>
      </c>
      <c r="I104" s="118" t="s">
        <v>1329</v>
      </c>
      <c r="J104" s="118" t="s">
        <v>1326</v>
      </c>
    </row>
    <row r="105" spans="1:10" ht="24" x14ac:dyDescent="0.55000000000000004">
      <c r="A105">
        <v>104</v>
      </c>
      <c r="B105" s="123">
        <v>2826</v>
      </c>
      <c r="C105" s="120" t="s">
        <v>729</v>
      </c>
      <c r="D105" s="120" t="s">
        <v>1347</v>
      </c>
      <c r="E105" s="120" t="s">
        <v>171</v>
      </c>
      <c r="F105" s="120" t="s">
        <v>764</v>
      </c>
      <c r="G105" s="126">
        <v>1570501319101</v>
      </c>
      <c r="H105" s="121">
        <v>38517</v>
      </c>
      <c r="I105" s="120" t="s">
        <v>1329</v>
      </c>
      <c r="J105" s="120" t="s">
        <v>1326</v>
      </c>
    </row>
    <row r="106" spans="1:10" ht="24" x14ac:dyDescent="0.55000000000000004">
      <c r="A106">
        <v>105</v>
      </c>
      <c r="B106" s="123">
        <v>2829</v>
      </c>
      <c r="C106" s="118" t="s">
        <v>729</v>
      </c>
      <c r="D106" s="118" t="s">
        <v>427</v>
      </c>
      <c r="E106" s="118" t="s">
        <v>205</v>
      </c>
      <c r="F106" s="118" t="s">
        <v>764</v>
      </c>
      <c r="G106" s="144">
        <v>1570501322462</v>
      </c>
      <c r="H106" s="119">
        <v>38701</v>
      </c>
      <c r="I106" s="118" t="s">
        <v>1333</v>
      </c>
      <c r="J106" s="118" t="s">
        <v>1326</v>
      </c>
    </row>
    <row r="107" spans="1:10" ht="24" x14ac:dyDescent="0.55000000000000004">
      <c r="A107">
        <v>106</v>
      </c>
      <c r="B107" s="123">
        <v>2830</v>
      </c>
      <c r="C107" s="120" t="s">
        <v>729</v>
      </c>
      <c r="D107" s="120" t="s">
        <v>1348</v>
      </c>
      <c r="E107" s="120" t="s">
        <v>246</v>
      </c>
      <c r="F107" s="120" t="s">
        <v>764</v>
      </c>
      <c r="G107" s="126">
        <v>1209000221125</v>
      </c>
      <c r="H107" s="121">
        <v>38609</v>
      </c>
      <c r="I107" s="120" t="s">
        <v>1329</v>
      </c>
      <c r="J107" s="120" t="s">
        <v>1326</v>
      </c>
    </row>
    <row r="108" spans="1:10" ht="24" x14ac:dyDescent="0.55000000000000004">
      <c r="A108">
        <v>107</v>
      </c>
      <c r="B108" s="123">
        <v>2831</v>
      </c>
      <c r="C108" s="118" t="s">
        <v>730</v>
      </c>
      <c r="D108" s="118" t="s">
        <v>1349</v>
      </c>
      <c r="E108" s="118" t="s">
        <v>275</v>
      </c>
      <c r="F108" s="118" t="s">
        <v>763</v>
      </c>
      <c r="G108" s="126">
        <v>1570501320133</v>
      </c>
      <c r="H108" s="119">
        <v>38580</v>
      </c>
      <c r="I108" s="118" t="s">
        <v>1329</v>
      </c>
      <c r="J108" s="118" t="s">
        <v>1325</v>
      </c>
    </row>
    <row r="109" spans="1:10" ht="24" x14ac:dyDescent="0.55000000000000004">
      <c r="A109">
        <v>108</v>
      </c>
      <c r="B109" s="123">
        <v>2832</v>
      </c>
      <c r="C109" s="120" t="s">
        <v>730</v>
      </c>
      <c r="D109" s="120" t="s">
        <v>474</v>
      </c>
      <c r="E109" s="120" t="s">
        <v>175</v>
      </c>
      <c r="F109" s="120" t="s">
        <v>763</v>
      </c>
      <c r="G109" s="126">
        <v>1570501323876</v>
      </c>
      <c r="H109" s="121">
        <v>38784</v>
      </c>
      <c r="I109" s="120" t="s">
        <v>1329</v>
      </c>
      <c r="J109" s="120" t="s">
        <v>1326</v>
      </c>
    </row>
    <row r="110" spans="1:10" ht="24" x14ac:dyDescent="0.55000000000000004">
      <c r="A110">
        <v>109</v>
      </c>
      <c r="B110" s="123">
        <v>2833</v>
      </c>
      <c r="C110" s="118" t="s">
        <v>730</v>
      </c>
      <c r="D110" s="118" t="s">
        <v>1350</v>
      </c>
      <c r="E110" s="118" t="s">
        <v>257</v>
      </c>
      <c r="F110" s="118" t="s">
        <v>763</v>
      </c>
      <c r="G110" s="126">
        <v>1570501322802</v>
      </c>
      <c r="H110" s="119">
        <v>38714</v>
      </c>
      <c r="I110" s="118" t="s">
        <v>1329</v>
      </c>
      <c r="J110" s="118" t="s">
        <v>1326</v>
      </c>
    </row>
    <row r="111" spans="1:10" ht="24" x14ac:dyDescent="0.55000000000000004">
      <c r="A111">
        <v>110</v>
      </c>
      <c r="B111" s="123">
        <v>2834</v>
      </c>
      <c r="C111" s="120" t="s">
        <v>730</v>
      </c>
      <c r="D111" s="120" t="s">
        <v>1351</v>
      </c>
      <c r="E111" s="120" t="s">
        <v>85</v>
      </c>
      <c r="F111" s="120" t="s">
        <v>763</v>
      </c>
      <c r="G111" s="126">
        <v>1570501320516</v>
      </c>
      <c r="H111" s="121">
        <v>38603</v>
      </c>
      <c r="I111" s="120" t="s">
        <v>1329</v>
      </c>
      <c r="J111" s="120" t="s">
        <v>1326</v>
      </c>
    </row>
    <row r="112" spans="1:10" ht="24" x14ac:dyDescent="0.55000000000000004">
      <c r="A112">
        <v>111</v>
      </c>
      <c r="B112" s="123">
        <v>2837</v>
      </c>
      <c r="C112" s="118" t="s">
        <v>729</v>
      </c>
      <c r="D112" s="118" t="s">
        <v>650</v>
      </c>
      <c r="E112" s="118" t="s">
        <v>208</v>
      </c>
      <c r="F112" s="118" t="s">
        <v>764</v>
      </c>
      <c r="G112" s="126">
        <v>1570501315148</v>
      </c>
      <c r="H112" s="119">
        <v>38287</v>
      </c>
      <c r="I112" s="118" t="s">
        <v>1327</v>
      </c>
      <c r="J112" s="118" t="s">
        <v>1326</v>
      </c>
    </row>
    <row r="113" spans="1:10" ht="24" x14ac:dyDescent="0.55000000000000004">
      <c r="A113">
        <v>112</v>
      </c>
      <c r="B113" s="123">
        <v>2838</v>
      </c>
      <c r="C113" s="120" t="s">
        <v>730</v>
      </c>
      <c r="D113" s="120" t="s">
        <v>723</v>
      </c>
      <c r="E113" s="120" t="s">
        <v>291</v>
      </c>
      <c r="F113" s="120" t="s">
        <v>763</v>
      </c>
      <c r="G113" s="126">
        <v>1579901014666</v>
      </c>
      <c r="H113" s="121">
        <v>37801</v>
      </c>
      <c r="I113" s="120" t="s">
        <v>1324</v>
      </c>
      <c r="J113" s="120" t="s">
        <v>1325</v>
      </c>
    </row>
    <row r="114" spans="1:10" ht="24" x14ac:dyDescent="0.55000000000000004">
      <c r="A114">
        <v>113</v>
      </c>
      <c r="B114" s="123">
        <v>2839</v>
      </c>
      <c r="C114" s="118" t="s">
        <v>730</v>
      </c>
      <c r="D114" s="118" t="s">
        <v>422</v>
      </c>
      <c r="E114" s="118" t="s">
        <v>291</v>
      </c>
      <c r="F114" s="118" t="s">
        <v>763</v>
      </c>
      <c r="G114" s="126">
        <v>1579901014674</v>
      </c>
      <c r="H114" s="119">
        <v>37801</v>
      </c>
      <c r="I114" s="118" t="s">
        <v>1324</v>
      </c>
      <c r="J114" s="118" t="s">
        <v>1326</v>
      </c>
    </row>
    <row r="115" spans="1:10" ht="24" x14ac:dyDescent="0.55000000000000004">
      <c r="A115">
        <v>114</v>
      </c>
      <c r="B115" s="123">
        <v>2846</v>
      </c>
      <c r="C115" s="120" t="s">
        <v>730</v>
      </c>
      <c r="D115" s="120" t="s">
        <v>704</v>
      </c>
      <c r="E115" s="120" t="s">
        <v>345</v>
      </c>
      <c r="F115" s="120" t="s">
        <v>763</v>
      </c>
      <c r="G115" s="126">
        <v>1570501306611</v>
      </c>
      <c r="H115" s="121">
        <v>37777</v>
      </c>
      <c r="I115" s="120" t="s">
        <v>1324</v>
      </c>
      <c r="J115" s="120" t="s">
        <v>1326</v>
      </c>
    </row>
    <row r="116" spans="1:10" ht="24" x14ac:dyDescent="0.55000000000000004">
      <c r="A116">
        <v>115</v>
      </c>
      <c r="B116" s="123">
        <v>2847</v>
      </c>
      <c r="C116" s="118" t="s">
        <v>730</v>
      </c>
      <c r="D116" s="118" t="s">
        <v>724</v>
      </c>
      <c r="E116" s="118" t="s">
        <v>345</v>
      </c>
      <c r="F116" s="118" t="s">
        <v>763</v>
      </c>
      <c r="G116" s="126">
        <v>1570501306629</v>
      </c>
      <c r="H116" s="119">
        <v>37777</v>
      </c>
      <c r="I116" s="118" t="s">
        <v>1324</v>
      </c>
      <c r="J116" s="118" t="s">
        <v>1325</v>
      </c>
    </row>
    <row r="117" spans="1:10" ht="24" x14ac:dyDescent="0.55000000000000004">
      <c r="A117">
        <v>116</v>
      </c>
      <c r="B117" s="123">
        <v>2849</v>
      </c>
      <c r="C117" s="120" t="s">
        <v>730</v>
      </c>
      <c r="D117" s="120" t="s">
        <v>1352</v>
      </c>
      <c r="E117" s="120" t="s">
        <v>255</v>
      </c>
      <c r="F117" s="120" t="s">
        <v>763</v>
      </c>
      <c r="G117" s="126">
        <v>1570501323965</v>
      </c>
      <c r="H117" s="121">
        <v>38794</v>
      </c>
      <c r="I117" s="120" t="s">
        <v>1329</v>
      </c>
      <c r="J117" s="120" t="s">
        <v>1325</v>
      </c>
    </row>
    <row r="118" spans="1:10" ht="24" x14ac:dyDescent="0.55000000000000004">
      <c r="A118">
        <v>117</v>
      </c>
      <c r="B118" s="123">
        <v>2850</v>
      </c>
      <c r="C118" s="118" t="s">
        <v>730</v>
      </c>
      <c r="D118" s="118" t="s">
        <v>1353</v>
      </c>
      <c r="E118" s="118" t="s">
        <v>276</v>
      </c>
      <c r="F118" s="118" t="s">
        <v>763</v>
      </c>
      <c r="G118" s="126">
        <v>1570501322187</v>
      </c>
      <c r="H118" s="119">
        <v>38689</v>
      </c>
      <c r="I118" s="118" t="s">
        <v>1329</v>
      </c>
      <c r="J118" s="118" t="s">
        <v>1326</v>
      </c>
    </row>
    <row r="119" spans="1:10" ht="24" x14ac:dyDescent="0.55000000000000004">
      <c r="A119">
        <v>118</v>
      </c>
      <c r="B119" s="123">
        <v>2851</v>
      </c>
      <c r="C119" s="120" t="s">
        <v>730</v>
      </c>
      <c r="D119" s="120" t="s">
        <v>1354</v>
      </c>
      <c r="E119" s="120" t="s">
        <v>256</v>
      </c>
      <c r="F119" s="120" t="s">
        <v>763</v>
      </c>
      <c r="G119" s="126">
        <v>1570501318716</v>
      </c>
      <c r="H119" s="121">
        <v>38498</v>
      </c>
      <c r="I119" s="120" t="s">
        <v>1329</v>
      </c>
      <c r="J119" s="120" t="s">
        <v>1325</v>
      </c>
    </row>
    <row r="120" spans="1:10" ht="24" x14ac:dyDescent="0.55000000000000004">
      <c r="A120">
        <v>119</v>
      </c>
      <c r="B120" s="123">
        <v>2852</v>
      </c>
      <c r="C120" s="118" t="s">
        <v>730</v>
      </c>
      <c r="D120" s="118" t="s">
        <v>642</v>
      </c>
      <c r="E120" s="118" t="s">
        <v>256</v>
      </c>
      <c r="F120" s="118" t="s">
        <v>763</v>
      </c>
      <c r="G120" s="126">
        <v>1570501318708</v>
      </c>
      <c r="H120" s="119">
        <v>38498</v>
      </c>
      <c r="I120" s="118" t="s">
        <v>1329</v>
      </c>
      <c r="J120" s="118" t="s">
        <v>1326</v>
      </c>
    </row>
    <row r="121" spans="1:10" ht="24" x14ac:dyDescent="0.55000000000000004">
      <c r="A121">
        <v>120</v>
      </c>
      <c r="B121" s="123">
        <v>2853</v>
      </c>
      <c r="C121" s="120" t="s">
        <v>729</v>
      </c>
      <c r="D121" s="120" t="s">
        <v>637</v>
      </c>
      <c r="E121" s="120" t="s">
        <v>247</v>
      </c>
      <c r="F121" s="120" t="s">
        <v>764</v>
      </c>
      <c r="G121" s="126">
        <v>1570501322535</v>
      </c>
      <c r="H121" s="121">
        <v>38703</v>
      </c>
      <c r="I121" s="120" t="s">
        <v>1329</v>
      </c>
      <c r="J121" s="120" t="s">
        <v>1326</v>
      </c>
    </row>
    <row r="122" spans="1:10" ht="24" x14ac:dyDescent="0.55000000000000004">
      <c r="A122">
        <v>121</v>
      </c>
      <c r="B122" s="123">
        <v>2856</v>
      </c>
      <c r="C122" s="118" t="s">
        <v>729</v>
      </c>
      <c r="D122" s="118" t="s">
        <v>1355</v>
      </c>
      <c r="E122" s="118" t="s">
        <v>248</v>
      </c>
      <c r="F122" s="118" t="s">
        <v>764</v>
      </c>
      <c r="G122" s="126">
        <v>1560101597499</v>
      </c>
      <c r="H122" s="119">
        <v>38441</v>
      </c>
      <c r="I122" s="118" t="s">
        <v>1329</v>
      </c>
      <c r="J122" s="118" t="s">
        <v>1325</v>
      </c>
    </row>
    <row r="123" spans="1:10" ht="24" x14ac:dyDescent="0.55000000000000004">
      <c r="A123">
        <v>122</v>
      </c>
      <c r="B123" s="123">
        <v>2859</v>
      </c>
      <c r="C123" s="120" t="s">
        <v>729</v>
      </c>
      <c r="D123" s="120" t="s">
        <v>515</v>
      </c>
      <c r="E123" s="120" t="s">
        <v>206</v>
      </c>
      <c r="F123" s="120" t="s">
        <v>764</v>
      </c>
      <c r="G123" s="126">
        <v>1368400071447</v>
      </c>
      <c r="H123" s="121">
        <v>38984</v>
      </c>
      <c r="I123" s="120" t="s">
        <v>1333</v>
      </c>
      <c r="J123" s="120" t="s">
        <v>1326</v>
      </c>
    </row>
    <row r="124" spans="1:10" ht="24" x14ac:dyDescent="0.55000000000000004">
      <c r="A124">
        <v>123</v>
      </c>
      <c r="B124" s="123">
        <v>2860</v>
      </c>
      <c r="C124" s="118" t="s">
        <v>729</v>
      </c>
      <c r="D124" s="118" t="s">
        <v>533</v>
      </c>
      <c r="E124" s="118" t="s">
        <v>142</v>
      </c>
      <c r="F124" s="118" t="s">
        <v>764</v>
      </c>
      <c r="G124" s="126">
        <v>1570501326808</v>
      </c>
      <c r="H124" s="119">
        <v>38992</v>
      </c>
      <c r="I124" s="118" t="s">
        <v>1340</v>
      </c>
      <c r="J124" s="118" t="s">
        <v>1326</v>
      </c>
    </row>
    <row r="125" spans="1:10" ht="24" x14ac:dyDescent="0.55000000000000004">
      <c r="A125">
        <v>124</v>
      </c>
      <c r="B125" s="123">
        <v>2861</v>
      </c>
      <c r="C125" s="120" t="s">
        <v>729</v>
      </c>
      <c r="D125" s="120" t="s">
        <v>597</v>
      </c>
      <c r="E125" s="120" t="s">
        <v>207</v>
      </c>
      <c r="F125" s="120" t="s">
        <v>764</v>
      </c>
      <c r="G125" s="126">
        <v>1570501327634</v>
      </c>
      <c r="H125" s="121">
        <v>39049</v>
      </c>
      <c r="I125" s="120" t="s">
        <v>1333</v>
      </c>
      <c r="J125" s="120" t="s">
        <v>1326</v>
      </c>
    </row>
    <row r="126" spans="1:10" ht="24" x14ac:dyDescent="0.55000000000000004">
      <c r="A126">
        <v>125</v>
      </c>
      <c r="B126" s="123">
        <v>2862</v>
      </c>
      <c r="C126" s="118" t="s">
        <v>729</v>
      </c>
      <c r="D126" s="118" t="s">
        <v>598</v>
      </c>
      <c r="E126" s="118" t="s">
        <v>177</v>
      </c>
      <c r="F126" s="118" t="s">
        <v>764</v>
      </c>
      <c r="G126" s="126">
        <v>1570501325119</v>
      </c>
      <c r="H126" s="143">
        <v>38866</v>
      </c>
      <c r="I126" s="118" t="s">
        <v>1333</v>
      </c>
      <c r="J126" s="118" t="s">
        <v>1326</v>
      </c>
    </row>
    <row r="127" spans="1:10" ht="24" x14ac:dyDescent="0.55000000000000004">
      <c r="A127">
        <v>126</v>
      </c>
      <c r="B127" s="123">
        <v>2863</v>
      </c>
      <c r="C127" s="120" t="s">
        <v>730</v>
      </c>
      <c r="D127" s="120" t="s">
        <v>608</v>
      </c>
      <c r="E127" s="120" t="s">
        <v>215</v>
      </c>
      <c r="F127" s="120" t="s">
        <v>763</v>
      </c>
      <c r="G127" s="126">
        <v>1570501328878</v>
      </c>
      <c r="H127" s="121">
        <v>39140</v>
      </c>
      <c r="I127" s="120" t="s">
        <v>1333</v>
      </c>
      <c r="J127" s="120" t="s">
        <v>1326</v>
      </c>
    </row>
    <row r="128" spans="1:10" ht="24" x14ac:dyDescent="0.55000000000000004">
      <c r="A128">
        <v>127</v>
      </c>
      <c r="B128" s="123">
        <v>2866</v>
      </c>
      <c r="C128" s="118" t="s">
        <v>729</v>
      </c>
      <c r="D128" s="118" t="s">
        <v>615</v>
      </c>
      <c r="E128" s="118" t="s">
        <v>225</v>
      </c>
      <c r="F128" s="118" t="s">
        <v>764</v>
      </c>
      <c r="G128" s="126">
        <v>1570501327286</v>
      </c>
      <c r="H128" s="119">
        <v>39028</v>
      </c>
      <c r="I128" s="118" t="s">
        <v>1333</v>
      </c>
      <c r="J128" s="118" t="s">
        <v>1325</v>
      </c>
    </row>
    <row r="129" spans="1:10" ht="24" x14ac:dyDescent="0.55000000000000004">
      <c r="A129">
        <v>128</v>
      </c>
      <c r="B129" s="123">
        <v>2867</v>
      </c>
      <c r="C129" s="120" t="s">
        <v>729</v>
      </c>
      <c r="D129" s="120" t="s">
        <v>616</v>
      </c>
      <c r="E129" s="120" t="s">
        <v>226</v>
      </c>
      <c r="F129" s="120" t="s">
        <v>764</v>
      </c>
      <c r="G129" s="126">
        <v>5570501056374</v>
      </c>
      <c r="H129" s="121">
        <v>38979</v>
      </c>
      <c r="I129" s="120" t="s">
        <v>1333</v>
      </c>
      <c r="J129" s="120" t="s">
        <v>1325</v>
      </c>
    </row>
    <row r="130" spans="1:10" ht="24" x14ac:dyDescent="0.55000000000000004">
      <c r="A130">
        <v>129</v>
      </c>
      <c r="B130" s="123">
        <v>2869</v>
      </c>
      <c r="C130" s="120" t="s">
        <v>729</v>
      </c>
      <c r="D130" s="120" t="s">
        <v>617</v>
      </c>
      <c r="E130" s="120" t="s">
        <v>227</v>
      </c>
      <c r="F130" s="120" t="s">
        <v>764</v>
      </c>
      <c r="G130" s="126">
        <v>1510101512337</v>
      </c>
      <c r="H130" s="121">
        <v>39206</v>
      </c>
      <c r="I130" s="120" t="s">
        <v>1333</v>
      </c>
      <c r="J130" s="120" t="s">
        <v>1325</v>
      </c>
    </row>
    <row r="131" spans="1:10" ht="24" x14ac:dyDescent="0.55000000000000004">
      <c r="A131">
        <v>130</v>
      </c>
      <c r="B131" s="123">
        <v>2872</v>
      </c>
      <c r="C131" s="118" t="s">
        <v>729</v>
      </c>
      <c r="D131" s="118" t="s">
        <v>618</v>
      </c>
      <c r="E131" s="118" t="s">
        <v>103</v>
      </c>
      <c r="F131" s="118" t="s">
        <v>764</v>
      </c>
      <c r="G131" s="126">
        <v>1570501327065</v>
      </c>
      <c r="H131" s="119">
        <v>39012</v>
      </c>
      <c r="I131" s="118" t="s">
        <v>1333</v>
      </c>
      <c r="J131" s="118" t="s">
        <v>1325</v>
      </c>
    </row>
    <row r="132" spans="1:10" ht="24" x14ac:dyDescent="0.55000000000000004">
      <c r="A132">
        <v>131</v>
      </c>
      <c r="B132" s="123">
        <v>2873</v>
      </c>
      <c r="C132" s="120" t="s">
        <v>729</v>
      </c>
      <c r="D132" s="120" t="s">
        <v>619</v>
      </c>
      <c r="E132" s="120" t="s">
        <v>228</v>
      </c>
      <c r="F132" s="120" t="s">
        <v>764</v>
      </c>
      <c r="G132" s="126">
        <v>1570501325071</v>
      </c>
      <c r="H132" s="121">
        <v>38866</v>
      </c>
      <c r="I132" s="120" t="s">
        <v>1333</v>
      </c>
      <c r="J132" s="120" t="s">
        <v>1325</v>
      </c>
    </row>
    <row r="133" spans="1:10" ht="24" x14ac:dyDescent="0.55000000000000004">
      <c r="A133">
        <v>132</v>
      </c>
      <c r="B133" s="123">
        <v>2876</v>
      </c>
      <c r="C133" s="118" t="s">
        <v>729</v>
      </c>
      <c r="D133" s="118" t="s">
        <v>535</v>
      </c>
      <c r="E133" s="118" t="s">
        <v>144</v>
      </c>
      <c r="F133" s="118" t="s">
        <v>764</v>
      </c>
      <c r="G133" s="126">
        <v>1579901249451</v>
      </c>
      <c r="H133" s="119">
        <v>39316</v>
      </c>
      <c r="I133" s="118" t="s">
        <v>1340</v>
      </c>
      <c r="J133" s="118" t="s">
        <v>1326</v>
      </c>
    </row>
    <row r="134" spans="1:10" ht="24" x14ac:dyDescent="0.55000000000000004">
      <c r="A134">
        <v>133</v>
      </c>
      <c r="B134" s="123">
        <v>2877</v>
      </c>
      <c r="C134" s="120" t="s">
        <v>729</v>
      </c>
      <c r="D134" s="120" t="s">
        <v>536</v>
      </c>
      <c r="E134" s="120" t="s">
        <v>145</v>
      </c>
      <c r="F134" s="120" t="s">
        <v>764</v>
      </c>
      <c r="G134" s="126">
        <v>1129902061530</v>
      </c>
      <c r="H134" s="121">
        <v>39374</v>
      </c>
      <c r="I134" s="120" t="s">
        <v>1340</v>
      </c>
      <c r="J134" s="120" t="s">
        <v>1326</v>
      </c>
    </row>
    <row r="135" spans="1:10" ht="24" x14ac:dyDescent="0.55000000000000004">
      <c r="A135">
        <v>134</v>
      </c>
      <c r="B135" s="123">
        <v>2880</v>
      </c>
      <c r="C135" s="118" t="s">
        <v>729</v>
      </c>
      <c r="D135" s="118" t="s">
        <v>561</v>
      </c>
      <c r="E135" s="118" t="s">
        <v>131</v>
      </c>
      <c r="F135" s="118" t="s">
        <v>764</v>
      </c>
      <c r="G135" s="126">
        <v>1579901279546</v>
      </c>
      <c r="H135" s="119">
        <v>39501</v>
      </c>
      <c r="I135" s="118" t="s">
        <v>1340</v>
      </c>
      <c r="J135" s="118" t="s">
        <v>1325</v>
      </c>
    </row>
    <row r="136" spans="1:10" ht="24" x14ac:dyDescent="0.55000000000000004">
      <c r="A136">
        <v>135</v>
      </c>
      <c r="B136" s="123">
        <v>2881</v>
      </c>
      <c r="C136" s="120" t="s">
        <v>729</v>
      </c>
      <c r="D136" s="120" t="s">
        <v>562</v>
      </c>
      <c r="E136" s="120" t="s">
        <v>171</v>
      </c>
      <c r="F136" s="120" t="s">
        <v>764</v>
      </c>
      <c r="G136" s="126">
        <v>1570501335262</v>
      </c>
      <c r="H136" s="121">
        <v>39539</v>
      </c>
      <c r="I136" s="120" t="s">
        <v>1340</v>
      </c>
      <c r="J136" s="120" t="s">
        <v>1326</v>
      </c>
    </row>
    <row r="137" spans="1:10" ht="24" x14ac:dyDescent="0.55000000000000004">
      <c r="A137">
        <v>136</v>
      </c>
      <c r="B137" s="123">
        <v>2883</v>
      </c>
      <c r="C137" s="118" t="s">
        <v>729</v>
      </c>
      <c r="D137" s="118" t="s">
        <v>563</v>
      </c>
      <c r="E137" s="118" t="s">
        <v>172</v>
      </c>
      <c r="F137" s="118" t="s">
        <v>764</v>
      </c>
      <c r="G137" s="126">
        <v>1510101521450</v>
      </c>
      <c r="H137" s="119">
        <v>39336</v>
      </c>
      <c r="I137" s="118" t="s">
        <v>1340</v>
      </c>
      <c r="J137" s="118" t="s">
        <v>1325</v>
      </c>
    </row>
    <row r="138" spans="1:10" ht="24" x14ac:dyDescent="0.55000000000000004">
      <c r="A138">
        <v>137</v>
      </c>
      <c r="B138" s="123">
        <v>2884</v>
      </c>
      <c r="C138" s="120" t="s">
        <v>729</v>
      </c>
      <c r="D138" s="120" t="s">
        <v>564</v>
      </c>
      <c r="E138" s="120" t="s">
        <v>173</v>
      </c>
      <c r="F138" s="120" t="s">
        <v>764</v>
      </c>
      <c r="G138" s="126">
        <v>1579901272401</v>
      </c>
      <c r="H138" s="121">
        <v>39459</v>
      </c>
      <c r="I138" s="120" t="s">
        <v>1340</v>
      </c>
      <c r="J138" s="120" t="s">
        <v>1325</v>
      </c>
    </row>
    <row r="139" spans="1:10" ht="24" x14ac:dyDescent="0.55000000000000004">
      <c r="A139">
        <v>138</v>
      </c>
      <c r="B139" s="123">
        <v>2885</v>
      </c>
      <c r="C139" s="118" t="s">
        <v>730</v>
      </c>
      <c r="D139" s="118" t="s">
        <v>519</v>
      </c>
      <c r="E139" s="118" t="s">
        <v>130</v>
      </c>
      <c r="F139" s="118" t="s">
        <v>763</v>
      </c>
      <c r="G139" s="126">
        <v>1570501333685</v>
      </c>
      <c r="H139" s="119">
        <v>39406</v>
      </c>
      <c r="I139" s="118" t="s">
        <v>1356</v>
      </c>
      <c r="J139" s="118" t="s">
        <v>1325</v>
      </c>
    </row>
    <row r="140" spans="1:10" ht="24" x14ac:dyDescent="0.55000000000000004">
      <c r="A140">
        <v>139</v>
      </c>
      <c r="B140" s="123">
        <v>2886</v>
      </c>
      <c r="C140" s="120" t="s">
        <v>730</v>
      </c>
      <c r="D140" s="120" t="s">
        <v>578</v>
      </c>
      <c r="E140" s="120" t="s">
        <v>187</v>
      </c>
      <c r="F140" s="120" t="s">
        <v>763</v>
      </c>
      <c r="G140" s="126">
        <v>1570501331674</v>
      </c>
      <c r="H140" s="121">
        <v>39332</v>
      </c>
      <c r="I140" s="120" t="s">
        <v>1340</v>
      </c>
      <c r="J140" s="120" t="s">
        <v>1325</v>
      </c>
    </row>
    <row r="141" spans="1:10" ht="24" x14ac:dyDescent="0.55000000000000004">
      <c r="A141">
        <v>140</v>
      </c>
      <c r="B141" s="123">
        <v>2887</v>
      </c>
      <c r="C141" s="118" t="s">
        <v>730</v>
      </c>
      <c r="D141" s="118" t="s">
        <v>579</v>
      </c>
      <c r="E141" s="118" t="s">
        <v>188</v>
      </c>
      <c r="F141" s="118" t="s">
        <v>763</v>
      </c>
      <c r="G141" s="126">
        <v>1909803267809</v>
      </c>
      <c r="H141" s="119">
        <v>39417</v>
      </c>
      <c r="I141" s="118" t="s">
        <v>1340</v>
      </c>
      <c r="J141" s="118" t="s">
        <v>1325</v>
      </c>
    </row>
    <row r="142" spans="1:10" ht="24" x14ac:dyDescent="0.55000000000000004">
      <c r="A142">
        <v>141</v>
      </c>
      <c r="B142" s="123">
        <v>2888</v>
      </c>
      <c r="C142" s="120" t="s">
        <v>730</v>
      </c>
      <c r="D142" s="120" t="s">
        <v>580</v>
      </c>
      <c r="E142" s="120" t="s">
        <v>189</v>
      </c>
      <c r="F142" s="120" t="s">
        <v>763</v>
      </c>
      <c r="G142" s="126">
        <v>1570501335866</v>
      </c>
      <c r="H142" s="121">
        <v>39574</v>
      </c>
      <c r="I142" s="120" t="s">
        <v>1340</v>
      </c>
      <c r="J142" s="120" t="s">
        <v>1325</v>
      </c>
    </row>
    <row r="143" spans="1:10" ht="24" x14ac:dyDescent="0.55000000000000004">
      <c r="A143">
        <v>142</v>
      </c>
      <c r="B143" s="123">
        <v>2889</v>
      </c>
      <c r="C143" s="118" t="s">
        <v>730</v>
      </c>
      <c r="D143" s="118" t="s">
        <v>546</v>
      </c>
      <c r="E143" s="118" t="s">
        <v>32</v>
      </c>
      <c r="F143" s="118" t="s">
        <v>763</v>
      </c>
      <c r="G143" s="126">
        <v>1579901273459</v>
      </c>
      <c r="H143" s="119">
        <v>39463</v>
      </c>
      <c r="I143" s="118" t="s">
        <v>1340</v>
      </c>
      <c r="J143" s="118" t="s">
        <v>1326</v>
      </c>
    </row>
    <row r="144" spans="1:10" ht="24" x14ac:dyDescent="0.55000000000000004">
      <c r="A144">
        <v>143</v>
      </c>
      <c r="B144" s="123">
        <v>2890</v>
      </c>
      <c r="C144" s="120" t="s">
        <v>730</v>
      </c>
      <c r="D144" s="120" t="s">
        <v>547</v>
      </c>
      <c r="E144" s="120" t="s">
        <v>158</v>
      </c>
      <c r="F144" s="120" t="s">
        <v>763</v>
      </c>
      <c r="G144" s="126">
        <v>1502101046761</v>
      </c>
      <c r="H144" s="121">
        <v>39287</v>
      </c>
      <c r="I144" s="120" t="s">
        <v>1340</v>
      </c>
      <c r="J144" s="120" t="s">
        <v>1326</v>
      </c>
    </row>
    <row r="145" spans="1:10" ht="24" x14ac:dyDescent="0.55000000000000004">
      <c r="A145">
        <v>144</v>
      </c>
      <c r="B145" s="123">
        <v>2891</v>
      </c>
      <c r="C145" s="118" t="s">
        <v>730</v>
      </c>
      <c r="D145" s="118" t="s">
        <v>581</v>
      </c>
      <c r="E145" s="118" t="s">
        <v>190</v>
      </c>
      <c r="F145" s="118" t="s">
        <v>763</v>
      </c>
      <c r="G145" s="126">
        <v>1570501330406</v>
      </c>
      <c r="H145" s="119">
        <v>39252</v>
      </c>
      <c r="I145" s="118" t="s">
        <v>1340</v>
      </c>
      <c r="J145" s="118" t="s">
        <v>1325</v>
      </c>
    </row>
    <row r="146" spans="1:10" ht="24" x14ac:dyDescent="0.55000000000000004">
      <c r="A146">
        <v>145</v>
      </c>
      <c r="B146" s="123">
        <v>2892</v>
      </c>
      <c r="C146" s="120" t="s">
        <v>729</v>
      </c>
      <c r="D146" s="120" t="s">
        <v>565</v>
      </c>
      <c r="E146" s="120" t="s">
        <v>174</v>
      </c>
      <c r="F146" s="120" t="s">
        <v>764</v>
      </c>
      <c r="G146" s="126">
        <v>57051006703</v>
      </c>
      <c r="H146" s="121">
        <v>39233</v>
      </c>
      <c r="I146" s="120" t="s">
        <v>1340</v>
      </c>
      <c r="J146" s="120" t="s">
        <v>1325</v>
      </c>
    </row>
    <row r="147" spans="1:10" ht="24" x14ac:dyDescent="0.55000000000000004">
      <c r="A147">
        <v>146</v>
      </c>
      <c r="B147" s="123">
        <v>2894</v>
      </c>
      <c r="C147" s="118" t="s">
        <v>729</v>
      </c>
      <c r="D147" s="118" t="s">
        <v>444</v>
      </c>
      <c r="E147" s="118" t="s">
        <v>146</v>
      </c>
      <c r="F147" s="118" t="s">
        <v>764</v>
      </c>
      <c r="G147" s="126">
        <v>1570501333413</v>
      </c>
      <c r="H147" s="119">
        <v>39413</v>
      </c>
      <c r="I147" s="118" t="s">
        <v>1340</v>
      </c>
      <c r="J147" s="118" t="s">
        <v>1326</v>
      </c>
    </row>
    <row r="148" spans="1:10" ht="24" x14ac:dyDescent="0.55000000000000004">
      <c r="A148">
        <v>147</v>
      </c>
      <c r="B148" s="123">
        <v>2895</v>
      </c>
      <c r="C148" s="120" t="s">
        <v>729</v>
      </c>
      <c r="D148" s="120" t="s">
        <v>566</v>
      </c>
      <c r="E148" s="120" t="s">
        <v>31</v>
      </c>
      <c r="F148" s="120" t="s">
        <v>764</v>
      </c>
      <c r="G148" s="126">
        <v>1570501332212</v>
      </c>
      <c r="H148" s="121">
        <v>39348</v>
      </c>
      <c r="I148" s="120" t="s">
        <v>1340</v>
      </c>
      <c r="J148" s="120" t="s">
        <v>1325</v>
      </c>
    </row>
    <row r="149" spans="1:10" ht="24" x14ac:dyDescent="0.55000000000000004">
      <c r="A149">
        <v>148</v>
      </c>
      <c r="B149" s="123">
        <v>2896</v>
      </c>
      <c r="C149" s="118" t="s">
        <v>729</v>
      </c>
      <c r="D149" s="118" t="s">
        <v>479</v>
      </c>
      <c r="E149" s="118" t="s">
        <v>737</v>
      </c>
      <c r="F149" s="118" t="s">
        <v>764</v>
      </c>
      <c r="G149" s="126">
        <v>1570501332743</v>
      </c>
      <c r="H149" s="119">
        <v>39385</v>
      </c>
      <c r="I149" s="118" t="s">
        <v>1356</v>
      </c>
      <c r="J149" s="118" t="s">
        <v>1326</v>
      </c>
    </row>
    <row r="150" spans="1:10" ht="24" x14ac:dyDescent="0.55000000000000004">
      <c r="A150">
        <v>149</v>
      </c>
      <c r="B150" s="123">
        <v>2897</v>
      </c>
      <c r="C150" s="120" t="s">
        <v>729</v>
      </c>
      <c r="D150" s="120" t="s">
        <v>567</v>
      </c>
      <c r="E150" s="120" t="s">
        <v>175</v>
      </c>
      <c r="F150" s="120" t="s">
        <v>764</v>
      </c>
      <c r="G150" s="126">
        <v>1570501335912</v>
      </c>
      <c r="H150" s="121">
        <v>39581</v>
      </c>
      <c r="I150" s="120" t="s">
        <v>1340</v>
      </c>
      <c r="J150" s="120" t="s">
        <v>1325</v>
      </c>
    </row>
    <row r="151" spans="1:10" ht="24" x14ac:dyDescent="0.55000000000000004">
      <c r="A151">
        <v>150</v>
      </c>
      <c r="B151" s="123">
        <v>2898</v>
      </c>
      <c r="C151" s="118" t="s">
        <v>729</v>
      </c>
      <c r="D151" s="118" t="s">
        <v>537</v>
      </c>
      <c r="E151" s="118" t="s">
        <v>131</v>
      </c>
      <c r="F151" s="118" t="s">
        <v>764</v>
      </c>
      <c r="G151" s="126">
        <v>1579901279554</v>
      </c>
      <c r="H151" s="119">
        <v>39501</v>
      </c>
      <c r="I151" s="118" t="s">
        <v>1340</v>
      </c>
      <c r="J151" s="118" t="s">
        <v>1326</v>
      </c>
    </row>
    <row r="152" spans="1:10" ht="24" x14ac:dyDescent="0.55000000000000004">
      <c r="A152">
        <v>151</v>
      </c>
      <c r="B152" s="123">
        <v>2899</v>
      </c>
      <c r="C152" s="120" t="s">
        <v>729</v>
      </c>
      <c r="D152" s="120" t="s">
        <v>427</v>
      </c>
      <c r="E152" s="120" t="s">
        <v>147</v>
      </c>
      <c r="F152" s="120" t="s">
        <v>764</v>
      </c>
      <c r="G152" s="126">
        <v>1570501335441</v>
      </c>
      <c r="H152" s="121">
        <v>39547</v>
      </c>
      <c r="I152" s="120" t="s">
        <v>1340</v>
      </c>
      <c r="J152" s="120" t="s">
        <v>1326</v>
      </c>
    </row>
    <row r="153" spans="1:10" ht="24" x14ac:dyDescent="0.55000000000000004">
      <c r="A153">
        <v>152</v>
      </c>
      <c r="B153" s="123">
        <v>2900</v>
      </c>
      <c r="C153" s="118" t="s">
        <v>729</v>
      </c>
      <c r="D153" s="118" t="s">
        <v>442</v>
      </c>
      <c r="E153" s="118" t="s">
        <v>738</v>
      </c>
      <c r="F153" s="118" t="s">
        <v>764</v>
      </c>
      <c r="G153" s="126">
        <v>1579901241468</v>
      </c>
      <c r="H153" s="119">
        <v>39254</v>
      </c>
      <c r="I153" s="118" t="s">
        <v>1356</v>
      </c>
      <c r="J153" s="118" t="s">
        <v>1326</v>
      </c>
    </row>
    <row r="154" spans="1:10" ht="24" x14ac:dyDescent="0.55000000000000004">
      <c r="A154">
        <v>153</v>
      </c>
      <c r="B154" s="123">
        <v>2901</v>
      </c>
      <c r="C154" s="120" t="s">
        <v>729</v>
      </c>
      <c r="D154" s="120" t="s">
        <v>568</v>
      </c>
      <c r="E154" s="120" t="s">
        <v>176</v>
      </c>
      <c r="F154" s="120" t="s">
        <v>764</v>
      </c>
      <c r="G154" s="126">
        <v>1570501332620</v>
      </c>
      <c r="H154" s="121">
        <v>39378</v>
      </c>
      <c r="I154" s="120" t="s">
        <v>1340</v>
      </c>
      <c r="J154" s="120" t="s">
        <v>1325</v>
      </c>
    </row>
    <row r="155" spans="1:10" ht="24" x14ac:dyDescent="0.55000000000000004">
      <c r="A155">
        <v>154</v>
      </c>
      <c r="B155" s="123">
        <v>2903</v>
      </c>
      <c r="C155" s="118" t="s">
        <v>730</v>
      </c>
      <c r="D155" s="118" t="s">
        <v>548</v>
      </c>
      <c r="E155" s="118" t="s">
        <v>159</v>
      </c>
      <c r="F155" s="118" t="s">
        <v>763</v>
      </c>
      <c r="G155" s="126">
        <v>1570501334274</v>
      </c>
      <c r="H155" s="119">
        <v>39467</v>
      </c>
      <c r="I155" s="118" t="s">
        <v>1340</v>
      </c>
      <c r="J155" s="118" t="s">
        <v>1326</v>
      </c>
    </row>
    <row r="156" spans="1:10" ht="24" x14ac:dyDescent="0.55000000000000004">
      <c r="A156">
        <v>155</v>
      </c>
      <c r="B156" s="123">
        <v>2907</v>
      </c>
      <c r="C156" s="120" t="s">
        <v>730</v>
      </c>
      <c r="D156" s="120" t="s">
        <v>496</v>
      </c>
      <c r="E156" s="120" t="s">
        <v>191</v>
      </c>
      <c r="F156" s="120" t="s">
        <v>763</v>
      </c>
      <c r="G156" s="126">
        <v>1118700121956</v>
      </c>
      <c r="H156" s="121">
        <v>39446</v>
      </c>
      <c r="I156" s="120" t="s">
        <v>1340</v>
      </c>
      <c r="J156" s="120" t="s">
        <v>1325</v>
      </c>
    </row>
    <row r="157" spans="1:10" ht="24" x14ac:dyDescent="0.55000000000000004">
      <c r="A157">
        <v>156</v>
      </c>
      <c r="B157" s="123">
        <v>2908</v>
      </c>
      <c r="C157" s="118" t="s">
        <v>730</v>
      </c>
      <c r="D157" s="118" t="s">
        <v>549</v>
      </c>
      <c r="E157" s="118" t="s">
        <v>160</v>
      </c>
      <c r="F157" s="118" t="s">
        <v>763</v>
      </c>
      <c r="G157" s="126">
        <v>1570501334665</v>
      </c>
      <c r="H157" s="119">
        <v>39509</v>
      </c>
      <c r="I157" s="118" t="s">
        <v>1340</v>
      </c>
      <c r="J157" s="118" t="s">
        <v>1326</v>
      </c>
    </row>
    <row r="158" spans="1:10" ht="24" x14ac:dyDescent="0.55000000000000004">
      <c r="A158">
        <v>157</v>
      </c>
      <c r="B158" s="123">
        <v>2909</v>
      </c>
      <c r="C158" s="120" t="s">
        <v>730</v>
      </c>
      <c r="D158" s="120" t="s">
        <v>582</v>
      </c>
      <c r="E158" s="120" t="s">
        <v>192</v>
      </c>
      <c r="F158" s="120" t="s">
        <v>763</v>
      </c>
      <c r="G158" s="126">
        <v>1579901227155</v>
      </c>
      <c r="H158" s="121">
        <v>39158</v>
      </c>
      <c r="I158" s="120" t="s">
        <v>1340</v>
      </c>
      <c r="J158" s="120" t="s">
        <v>1325</v>
      </c>
    </row>
    <row r="159" spans="1:10" ht="24" x14ac:dyDescent="0.55000000000000004">
      <c r="A159">
        <v>158</v>
      </c>
      <c r="B159" s="123">
        <v>2910</v>
      </c>
      <c r="C159" s="118" t="s">
        <v>729</v>
      </c>
      <c r="D159" s="118" t="s">
        <v>504</v>
      </c>
      <c r="E159" s="118" t="s">
        <v>115</v>
      </c>
      <c r="F159" s="118" t="s">
        <v>764</v>
      </c>
      <c r="G159" s="126">
        <v>1570501338890</v>
      </c>
      <c r="H159" s="119">
        <v>39784</v>
      </c>
      <c r="I159" s="118" t="s">
        <v>1356</v>
      </c>
      <c r="J159" s="118" t="s">
        <v>1325</v>
      </c>
    </row>
    <row r="160" spans="1:10" ht="24" x14ac:dyDescent="0.55000000000000004">
      <c r="A160">
        <v>159</v>
      </c>
      <c r="B160" s="123">
        <v>2911</v>
      </c>
      <c r="C160" s="120" t="s">
        <v>729</v>
      </c>
      <c r="D160" s="120" t="s">
        <v>411</v>
      </c>
      <c r="E160" s="120" t="s">
        <v>116</v>
      </c>
      <c r="F160" s="120" t="s">
        <v>764</v>
      </c>
      <c r="G160" s="126">
        <v>1570501339764</v>
      </c>
      <c r="H160" s="121">
        <v>39848</v>
      </c>
      <c r="I160" s="120" t="s">
        <v>1356</v>
      </c>
      <c r="J160" s="120" t="s">
        <v>1325</v>
      </c>
    </row>
    <row r="161" spans="1:10" ht="24" x14ac:dyDescent="0.55000000000000004">
      <c r="A161">
        <v>160</v>
      </c>
      <c r="B161" s="123">
        <v>2912</v>
      </c>
      <c r="C161" s="118" t="s">
        <v>729</v>
      </c>
      <c r="D161" s="118" t="s">
        <v>386</v>
      </c>
      <c r="E161" s="118" t="s">
        <v>739</v>
      </c>
      <c r="F161" s="118" t="s">
        <v>764</v>
      </c>
      <c r="G161" s="126">
        <v>1570501339357</v>
      </c>
      <c r="H161" s="143">
        <v>39819</v>
      </c>
      <c r="I161" s="118" t="s">
        <v>1356</v>
      </c>
      <c r="J161" s="118" t="s">
        <v>1326</v>
      </c>
    </row>
    <row r="162" spans="1:10" ht="24" x14ac:dyDescent="0.55000000000000004">
      <c r="A162">
        <v>161</v>
      </c>
      <c r="B162" s="123">
        <v>2913</v>
      </c>
      <c r="C162" s="120" t="s">
        <v>729</v>
      </c>
      <c r="D162" s="120" t="s">
        <v>480</v>
      </c>
      <c r="E162" s="120" t="s">
        <v>740</v>
      </c>
      <c r="F162" s="120" t="s">
        <v>764</v>
      </c>
      <c r="G162" s="126">
        <v>1909803427229</v>
      </c>
      <c r="H162" s="121">
        <v>39930</v>
      </c>
      <c r="I162" s="120" t="s">
        <v>1356</v>
      </c>
      <c r="J162" s="120" t="s">
        <v>1326</v>
      </c>
    </row>
    <row r="163" spans="1:10" ht="24" x14ac:dyDescent="0.55000000000000004">
      <c r="A163">
        <v>162</v>
      </c>
      <c r="B163" s="123">
        <v>2914</v>
      </c>
      <c r="C163" s="118" t="s">
        <v>729</v>
      </c>
      <c r="D163" s="118" t="s">
        <v>505</v>
      </c>
      <c r="E163" s="118" t="s">
        <v>82</v>
      </c>
      <c r="F163" s="118" t="s">
        <v>764</v>
      </c>
      <c r="G163" s="126">
        <v>1570501332085</v>
      </c>
      <c r="H163" s="119">
        <v>39350</v>
      </c>
      <c r="I163" s="118" t="s">
        <v>1356</v>
      </c>
      <c r="J163" s="118" t="s">
        <v>1325</v>
      </c>
    </row>
    <row r="164" spans="1:10" ht="24" x14ac:dyDescent="0.55000000000000004">
      <c r="A164">
        <v>163</v>
      </c>
      <c r="B164" s="123">
        <v>2915</v>
      </c>
      <c r="C164" s="120" t="s">
        <v>729</v>
      </c>
      <c r="D164" s="120" t="s">
        <v>481</v>
      </c>
      <c r="E164" s="120" t="s">
        <v>741</v>
      </c>
      <c r="F164" s="120" t="s">
        <v>764</v>
      </c>
      <c r="G164" s="126">
        <v>1579901328474</v>
      </c>
      <c r="H164" s="121">
        <v>39823</v>
      </c>
      <c r="I164" s="120" t="s">
        <v>1356</v>
      </c>
      <c r="J164" s="120" t="s">
        <v>1326</v>
      </c>
    </row>
    <row r="165" spans="1:10" ht="24" x14ac:dyDescent="0.55000000000000004">
      <c r="A165">
        <v>164</v>
      </c>
      <c r="B165" s="123">
        <v>2918</v>
      </c>
      <c r="C165" s="118" t="s">
        <v>730</v>
      </c>
      <c r="D165" s="118" t="s">
        <v>492</v>
      </c>
      <c r="E165" s="118" t="s">
        <v>60</v>
      </c>
      <c r="F165" s="118" t="s">
        <v>763</v>
      </c>
      <c r="G165" s="126">
        <v>1102900175761</v>
      </c>
      <c r="H165" s="119">
        <v>39799</v>
      </c>
      <c r="I165" s="118" t="s">
        <v>1356</v>
      </c>
      <c r="J165" s="118" t="s">
        <v>1326</v>
      </c>
    </row>
    <row r="166" spans="1:10" ht="24" x14ac:dyDescent="0.55000000000000004">
      <c r="A166">
        <v>165</v>
      </c>
      <c r="B166" s="123">
        <v>2919</v>
      </c>
      <c r="C166" s="120" t="s">
        <v>730</v>
      </c>
      <c r="D166" s="120" t="s">
        <v>1026</v>
      </c>
      <c r="E166" s="120" t="s">
        <v>750</v>
      </c>
      <c r="F166" s="120" t="s">
        <v>763</v>
      </c>
      <c r="G166" s="126">
        <v>1102200279890</v>
      </c>
      <c r="H166" s="121">
        <v>39818</v>
      </c>
      <c r="I166" s="120" t="s">
        <v>1356</v>
      </c>
      <c r="J166" s="120" t="s">
        <v>1326</v>
      </c>
    </row>
    <row r="167" spans="1:10" ht="24" x14ac:dyDescent="0.55000000000000004">
      <c r="A167">
        <v>166</v>
      </c>
      <c r="B167" s="123">
        <v>2920</v>
      </c>
      <c r="C167" s="118" t="s">
        <v>730</v>
      </c>
      <c r="D167" s="118" t="s">
        <v>520</v>
      </c>
      <c r="E167" s="118" t="s">
        <v>131</v>
      </c>
      <c r="F167" s="118" t="s">
        <v>763</v>
      </c>
      <c r="G167" s="126">
        <v>1570501339004</v>
      </c>
      <c r="H167" s="119">
        <v>39793</v>
      </c>
      <c r="I167" s="118" t="s">
        <v>1356</v>
      </c>
      <c r="J167" s="118" t="s">
        <v>1325</v>
      </c>
    </row>
    <row r="168" spans="1:10" ht="24" x14ac:dyDescent="0.55000000000000004">
      <c r="A168">
        <v>167</v>
      </c>
      <c r="B168" s="123">
        <v>2921</v>
      </c>
      <c r="C168" s="120" t="s">
        <v>730</v>
      </c>
      <c r="D168" s="120" t="s">
        <v>493</v>
      </c>
      <c r="E168" s="120" t="s">
        <v>753</v>
      </c>
      <c r="F168" s="120" t="s">
        <v>763</v>
      </c>
      <c r="G168" s="126">
        <v>1510101557896</v>
      </c>
      <c r="H168" s="121">
        <v>39852</v>
      </c>
      <c r="I168" s="120" t="s">
        <v>1356</v>
      </c>
      <c r="J168" s="120" t="s">
        <v>1326</v>
      </c>
    </row>
    <row r="169" spans="1:10" ht="24" x14ac:dyDescent="0.55000000000000004">
      <c r="A169">
        <v>168</v>
      </c>
      <c r="B169" s="123">
        <v>2922</v>
      </c>
      <c r="C169" s="118" t="s">
        <v>730</v>
      </c>
      <c r="D169" s="118" t="s">
        <v>521</v>
      </c>
      <c r="E169" s="118" t="s">
        <v>116</v>
      </c>
      <c r="F169" s="118" t="s">
        <v>763</v>
      </c>
      <c r="G169" s="126">
        <v>1570501339772</v>
      </c>
      <c r="H169" s="119">
        <v>39848</v>
      </c>
      <c r="I169" s="118" t="s">
        <v>1356</v>
      </c>
      <c r="J169" s="118" t="s">
        <v>1325</v>
      </c>
    </row>
    <row r="170" spans="1:10" ht="24" x14ac:dyDescent="0.55000000000000004">
      <c r="A170">
        <v>169</v>
      </c>
      <c r="B170" s="123">
        <v>2923</v>
      </c>
      <c r="C170" s="120" t="s">
        <v>730</v>
      </c>
      <c r="D170" s="120" t="s">
        <v>522</v>
      </c>
      <c r="E170" s="120" t="s">
        <v>132</v>
      </c>
      <c r="F170" s="120" t="s">
        <v>763</v>
      </c>
      <c r="G170" s="126">
        <v>1129701467458</v>
      </c>
      <c r="H170" s="121">
        <v>39871</v>
      </c>
      <c r="I170" s="120" t="s">
        <v>1356</v>
      </c>
      <c r="J170" s="120" t="s">
        <v>1325</v>
      </c>
    </row>
    <row r="171" spans="1:10" ht="24" x14ac:dyDescent="0.55000000000000004">
      <c r="A171">
        <v>170</v>
      </c>
      <c r="B171" s="123">
        <v>2924</v>
      </c>
      <c r="C171" s="118" t="s">
        <v>730</v>
      </c>
      <c r="D171" s="118" t="s">
        <v>494</v>
      </c>
      <c r="E171" s="118" t="s">
        <v>359</v>
      </c>
      <c r="F171" s="118" t="s">
        <v>763</v>
      </c>
      <c r="G171" s="126">
        <v>1570501340819</v>
      </c>
      <c r="H171" s="119">
        <v>39938</v>
      </c>
      <c r="I171" s="118" t="s">
        <v>1356</v>
      </c>
      <c r="J171" s="118" t="s">
        <v>1326</v>
      </c>
    </row>
    <row r="172" spans="1:10" ht="24" x14ac:dyDescent="0.55000000000000004">
      <c r="A172">
        <v>171</v>
      </c>
      <c r="B172" s="123">
        <v>2925</v>
      </c>
      <c r="C172" s="120" t="s">
        <v>729</v>
      </c>
      <c r="D172" s="120" t="s">
        <v>506</v>
      </c>
      <c r="E172" s="120" t="s">
        <v>117</v>
      </c>
      <c r="F172" s="120" t="s">
        <v>764</v>
      </c>
      <c r="G172" s="126">
        <v>1579901299059</v>
      </c>
      <c r="H172" s="121">
        <v>39644</v>
      </c>
      <c r="I172" s="120" t="s">
        <v>1356</v>
      </c>
      <c r="J172" s="120" t="s">
        <v>1325</v>
      </c>
    </row>
    <row r="173" spans="1:10" ht="24" x14ac:dyDescent="0.55000000000000004">
      <c r="A173">
        <v>172</v>
      </c>
      <c r="B173" s="123">
        <v>2926</v>
      </c>
      <c r="C173" s="118" t="s">
        <v>729</v>
      </c>
      <c r="D173" s="118" t="s">
        <v>482</v>
      </c>
      <c r="E173" s="118" t="s">
        <v>103</v>
      </c>
      <c r="F173" s="118" t="s">
        <v>764</v>
      </c>
      <c r="G173" s="126">
        <v>1570501336072</v>
      </c>
      <c r="H173" s="119">
        <v>39601</v>
      </c>
      <c r="I173" s="118" t="s">
        <v>1356</v>
      </c>
      <c r="J173" s="118" t="s">
        <v>1326</v>
      </c>
    </row>
    <row r="174" spans="1:10" ht="24" x14ac:dyDescent="0.55000000000000004">
      <c r="A174">
        <v>173</v>
      </c>
      <c r="B174" s="123">
        <v>2927</v>
      </c>
      <c r="C174" s="120" t="s">
        <v>729</v>
      </c>
      <c r="D174" s="120" t="s">
        <v>483</v>
      </c>
      <c r="E174" s="120" t="s">
        <v>742</v>
      </c>
      <c r="F174" s="120" t="s">
        <v>764</v>
      </c>
      <c r="G174" s="126">
        <v>1570501336200</v>
      </c>
      <c r="H174" s="121">
        <v>39606</v>
      </c>
      <c r="I174" s="120" t="s">
        <v>1356</v>
      </c>
      <c r="J174" s="120" t="s">
        <v>1326</v>
      </c>
    </row>
    <row r="175" spans="1:10" ht="24" x14ac:dyDescent="0.55000000000000004">
      <c r="A175">
        <v>174</v>
      </c>
      <c r="B175" s="123">
        <v>2928</v>
      </c>
      <c r="C175" s="118" t="s">
        <v>729</v>
      </c>
      <c r="D175" s="118" t="s">
        <v>507</v>
      </c>
      <c r="E175" s="118" t="s">
        <v>118</v>
      </c>
      <c r="F175" s="118" t="s">
        <v>764</v>
      </c>
      <c r="G175" s="126">
        <v>1579901309534</v>
      </c>
      <c r="H175" s="119">
        <v>39705</v>
      </c>
      <c r="I175" s="118" t="s">
        <v>1356</v>
      </c>
      <c r="J175" s="118" t="s">
        <v>1325</v>
      </c>
    </row>
    <row r="176" spans="1:10" ht="24" x14ac:dyDescent="0.55000000000000004">
      <c r="A176">
        <v>175</v>
      </c>
      <c r="B176" s="123">
        <v>2930</v>
      </c>
      <c r="C176" s="120" t="s">
        <v>729</v>
      </c>
      <c r="D176" s="120" t="s">
        <v>508</v>
      </c>
      <c r="E176" s="120" t="s">
        <v>119</v>
      </c>
      <c r="F176" s="120" t="s">
        <v>764</v>
      </c>
      <c r="G176" s="126">
        <v>1570501338288</v>
      </c>
      <c r="H176" s="121">
        <v>39739</v>
      </c>
      <c r="I176" s="120" t="s">
        <v>1356</v>
      </c>
      <c r="J176" s="120" t="s">
        <v>1325</v>
      </c>
    </row>
    <row r="177" spans="1:10" ht="24" x14ac:dyDescent="0.55000000000000004">
      <c r="A177">
        <v>176</v>
      </c>
      <c r="B177" s="123">
        <v>2931</v>
      </c>
      <c r="C177" s="118" t="s">
        <v>729</v>
      </c>
      <c r="D177" s="118" t="s">
        <v>484</v>
      </c>
      <c r="E177" s="118" t="s">
        <v>743</v>
      </c>
      <c r="F177" s="118" t="s">
        <v>764</v>
      </c>
      <c r="G177" s="126">
        <v>1570501337729</v>
      </c>
      <c r="H177" s="119">
        <v>39708</v>
      </c>
      <c r="I177" s="118" t="s">
        <v>1356</v>
      </c>
      <c r="J177" s="118" t="s">
        <v>1326</v>
      </c>
    </row>
    <row r="178" spans="1:10" ht="24" x14ac:dyDescent="0.55000000000000004">
      <c r="A178">
        <v>177</v>
      </c>
      <c r="B178" s="123">
        <v>2932</v>
      </c>
      <c r="C178" s="120" t="s">
        <v>730</v>
      </c>
      <c r="D178" s="120" t="s">
        <v>523</v>
      </c>
      <c r="E178" s="120" t="s">
        <v>133</v>
      </c>
      <c r="F178" s="120" t="s">
        <v>763</v>
      </c>
      <c r="G178" s="126">
        <v>1349901585339</v>
      </c>
      <c r="H178" s="121">
        <v>39730</v>
      </c>
      <c r="I178" s="120" t="s">
        <v>1356</v>
      </c>
      <c r="J178" s="120" t="s">
        <v>1325</v>
      </c>
    </row>
    <row r="179" spans="1:10" ht="24" x14ac:dyDescent="0.55000000000000004">
      <c r="A179">
        <v>178</v>
      </c>
      <c r="B179" s="123">
        <v>2933</v>
      </c>
      <c r="C179" s="118" t="s">
        <v>730</v>
      </c>
      <c r="D179" s="118" t="s">
        <v>464</v>
      </c>
      <c r="E179" s="118" t="s">
        <v>311</v>
      </c>
      <c r="F179" s="118" t="s">
        <v>763</v>
      </c>
      <c r="G179" s="126">
        <v>1570501337273</v>
      </c>
      <c r="H179" s="119">
        <v>39681</v>
      </c>
      <c r="I179" s="118" t="s">
        <v>1356</v>
      </c>
      <c r="J179" s="118" t="s">
        <v>1326</v>
      </c>
    </row>
    <row r="180" spans="1:10" ht="24" x14ac:dyDescent="0.55000000000000004">
      <c r="A180">
        <v>179</v>
      </c>
      <c r="B180" s="123">
        <v>2934</v>
      </c>
      <c r="C180" s="120" t="s">
        <v>730</v>
      </c>
      <c r="D180" s="120" t="s">
        <v>524</v>
      </c>
      <c r="E180" s="120" t="s">
        <v>85</v>
      </c>
      <c r="F180" s="120" t="s">
        <v>763</v>
      </c>
      <c r="G180" s="126">
        <v>1417300051248</v>
      </c>
      <c r="H180" s="121">
        <v>39594</v>
      </c>
      <c r="I180" s="120" t="s">
        <v>1356</v>
      </c>
      <c r="J180" s="120" t="s">
        <v>1325</v>
      </c>
    </row>
    <row r="181" spans="1:10" ht="24" x14ac:dyDescent="0.55000000000000004">
      <c r="A181">
        <v>180</v>
      </c>
      <c r="B181" s="123">
        <v>2935</v>
      </c>
      <c r="C181" s="118" t="s">
        <v>730</v>
      </c>
      <c r="D181" s="118" t="s">
        <v>495</v>
      </c>
      <c r="E181" s="118" t="s">
        <v>754</v>
      </c>
      <c r="F181" s="118" t="s">
        <v>763</v>
      </c>
      <c r="G181" s="126">
        <v>5570501057125</v>
      </c>
      <c r="H181" s="119">
        <v>39774</v>
      </c>
      <c r="I181" s="118" t="s">
        <v>1356</v>
      </c>
      <c r="J181" s="118" t="s">
        <v>1326</v>
      </c>
    </row>
    <row r="182" spans="1:10" ht="24" x14ac:dyDescent="0.55000000000000004">
      <c r="A182">
        <v>181</v>
      </c>
      <c r="B182" s="123">
        <v>2936</v>
      </c>
      <c r="C182" s="120" t="s">
        <v>730</v>
      </c>
      <c r="D182" s="120" t="s">
        <v>496</v>
      </c>
      <c r="E182" s="120" t="s">
        <v>755</v>
      </c>
      <c r="F182" s="120" t="s">
        <v>763</v>
      </c>
      <c r="G182" s="126">
        <v>1408900043425</v>
      </c>
      <c r="H182" s="121">
        <v>39742</v>
      </c>
      <c r="I182" s="120" t="s">
        <v>1356</v>
      </c>
      <c r="J182" s="120" t="s">
        <v>1326</v>
      </c>
    </row>
    <row r="183" spans="1:10" ht="24" x14ac:dyDescent="0.55000000000000004">
      <c r="A183">
        <v>182</v>
      </c>
      <c r="B183" s="123">
        <v>2937</v>
      </c>
      <c r="C183" s="118" t="s">
        <v>730</v>
      </c>
      <c r="D183" s="118" t="s">
        <v>525</v>
      </c>
      <c r="E183" s="118" t="s">
        <v>134</v>
      </c>
      <c r="F183" s="118" t="s">
        <v>763</v>
      </c>
      <c r="G183" s="126">
        <v>1570501338628</v>
      </c>
      <c r="H183" s="119">
        <v>39767</v>
      </c>
      <c r="I183" s="118" t="s">
        <v>1356</v>
      </c>
      <c r="J183" s="118" t="s">
        <v>1325</v>
      </c>
    </row>
    <row r="184" spans="1:10" ht="24" x14ac:dyDescent="0.55000000000000004">
      <c r="A184">
        <v>183</v>
      </c>
      <c r="B184" s="123">
        <v>2938</v>
      </c>
      <c r="C184" s="120" t="s">
        <v>730</v>
      </c>
      <c r="D184" s="120" t="s">
        <v>497</v>
      </c>
      <c r="E184" s="120" t="s">
        <v>366</v>
      </c>
      <c r="F184" s="120" t="s">
        <v>763</v>
      </c>
      <c r="G184" s="126">
        <v>1579901302530</v>
      </c>
      <c r="H184" s="121">
        <v>39665</v>
      </c>
      <c r="I184" s="120" t="s">
        <v>1356</v>
      </c>
      <c r="J184" s="120" t="s">
        <v>1326</v>
      </c>
    </row>
    <row r="185" spans="1:10" ht="24" x14ac:dyDescent="0.55000000000000004">
      <c r="A185">
        <v>184</v>
      </c>
      <c r="B185" s="123">
        <v>2939</v>
      </c>
      <c r="C185" s="118" t="s">
        <v>730</v>
      </c>
      <c r="D185" s="118" t="s">
        <v>583</v>
      </c>
      <c r="E185" s="118" t="s">
        <v>193</v>
      </c>
      <c r="F185" s="118" t="s">
        <v>763</v>
      </c>
      <c r="G185" s="126">
        <v>1570501332468</v>
      </c>
      <c r="H185" s="119">
        <v>39371</v>
      </c>
      <c r="I185" s="118" t="s">
        <v>1340</v>
      </c>
      <c r="J185" s="118" t="s">
        <v>1325</v>
      </c>
    </row>
    <row r="186" spans="1:10" ht="24" x14ac:dyDescent="0.55000000000000004">
      <c r="A186">
        <v>185</v>
      </c>
      <c r="B186" s="123">
        <v>2940</v>
      </c>
      <c r="C186" s="120" t="s">
        <v>730</v>
      </c>
      <c r="D186" s="120" t="s">
        <v>550</v>
      </c>
      <c r="E186" s="120" t="s">
        <v>161</v>
      </c>
      <c r="F186" s="120" t="s">
        <v>763</v>
      </c>
      <c r="G186" s="126">
        <v>1570501332778</v>
      </c>
      <c r="H186" s="121">
        <v>39383</v>
      </c>
      <c r="I186" s="120" t="s">
        <v>1340</v>
      </c>
      <c r="J186" s="120" t="s">
        <v>1326</v>
      </c>
    </row>
    <row r="187" spans="1:10" ht="24" x14ac:dyDescent="0.55000000000000004">
      <c r="A187">
        <v>186</v>
      </c>
      <c r="B187" s="123">
        <v>2941</v>
      </c>
      <c r="C187" s="118" t="s">
        <v>730</v>
      </c>
      <c r="D187" s="118" t="s">
        <v>551</v>
      </c>
      <c r="E187" s="118" t="s">
        <v>162</v>
      </c>
      <c r="F187" s="118" t="s">
        <v>763</v>
      </c>
      <c r="G187" s="126">
        <v>1570501334134</v>
      </c>
      <c r="H187" s="119">
        <v>39459</v>
      </c>
      <c r="I187" s="118" t="s">
        <v>1340</v>
      </c>
      <c r="J187" s="118" t="s">
        <v>1326</v>
      </c>
    </row>
    <row r="188" spans="1:10" ht="24" x14ac:dyDescent="0.55000000000000004">
      <c r="A188">
        <v>187</v>
      </c>
      <c r="B188" s="123">
        <v>2942</v>
      </c>
      <c r="C188" s="120" t="s">
        <v>730</v>
      </c>
      <c r="D188" s="120" t="s">
        <v>584</v>
      </c>
      <c r="E188" s="120" t="s">
        <v>101</v>
      </c>
      <c r="F188" s="120" t="s">
        <v>763</v>
      </c>
      <c r="G188" s="126">
        <v>1570501332611</v>
      </c>
      <c r="H188" s="121">
        <v>39379</v>
      </c>
      <c r="I188" s="120" t="s">
        <v>1340</v>
      </c>
      <c r="J188" s="120" t="s">
        <v>1325</v>
      </c>
    </row>
    <row r="189" spans="1:10" ht="24" x14ac:dyDescent="0.55000000000000004">
      <c r="A189">
        <v>188</v>
      </c>
      <c r="B189" s="123">
        <v>2943</v>
      </c>
      <c r="C189" s="118" t="s">
        <v>730</v>
      </c>
      <c r="D189" s="118" t="s">
        <v>585</v>
      </c>
      <c r="E189" s="118" t="s">
        <v>194</v>
      </c>
      <c r="F189" s="118" t="s">
        <v>763</v>
      </c>
      <c r="G189" s="126">
        <v>1570501331607</v>
      </c>
      <c r="H189" s="119">
        <v>39327</v>
      </c>
      <c r="I189" s="118" t="s">
        <v>1340</v>
      </c>
      <c r="J189" s="118" t="s">
        <v>1325</v>
      </c>
    </row>
    <row r="190" spans="1:10" ht="24" x14ac:dyDescent="0.55000000000000004">
      <c r="A190">
        <v>189</v>
      </c>
      <c r="B190" s="123">
        <v>2944</v>
      </c>
      <c r="C190" s="120" t="s">
        <v>729</v>
      </c>
      <c r="D190" s="120" t="s">
        <v>538</v>
      </c>
      <c r="E190" s="120" t="s">
        <v>148</v>
      </c>
      <c r="F190" s="120" t="s">
        <v>764</v>
      </c>
      <c r="G190" s="126">
        <v>1570501333774</v>
      </c>
      <c r="H190" s="121">
        <v>39448</v>
      </c>
      <c r="I190" s="120" t="s">
        <v>1340</v>
      </c>
      <c r="J190" s="120" t="s">
        <v>1326</v>
      </c>
    </row>
    <row r="191" spans="1:10" ht="24" x14ac:dyDescent="0.55000000000000004">
      <c r="A191">
        <v>190</v>
      </c>
      <c r="B191" s="123">
        <v>2946</v>
      </c>
      <c r="C191" s="118" t="s">
        <v>730</v>
      </c>
      <c r="D191" s="118" t="s">
        <v>552</v>
      </c>
      <c r="E191" s="118" t="s">
        <v>163</v>
      </c>
      <c r="F191" s="118" t="s">
        <v>763</v>
      </c>
      <c r="G191" s="126">
        <v>1570501333537</v>
      </c>
      <c r="H191" s="119">
        <v>39427</v>
      </c>
      <c r="I191" s="118" t="s">
        <v>1340</v>
      </c>
      <c r="J191" s="118" t="s">
        <v>1326</v>
      </c>
    </row>
    <row r="192" spans="1:10" ht="24" x14ac:dyDescent="0.55000000000000004">
      <c r="A192">
        <v>191</v>
      </c>
      <c r="B192" s="123">
        <v>2947</v>
      </c>
      <c r="C192" s="120" t="s">
        <v>729</v>
      </c>
      <c r="D192" s="120" t="s">
        <v>539</v>
      </c>
      <c r="E192" s="120" t="s">
        <v>149</v>
      </c>
      <c r="F192" s="120" t="s">
        <v>764</v>
      </c>
      <c r="G192" s="126">
        <v>1570501330848</v>
      </c>
      <c r="H192" s="121">
        <v>39283</v>
      </c>
      <c r="I192" s="120" t="s">
        <v>1340</v>
      </c>
      <c r="J192" s="120" t="s">
        <v>1326</v>
      </c>
    </row>
    <row r="193" spans="1:10" ht="24" x14ac:dyDescent="0.55000000000000004">
      <c r="A193">
        <v>192</v>
      </c>
      <c r="B193" s="123">
        <v>2948</v>
      </c>
      <c r="C193" s="118" t="s">
        <v>730</v>
      </c>
      <c r="D193" s="118" t="s">
        <v>526</v>
      </c>
      <c r="E193" s="118" t="s">
        <v>26</v>
      </c>
      <c r="F193" s="118" t="s">
        <v>763</v>
      </c>
      <c r="G193" s="126">
        <v>1570501340045</v>
      </c>
      <c r="H193" s="119">
        <v>39869</v>
      </c>
      <c r="I193" s="118" t="s">
        <v>1356</v>
      </c>
      <c r="J193" s="118" t="s">
        <v>1325</v>
      </c>
    </row>
    <row r="194" spans="1:10" ht="24" x14ac:dyDescent="0.55000000000000004">
      <c r="A194">
        <v>193</v>
      </c>
      <c r="B194" s="123">
        <v>2951</v>
      </c>
      <c r="C194" s="120" t="s">
        <v>730</v>
      </c>
      <c r="D194" s="120" t="s">
        <v>553</v>
      </c>
      <c r="E194" s="120" t="s">
        <v>30</v>
      </c>
      <c r="F194" s="120" t="s">
        <v>763</v>
      </c>
      <c r="G194" s="126">
        <v>1570501334703</v>
      </c>
      <c r="H194" s="121">
        <v>39510</v>
      </c>
      <c r="I194" s="120" t="s">
        <v>1340</v>
      </c>
      <c r="J194" s="120" t="s">
        <v>1326</v>
      </c>
    </row>
    <row r="195" spans="1:10" ht="24" x14ac:dyDescent="0.55000000000000004">
      <c r="A195">
        <v>194</v>
      </c>
      <c r="B195" s="123">
        <v>2952</v>
      </c>
      <c r="C195" s="118" t="s">
        <v>730</v>
      </c>
      <c r="D195" s="118" t="s">
        <v>586</v>
      </c>
      <c r="E195" s="118" t="s">
        <v>69</v>
      </c>
      <c r="F195" s="118" t="s">
        <v>763</v>
      </c>
      <c r="G195" s="126">
        <v>1570501331879</v>
      </c>
      <c r="H195" s="119">
        <v>39341</v>
      </c>
      <c r="I195" s="118" t="s">
        <v>1340</v>
      </c>
      <c r="J195" s="118" t="s">
        <v>1325</v>
      </c>
    </row>
    <row r="196" spans="1:10" ht="24" x14ac:dyDescent="0.55000000000000004">
      <c r="A196">
        <v>195</v>
      </c>
      <c r="B196" s="123">
        <v>2953</v>
      </c>
      <c r="C196" s="120" t="s">
        <v>729</v>
      </c>
      <c r="D196" s="120" t="s">
        <v>480</v>
      </c>
      <c r="E196" s="120" t="s">
        <v>744</v>
      </c>
      <c r="F196" s="120" t="s">
        <v>764</v>
      </c>
      <c r="G196" s="126">
        <v>1570501336897</v>
      </c>
      <c r="H196" s="143">
        <v>39655</v>
      </c>
      <c r="I196" s="120" t="s">
        <v>1356</v>
      </c>
      <c r="J196" s="120" t="s">
        <v>1326</v>
      </c>
    </row>
    <row r="197" spans="1:10" ht="24" x14ac:dyDescent="0.55000000000000004">
      <c r="A197">
        <v>196</v>
      </c>
      <c r="B197" s="123">
        <v>2954</v>
      </c>
      <c r="C197" s="118" t="s">
        <v>729</v>
      </c>
      <c r="D197" s="118" t="s">
        <v>569</v>
      </c>
      <c r="E197" s="118" t="s">
        <v>177</v>
      </c>
      <c r="F197" s="118" t="s">
        <v>764</v>
      </c>
      <c r="G197" s="126">
        <v>1570501333138</v>
      </c>
      <c r="H197" s="119">
        <v>39399</v>
      </c>
      <c r="I197" s="118" t="s">
        <v>1340</v>
      </c>
      <c r="J197" s="118" t="s">
        <v>1325</v>
      </c>
    </row>
    <row r="198" spans="1:10" ht="24" x14ac:dyDescent="0.55000000000000004">
      <c r="A198">
        <v>197</v>
      </c>
      <c r="B198" s="123">
        <v>2956</v>
      </c>
      <c r="C198" s="120" t="s">
        <v>729</v>
      </c>
      <c r="D198" s="120" t="s">
        <v>570</v>
      </c>
      <c r="E198" s="120" t="s">
        <v>178</v>
      </c>
      <c r="F198" s="120" t="s">
        <v>764</v>
      </c>
      <c r="G198" s="126">
        <v>1570501333014</v>
      </c>
      <c r="H198" s="121">
        <v>39398</v>
      </c>
      <c r="I198" s="120" t="s">
        <v>1340</v>
      </c>
      <c r="J198" s="120" t="s">
        <v>1325</v>
      </c>
    </row>
    <row r="199" spans="1:10" ht="24" x14ac:dyDescent="0.55000000000000004">
      <c r="A199">
        <v>198</v>
      </c>
      <c r="B199" s="123">
        <v>2957</v>
      </c>
      <c r="C199" s="118" t="s">
        <v>730</v>
      </c>
      <c r="D199" s="118" t="s">
        <v>587</v>
      </c>
      <c r="E199" s="118" t="s">
        <v>195</v>
      </c>
      <c r="F199" s="118" t="s">
        <v>763</v>
      </c>
      <c r="G199" s="126">
        <v>1570501327847</v>
      </c>
      <c r="H199" s="119">
        <v>39069</v>
      </c>
      <c r="I199" s="118" t="s">
        <v>1340</v>
      </c>
      <c r="J199" s="118" t="s">
        <v>1325</v>
      </c>
    </row>
    <row r="200" spans="1:10" ht="24" x14ac:dyDescent="0.55000000000000004">
      <c r="A200">
        <v>199</v>
      </c>
      <c r="B200" s="123">
        <v>2958</v>
      </c>
      <c r="C200" s="120" t="s">
        <v>730</v>
      </c>
      <c r="D200" s="120" t="s">
        <v>588</v>
      </c>
      <c r="E200" s="120" t="s">
        <v>196</v>
      </c>
      <c r="F200" s="120" t="s">
        <v>763</v>
      </c>
      <c r="G200" s="126">
        <v>1104200603753</v>
      </c>
      <c r="H200" s="121">
        <v>39368</v>
      </c>
      <c r="I200" s="120" t="s">
        <v>1340</v>
      </c>
      <c r="J200" s="120" t="s">
        <v>1325</v>
      </c>
    </row>
    <row r="201" spans="1:10" ht="24" x14ac:dyDescent="0.55000000000000004">
      <c r="A201">
        <v>200</v>
      </c>
      <c r="B201" s="123">
        <v>2966</v>
      </c>
      <c r="C201" s="118" t="s">
        <v>730</v>
      </c>
      <c r="D201" s="118" t="s">
        <v>589</v>
      </c>
      <c r="E201" s="118" t="s">
        <v>85</v>
      </c>
      <c r="F201" s="118" t="s">
        <v>763</v>
      </c>
      <c r="G201" s="126">
        <v>1909803286030</v>
      </c>
      <c r="H201" s="119">
        <v>39476</v>
      </c>
      <c r="I201" s="118" t="s">
        <v>1340</v>
      </c>
      <c r="J201" s="118" t="s">
        <v>1325</v>
      </c>
    </row>
    <row r="202" spans="1:10" ht="24" x14ac:dyDescent="0.55000000000000004">
      <c r="A202">
        <v>201</v>
      </c>
      <c r="B202" s="123">
        <v>2967</v>
      </c>
      <c r="C202" s="120" t="s">
        <v>730</v>
      </c>
      <c r="D202" s="120" t="s">
        <v>527</v>
      </c>
      <c r="E202" s="120" t="s">
        <v>135</v>
      </c>
      <c r="F202" s="120" t="s">
        <v>763</v>
      </c>
      <c r="G202" s="126">
        <v>1570501339047</v>
      </c>
      <c r="H202" s="121">
        <v>39797</v>
      </c>
      <c r="I202" s="120" t="s">
        <v>1356</v>
      </c>
      <c r="J202" s="120" t="s">
        <v>1325</v>
      </c>
    </row>
    <row r="203" spans="1:10" ht="24" x14ac:dyDescent="0.55000000000000004">
      <c r="A203">
        <v>202</v>
      </c>
      <c r="B203" s="123">
        <v>2976</v>
      </c>
      <c r="C203" s="118" t="s">
        <v>729</v>
      </c>
      <c r="D203" s="118" t="s">
        <v>693</v>
      </c>
      <c r="E203" s="118" t="s">
        <v>333</v>
      </c>
      <c r="F203" s="118" t="s">
        <v>764</v>
      </c>
      <c r="G203" s="126">
        <v>1570501311274</v>
      </c>
      <c r="H203" s="143">
        <v>38064</v>
      </c>
      <c r="I203" s="118" t="s">
        <v>1324</v>
      </c>
      <c r="J203" s="118" t="s">
        <v>1326</v>
      </c>
    </row>
    <row r="204" spans="1:10" ht="24" x14ac:dyDescent="0.55000000000000004">
      <c r="A204">
        <v>203</v>
      </c>
      <c r="B204" s="123">
        <v>2977</v>
      </c>
      <c r="C204" s="120" t="s">
        <v>730</v>
      </c>
      <c r="D204" s="120" t="s">
        <v>705</v>
      </c>
      <c r="E204" s="120" t="s">
        <v>257</v>
      </c>
      <c r="F204" s="120" t="s">
        <v>763</v>
      </c>
      <c r="G204" s="126">
        <v>1570501309156</v>
      </c>
      <c r="H204" s="121">
        <v>37925</v>
      </c>
      <c r="I204" s="120" t="s">
        <v>1324</v>
      </c>
      <c r="J204" s="120" t="s">
        <v>1326</v>
      </c>
    </row>
    <row r="205" spans="1:10" ht="24" x14ac:dyDescent="0.55000000000000004">
      <c r="A205">
        <v>204</v>
      </c>
      <c r="B205" s="123">
        <v>2980</v>
      </c>
      <c r="C205" s="118" t="s">
        <v>729</v>
      </c>
      <c r="D205" s="118" t="s">
        <v>411</v>
      </c>
      <c r="E205" s="118" t="s">
        <v>1138</v>
      </c>
      <c r="F205" s="118" t="s">
        <v>764</v>
      </c>
      <c r="G205" s="126">
        <v>1678600020789</v>
      </c>
      <c r="H205" s="119">
        <v>38209</v>
      </c>
      <c r="I205" s="118" t="s">
        <v>1329</v>
      </c>
      <c r="J205" s="118" t="s">
        <v>1325</v>
      </c>
    </row>
    <row r="206" spans="1:10" ht="24" x14ac:dyDescent="0.55000000000000004">
      <c r="A206">
        <v>205</v>
      </c>
      <c r="B206" s="123">
        <v>2981</v>
      </c>
      <c r="C206" s="120" t="s">
        <v>729</v>
      </c>
      <c r="D206" s="120" t="s">
        <v>637</v>
      </c>
      <c r="E206" s="120" t="s">
        <v>286</v>
      </c>
      <c r="F206" s="120" t="s">
        <v>764</v>
      </c>
      <c r="G206" s="126">
        <v>1570501313862</v>
      </c>
      <c r="H206" s="121">
        <v>38223</v>
      </c>
      <c r="I206" s="120" t="s">
        <v>1327</v>
      </c>
      <c r="J206" s="120" t="s">
        <v>1326</v>
      </c>
    </row>
    <row r="207" spans="1:10" ht="24" x14ac:dyDescent="0.55000000000000004">
      <c r="A207">
        <v>206</v>
      </c>
      <c r="B207" s="123">
        <v>2983</v>
      </c>
      <c r="C207" s="118" t="s">
        <v>729</v>
      </c>
      <c r="D207" s="118" t="s">
        <v>455</v>
      </c>
      <c r="E207" s="118" t="s">
        <v>269</v>
      </c>
      <c r="F207" s="118" t="s">
        <v>764</v>
      </c>
      <c r="G207" s="126">
        <v>1959800211730</v>
      </c>
      <c r="H207" s="119">
        <v>38827</v>
      </c>
      <c r="I207" s="118" t="s">
        <v>1329</v>
      </c>
      <c r="J207" s="118" t="s">
        <v>1325</v>
      </c>
    </row>
    <row r="208" spans="1:10" ht="24" x14ac:dyDescent="0.55000000000000004">
      <c r="A208">
        <v>207</v>
      </c>
      <c r="B208" s="123">
        <v>2984</v>
      </c>
      <c r="C208" s="120" t="s">
        <v>730</v>
      </c>
      <c r="D208" s="120" t="s">
        <v>1357</v>
      </c>
      <c r="E208" s="120" t="s">
        <v>258</v>
      </c>
      <c r="F208" s="120" t="s">
        <v>763</v>
      </c>
      <c r="G208" s="126">
        <v>1100201839404</v>
      </c>
      <c r="H208" s="121">
        <v>38644</v>
      </c>
      <c r="I208" s="120" t="s">
        <v>1329</v>
      </c>
      <c r="J208" s="120" t="s">
        <v>1325</v>
      </c>
    </row>
    <row r="209" spans="1:10" ht="24" x14ac:dyDescent="0.55000000000000004">
      <c r="A209">
        <v>208</v>
      </c>
      <c r="B209" s="123">
        <v>2985</v>
      </c>
      <c r="C209" s="118" t="s">
        <v>729</v>
      </c>
      <c r="D209" s="118" t="s">
        <v>1286</v>
      </c>
      <c r="E209" s="118" t="s">
        <v>1022</v>
      </c>
      <c r="F209" s="118" t="s">
        <v>764</v>
      </c>
      <c r="G209" s="126">
        <v>1570501317426</v>
      </c>
      <c r="H209" s="119">
        <v>38412</v>
      </c>
      <c r="I209" s="118" t="s">
        <v>1329</v>
      </c>
      <c r="J209" s="118" t="s">
        <v>1326</v>
      </c>
    </row>
    <row r="210" spans="1:10" ht="24" x14ac:dyDescent="0.55000000000000004">
      <c r="A210">
        <v>209</v>
      </c>
      <c r="B210" s="123">
        <v>2987</v>
      </c>
      <c r="C210" s="120" t="s">
        <v>729</v>
      </c>
      <c r="D210" s="120" t="s">
        <v>471</v>
      </c>
      <c r="E210" s="120" t="s">
        <v>208</v>
      </c>
      <c r="F210" s="120" t="s">
        <v>764</v>
      </c>
      <c r="G210" s="126">
        <v>1570501325127</v>
      </c>
      <c r="H210" s="121">
        <v>38863</v>
      </c>
      <c r="I210" s="120" t="s">
        <v>1333</v>
      </c>
      <c r="J210" s="120" t="s">
        <v>1326</v>
      </c>
    </row>
    <row r="211" spans="1:10" ht="24" x14ac:dyDescent="0.55000000000000004">
      <c r="A211">
        <v>210</v>
      </c>
      <c r="B211" s="123">
        <v>2990</v>
      </c>
      <c r="C211" s="118" t="s">
        <v>730</v>
      </c>
      <c r="D211" s="118" t="s">
        <v>1358</v>
      </c>
      <c r="E211" s="118" t="s">
        <v>259</v>
      </c>
      <c r="F211" s="118" t="s">
        <v>763</v>
      </c>
      <c r="G211" s="126">
        <v>1579901161952</v>
      </c>
      <c r="H211" s="119">
        <v>38716</v>
      </c>
      <c r="I211" s="118" t="s">
        <v>1329</v>
      </c>
      <c r="J211" s="118" t="s">
        <v>1325</v>
      </c>
    </row>
    <row r="212" spans="1:10" ht="24" x14ac:dyDescent="0.55000000000000004">
      <c r="A212">
        <v>211</v>
      </c>
      <c r="B212" s="123">
        <v>2991</v>
      </c>
      <c r="C212" s="120" t="s">
        <v>729</v>
      </c>
      <c r="D212" s="120" t="s">
        <v>599</v>
      </c>
      <c r="E212" s="120" t="s">
        <v>209</v>
      </c>
      <c r="F212" s="120" t="s">
        <v>764</v>
      </c>
      <c r="G212" s="126">
        <v>1129901975074</v>
      </c>
      <c r="H212" s="121">
        <v>38879</v>
      </c>
      <c r="I212" s="120" t="s">
        <v>1333</v>
      </c>
      <c r="J212" s="120" t="s">
        <v>1326</v>
      </c>
    </row>
    <row r="213" spans="1:10" ht="24" x14ac:dyDescent="0.55000000000000004">
      <c r="A213">
        <v>212</v>
      </c>
      <c r="B213" s="123">
        <v>2992</v>
      </c>
      <c r="C213" s="118" t="s">
        <v>730</v>
      </c>
      <c r="D213" s="118" t="s">
        <v>634</v>
      </c>
      <c r="E213" s="118" t="s">
        <v>242</v>
      </c>
      <c r="F213" s="118" t="s">
        <v>763</v>
      </c>
      <c r="G213" s="126">
        <v>1849300082907</v>
      </c>
      <c r="H213" s="119">
        <v>39200</v>
      </c>
      <c r="I213" s="118" t="s">
        <v>1333</v>
      </c>
      <c r="J213" s="118" t="s">
        <v>1325</v>
      </c>
    </row>
    <row r="214" spans="1:10" ht="24" x14ac:dyDescent="0.55000000000000004">
      <c r="A214">
        <v>213</v>
      </c>
      <c r="B214" s="123">
        <v>2993</v>
      </c>
      <c r="C214" s="120" t="s">
        <v>729</v>
      </c>
      <c r="D214" s="120" t="s">
        <v>600</v>
      </c>
      <c r="E214" s="120" t="s">
        <v>210</v>
      </c>
      <c r="F214" s="120" t="s">
        <v>764</v>
      </c>
      <c r="G214" s="126">
        <v>1570501325267</v>
      </c>
      <c r="H214" s="121">
        <v>38884</v>
      </c>
      <c r="I214" s="120" t="s">
        <v>1333</v>
      </c>
      <c r="J214" s="120" t="s">
        <v>1326</v>
      </c>
    </row>
    <row r="215" spans="1:10" ht="24" x14ac:dyDescent="0.55000000000000004">
      <c r="A215">
        <v>214</v>
      </c>
      <c r="B215" s="123">
        <v>2994</v>
      </c>
      <c r="C215" s="118" t="s">
        <v>729</v>
      </c>
      <c r="D215" s="118" t="s">
        <v>620</v>
      </c>
      <c r="E215" s="118" t="s">
        <v>229</v>
      </c>
      <c r="F215" s="118" t="s">
        <v>764</v>
      </c>
      <c r="G215" s="126">
        <v>1579901199003</v>
      </c>
      <c r="H215" s="119">
        <v>38978</v>
      </c>
      <c r="I215" s="118" t="s">
        <v>1333</v>
      </c>
      <c r="J215" s="118" t="s">
        <v>1325</v>
      </c>
    </row>
    <row r="216" spans="1:10" ht="24" x14ac:dyDescent="0.55000000000000004">
      <c r="A216">
        <v>215</v>
      </c>
      <c r="B216" s="123">
        <v>2996</v>
      </c>
      <c r="C216" s="120" t="s">
        <v>729</v>
      </c>
      <c r="D216" s="120" t="s">
        <v>621</v>
      </c>
      <c r="E216" s="120" t="s">
        <v>230</v>
      </c>
      <c r="F216" s="120" t="s">
        <v>764</v>
      </c>
      <c r="G216" s="126">
        <v>1229901154495</v>
      </c>
      <c r="H216" s="121">
        <v>38812</v>
      </c>
      <c r="I216" s="120" t="s">
        <v>1333</v>
      </c>
      <c r="J216" s="120" t="s">
        <v>1325</v>
      </c>
    </row>
    <row r="217" spans="1:10" ht="24" x14ac:dyDescent="0.55000000000000004">
      <c r="A217">
        <v>216</v>
      </c>
      <c r="B217" s="123">
        <v>2997</v>
      </c>
      <c r="C217" s="118" t="s">
        <v>729</v>
      </c>
      <c r="D217" s="118" t="s">
        <v>509</v>
      </c>
      <c r="E217" s="118" t="s">
        <v>177</v>
      </c>
      <c r="F217" s="118" t="s">
        <v>764</v>
      </c>
      <c r="G217" s="126">
        <v>1510101557497</v>
      </c>
      <c r="H217" s="119">
        <v>39846</v>
      </c>
      <c r="I217" s="118" t="s">
        <v>1356</v>
      </c>
      <c r="J217" s="118" t="s">
        <v>1325</v>
      </c>
    </row>
    <row r="218" spans="1:10" ht="24" x14ac:dyDescent="0.55000000000000004">
      <c r="A218">
        <v>217</v>
      </c>
      <c r="B218" s="123">
        <v>2998</v>
      </c>
      <c r="C218" s="120" t="s">
        <v>729</v>
      </c>
      <c r="D218" s="120" t="s">
        <v>485</v>
      </c>
      <c r="E218" s="120" t="s">
        <v>745</v>
      </c>
      <c r="F218" s="120" t="s">
        <v>764</v>
      </c>
      <c r="G218" s="126">
        <v>1570501340461</v>
      </c>
      <c r="H218" s="121">
        <v>39907</v>
      </c>
      <c r="I218" s="120" t="s">
        <v>1356</v>
      </c>
      <c r="J218" s="120" t="s">
        <v>1326</v>
      </c>
    </row>
    <row r="219" spans="1:10" ht="24" x14ac:dyDescent="0.55000000000000004">
      <c r="A219">
        <v>218</v>
      </c>
      <c r="B219" s="123">
        <v>2999</v>
      </c>
      <c r="C219" s="118" t="s">
        <v>730</v>
      </c>
      <c r="D219" s="118" t="s">
        <v>498</v>
      </c>
      <c r="E219" s="118" t="s">
        <v>112</v>
      </c>
      <c r="F219" s="118" t="s">
        <v>763</v>
      </c>
      <c r="G219" s="126">
        <v>1579901344372</v>
      </c>
      <c r="H219" s="119">
        <v>39928</v>
      </c>
      <c r="I219" s="118" t="s">
        <v>1356</v>
      </c>
      <c r="J219" s="118" t="s">
        <v>1326</v>
      </c>
    </row>
    <row r="220" spans="1:10" ht="24" x14ac:dyDescent="0.55000000000000004">
      <c r="A220">
        <v>219</v>
      </c>
      <c r="B220" s="123">
        <v>3000</v>
      </c>
      <c r="C220" s="120" t="s">
        <v>730</v>
      </c>
      <c r="D220" s="120" t="s">
        <v>528</v>
      </c>
      <c r="E220" s="120" t="s">
        <v>136</v>
      </c>
      <c r="F220" s="120" t="s">
        <v>763</v>
      </c>
      <c r="G220" s="126">
        <v>1839902069429</v>
      </c>
      <c r="H220" s="121">
        <v>39911</v>
      </c>
      <c r="I220" s="120" t="s">
        <v>1356</v>
      </c>
      <c r="J220" s="120" t="s">
        <v>1325</v>
      </c>
    </row>
    <row r="221" spans="1:10" ht="24" x14ac:dyDescent="0.55000000000000004">
      <c r="A221">
        <v>220</v>
      </c>
      <c r="B221" s="123">
        <v>3001</v>
      </c>
      <c r="C221" s="118" t="s">
        <v>729</v>
      </c>
      <c r="D221" s="118" t="s">
        <v>441</v>
      </c>
      <c r="E221" s="118" t="s">
        <v>77</v>
      </c>
      <c r="F221" s="118" t="s">
        <v>764</v>
      </c>
      <c r="G221" s="126">
        <v>1570501338784</v>
      </c>
      <c r="H221" s="119">
        <v>39775</v>
      </c>
      <c r="I221" s="118" t="s">
        <v>1359</v>
      </c>
      <c r="J221" s="118" t="s">
        <v>1326</v>
      </c>
    </row>
    <row r="222" spans="1:10" ht="24" x14ac:dyDescent="0.55000000000000004">
      <c r="A222">
        <v>221</v>
      </c>
      <c r="B222" s="123">
        <v>3002</v>
      </c>
      <c r="C222" s="120" t="s">
        <v>729</v>
      </c>
      <c r="D222" s="120" t="s">
        <v>510</v>
      </c>
      <c r="E222" s="120" t="s">
        <v>120</v>
      </c>
      <c r="F222" s="120" t="s">
        <v>764</v>
      </c>
      <c r="G222" s="126">
        <v>1570501337605</v>
      </c>
      <c r="H222" s="121">
        <v>39701</v>
      </c>
      <c r="I222" s="120" t="s">
        <v>1356</v>
      </c>
      <c r="J222" s="120" t="s">
        <v>1325</v>
      </c>
    </row>
    <row r="223" spans="1:10" ht="24" x14ac:dyDescent="0.55000000000000004">
      <c r="A223">
        <v>222</v>
      </c>
      <c r="B223" s="123">
        <v>3003</v>
      </c>
      <c r="C223" s="118" t="s">
        <v>730</v>
      </c>
      <c r="D223" s="118" t="s">
        <v>499</v>
      </c>
      <c r="E223" s="118" t="s">
        <v>756</v>
      </c>
      <c r="F223" s="118" t="s">
        <v>763</v>
      </c>
      <c r="G223" s="126">
        <v>1570501338326</v>
      </c>
      <c r="H223" s="119">
        <v>39746</v>
      </c>
      <c r="I223" s="118" t="s">
        <v>1356</v>
      </c>
      <c r="J223" s="118" t="s">
        <v>1326</v>
      </c>
    </row>
    <row r="224" spans="1:10" ht="24" x14ac:dyDescent="0.55000000000000004">
      <c r="A224">
        <v>223</v>
      </c>
      <c r="B224" s="123">
        <v>3008</v>
      </c>
      <c r="C224" s="120" t="s">
        <v>729</v>
      </c>
      <c r="D224" s="120" t="s">
        <v>442</v>
      </c>
      <c r="E224" s="120" t="s">
        <v>78</v>
      </c>
      <c r="F224" s="120" t="s">
        <v>764</v>
      </c>
      <c r="G224" s="126">
        <v>1801301357813</v>
      </c>
      <c r="H224" s="121">
        <v>40115</v>
      </c>
      <c r="I224" s="120" t="s">
        <v>1359</v>
      </c>
      <c r="J224" s="120" t="s">
        <v>1326</v>
      </c>
    </row>
    <row r="225" spans="1:10" ht="24" x14ac:dyDescent="0.55000000000000004">
      <c r="A225">
        <v>224</v>
      </c>
      <c r="B225" s="123">
        <v>3011</v>
      </c>
      <c r="C225" s="118" t="s">
        <v>729</v>
      </c>
      <c r="D225" s="118" t="s">
        <v>443</v>
      </c>
      <c r="E225" s="118" t="s">
        <v>79</v>
      </c>
      <c r="F225" s="118" t="s">
        <v>764</v>
      </c>
      <c r="G225" s="126">
        <v>1570501341904</v>
      </c>
      <c r="H225" s="119">
        <v>40029</v>
      </c>
      <c r="I225" s="118" t="s">
        <v>1359</v>
      </c>
      <c r="J225" s="118" t="s">
        <v>1326</v>
      </c>
    </row>
    <row r="226" spans="1:10" ht="24" x14ac:dyDescent="0.55000000000000004">
      <c r="A226">
        <v>225</v>
      </c>
      <c r="B226" s="123">
        <v>3014</v>
      </c>
      <c r="C226" s="120" t="s">
        <v>729</v>
      </c>
      <c r="D226" s="120" t="s">
        <v>409</v>
      </c>
      <c r="E226" s="120" t="s">
        <v>59</v>
      </c>
      <c r="F226" s="120" t="s">
        <v>764</v>
      </c>
      <c r="G226" s="126">
        <v>1570501341301</v>
      </c>
      <c r="H226" s="121">
        <v>39968</v>
      </c>
      <c r="I226" s="120" t="s">
        <v>1359</v>
      </c>
      <c r="J226" s="120" t="s">
        <v>1326</v>
      </c>
    </row>
    <row r="227" spans="1:10" ht="24" x14ac:dyDescent="0.55000000000000004">
      <c r="A227">
        <v>226</v>
      </c>
      <c r="B227" s="123">
        <v>3015</v>
      </c>
      <c r="C227" s="118" t="s">
        <v>729</v>
      </c>
      <c r="D227" s="118" t="s">
        <v>466</v>
      </c>
      <c r="E227" s="118" t="s">
        <v>60</v>
      </c>
      <c r="F227" s="118" t="s">
        <v>764</v>
      </c>
      <c r="G227" s="126">
        <v>1579901355536</v>
      </c>
      <c r="H227" s="119">
        <v>40006</v>
      </c>
      <c r="I227" s="118" t="s">
        <v>1359</v>
      </c>
      <c r="J227" s="118" t="s">
        <v>1325</v>
      </c>
    </row>
    <row r="228" spans="1:10" ht="24" x14ac:dyDescent="0.55000000000000004">
      <c r="A228">
        <v>227</v>
      </c>
      <c r="B228" s="123">
        <v>3018</v>
      </c>
      <c r="C228" s="120" t="s">
        <v>730</v>
      </c>
      <c r="D228" s="120" t="s">
        <v>446</v>
      </c>
      <c r="E228" s="120" t="s">
        <v>82</v>
      </c>
      <c r="F228" s="120" t="s">
        <v>763</v>
      </c>
      <c r="G228" s="126">
        <v>1559900569605</v>
      </c>
      <c r="H228" s="121">
        <v>40017</v>
      </c>
      <c r="I228" s="120" t="s">
        <v>1359</v>
      </c>
      <c r="J228" s="120" t="s">
        <v>1326</v>
      </c>
    </row>
    <row r="229" spans="1:10" ht="24" x14ac:dyDescent="0.55000000000000004">
      <c r="A229">
        <v>228</v>
      </c>
      <c r="B229" s="123">
        <v>3019</v>
      </c>
      <c r="C229" s="118" t="s">
        <v>730</v>
      </c>
      <c r="D229" s="118" t="s">
        <v>459</v>
      </c>
      <c r="E229" s="118" t="s">
        <v>94</v>
      </c>
      <c r="F229" s="118" t="s">
        <v>763</v>
      </c>
      <c r="G229" s="126">
        <v>1570501341955</v>
      </c>
      <c r="H229" s="119">
        <v>40033</v>
      </c>
      <c r="I229" s="118" t="s">
        <v>1359</v>
      </c>
      <c r="J229" s="118" t="s">
        <v>1325</v>
      </c>
    </row>
    <row r="230" spans="1:10" ht="24" x14ac:dyDescent="0.55000000000000004">
      <c r="A230">
        <v>229</v>
      </c>
      <c r="B230" s="123">
        <v>3020</v>
      </c>
      <c r="C230" s="120" t="s">
        <v>730</v>
      </c>
      <c r="D230" s="120" t="s">
        <v>472</v>
      </c>
      <c r="E230" s="120" t="s">
        <v>85</v>
      </c>
      <c r="F230" s="120" t="s">
        <v>763</v>
      </c>
      <c r="G230" s="126">
        <v>1570501341882</v>
      </c>
      <c r="H230" s="121">
        <v>40031</v>
      </c>
      <c r="I230" s="120" t="s">
        <v>1359</v>
      </c>
      <c r="J230" s="120" t="s">
        <v>1325</v>
      </c>
    </row>
    <row r="231" spans="1:10" ht="24" x14ac:dyDescent="0.55000000000000004">
      <c r="A231">
        <v>230</v>
      </c>
      <c r="B231" s="123">
        <v>3022</v>
      </c>
      <c r="C231" s="118" t="s">
        <v>730</v>
      </c>
      <c r="D231" s="118" t="s">
        <v>430</v>
      </c>
      <c r="E231" s="118" t="s">
        <v>66</v>
      </c>
      <c r="F231" s="118" t="s">
        <v>763</v>
      </c>
      <c r="G231" s="126">
        <v>1129701483208</v>
      </c>
      <c r="H231" s="119">
        <v>40061</v>
      </c>
      <c r="I231" s="118" t="s">
        <v>1359</v>
      </c>
      <c r="J231" s="118" t="s">
        <v>1326</v>
      </c>
    </row>
    <row r="232" spans="1:10" ht="24" x14ac:dyDescent="0.55000000000000004">
      <c r="A232">
        <v>231</v>
      </c>
      <c r="B232" s="123">
        <v>3027</v>
      </c>
      <c r="C232" s="120" t="s">
        <v>729</v>
      </c>
      <c r="D232" s="120" t="s">
        <v>453</v>
      </c>
      <c r="E232" s="120" t="s">
        <v>89</v>
      </c>
      <c r="F232" s="120" t="s">
        <v>764</v>
      </c>
      <c r="G232" s="126">
        <v>1570501344067</v>
      </c>
      <c r="H232" s="121">
        <v>40157</v>
      </c>
      <c r="I232" s="120" t="s">
        <v>1359</v>
      </c>
      <c r="J232" s="120" t="s">
        <v>1325</v>
      </c>
    </row>
    <row r="233" spans="1:10" ht="24" x14ac:dyDescent="0.55000000000000004">
      <c r="A233">
        <v>232</v>
      </c>
      <c r="B233" s="123">
        <v>3028</v>
      </c>
      <c r="C233" s="118" t="s">
        <v>729</v>
      </c>
      <c r="D233" s="118" t="s">
        <v>467</v>
      </c>
      <c r="E233" s="118" t="s">
        <v>101</v>
      </c>
      <c r="F233" s="118" t="s">
        <v>764</v>
      </c>
      <c r="G233" s="126">
        <v>1579901375588</v>
      </c>
      <c r="H233" s="119">
        <v>40121</v>
      </c>
      <c r="I233" s="118" t="s">
        <v>1359</v>
      </c>
      <c r="J233" s="118" t="s">
        <v>1325</v>
      </c>
    </row>
    <row r="234" spans="1:10" ht="24" x14ac:dyDescent="0.55000000000000004">
      <c r="A234">
        <v>233</v>
      </c>
      <c r="B234" s="123">
        <v>3030</v>
      </c>
      <c r="C234" s="120" t="s">
        <v>729</v>
      </c>
      <c r="D234" s="120" t="s">
        <v>424</v>
      </c>
      <c r="E234" s="120" t="s">
        <v>60</v>
      </c>
      <c r="F234" s="120" t="s">
        <v>764</v>
      </c>
      <c r="G234" s="126">
        <v>1579901355544</v>
      </c>
      <c r="H234" s="121">
        <v>40006</v>
      </c>
      <c r="I234" s="120" t="s">
        <v>1359</v>
      </c>
      <c r="J234" s="120" t="s">
        <v>1326</v>
      </c>
    </row>
    <row r="235" spans="1:10" ht="24" x14ac:dyDescent="0.55000000000000004">
      <c r="A235">
        <v>234</v>
      </c>
      <c r="B235" s="123">
        <v>3032</v>
      </c>
      <c r="C235" s="118" t="s">
        <v>730</v>
      </c>
      <c r="D235" s="118" t="s">
        <v>473</v>
      </c>
      <c r="E235" s="118" t="s">
        <v>106</v>
      </c>
      <c r="F235" s="118" t="s">
        <v>763</v>
      </c>
      <c r="G235" s="126">
        <v>1570501344822</v>
      </c>
      <c r="H235" s="119">
        <v>40208</v>
      </c>
      <c r="I235" s="118" t="s">
        <v>1359</v>
      </c>
      <c r="J235" s="118" t="s">
        <v>1325</v>
      </c>
    </row>
    <row r="236" spans="1:10" ht="24" x14ac:dyDescent="0.55000000000000004">
      <c r="A236">
        <v>235</v>
      </c>
      <c r="B236" s="123">
        <v>3033</v>
      </c>
      <c r="C236" s="120" t="s">
        <v>730</v>
      </c>
      <c r="D236" s="120" t="s">
        <v>447</v>
      </c>
      <c r="E236" s="120" t="s">
        <v>83</v>
      </c>
      <c r="F236" s="120" t="s">
        <v>763</v>
      </c>
      <c r="G236" s="126">
        <v>1579901376185</v>
      </c>
      <c r="H236" s="121">
        <v>40126</v>
      </c>
      <c r="I236" s="120" t="s">
        <v>1359</v>
      </c>
      <c r="J236" s="120" t="s">
        <v>1326</v>
      </c>
    </row>
    <row r="237" spans="1:10" ht="24" x14ac:dyDescent="0.55000000000000004">
      <c r="A237">
        <v>236</v>
      </c>
      <c r="B237" s="123">
        <v>3034</v>
      </c>
      <c r="C237" s="118" t="s">
        <v>730</v>
      </c>
      <c r="D237" s="118" t="s">
        <v>431</v>
      </c>
      <c r="E237" s="118" t="s">
        <v>67</v>
      </c>
      <c r="F237" s="118" t="s">
        <v>763</v>
      </c>
      <c r="G237" s="126">
        <v>1570501345047</v>
      </c>
      <c r="H237" s="119">
        <v>40219</v>
      </c>
      <c r="I237" s="118" t="s">
        <v>1359</v>
      </c>
      <c r="J237" s="118" t="s">
        <v>1326</v>
      </c>
    </row>
    <row r="238" spans="1:10" ht="24" x14ac:dyDescent="0.55000000000000004">
      <c r="A238">
        <v>237</v>
      </c>
      <c r="B238" s="123">
        <v>3035</v>
      </c>
      <c r="C238" s="120" t="s">
        <v>730</v>
      </c>
      <c r="D238" s="120" t="s">
        <v>432</v>
      </c>
      <c r="E238" s="120" t="s">
        <v>68</v>
      </c>
      <c r="F238" s="120" t="s">
        <v>763</v>
      </c>
      <c r="G238" s="126">
        <v>1570501344466</v>
      </c>
      <c r="H238" s="121">
        <v>40185</v>
      </c>
      <c r="I238" s="120" t="s">
        <v>1359</v>
      </c>
      <c r="J238" s="120" t="s">
        <v>1326</v>
      </c>
    </row>
    <row r="239" spans="1:10" ht="24" x14ac:dyDescent="0.55000000000000004">
      <c r="A239">
        <v>238</v>
      </c>
      <c r="B239" s="123">
        <v>3037</v>
      </c>
      <c r="C239" s="118" t="s">
        <v>730</v>
      </c>
      <c r="D239" s="118" t="s">
        <v>433</v>
      </c>
      <c r="E239" s="118" t="s">
        <v>69</v>
      </c>
      <c r="F239" s="118" t="s">
        <v>763</v>
      </c>
      <c r="G239" s="126">
        <v>1570501345446</v>
      </c>
      <c r="H239" s="143">
        <v>40258</v>
      </c>
      <c r="I239" s="118" t="s">
        <v>1359</v>
      </c>
      <c r="J239" s="118" t="s">
        <v>1326</v>
      </c>
    </row>
    <row r="240" spans="1:10" ht="24" x14ac:dyDescent="0.55000000000000004">
      <c r="A240">
        <v>239</v>
      </c>
      <c r="B240" s="123">
        <v>3038</v>
      </c>
      <c r="C240" s="120" t="s">
        <v>730</v>
      </c>
      <c r="D240" s="120" t="s">
        <v>460</v>
      </c>
      <c r="E240" s="120" t="s">
        <v>95</v>
      </c>
      <c r="F240" s="120" t="s">
        <v>763</v>
      </c>
      <c r="G240" s="126">
        <v>1570501343605</v>
      </c>
      <c r="H240" s="143">
        <v>40132</v>
      </c>
      <c r="I240" s="120" t="s">
        <v>1359</v>
      </c>
      <c r="J240" s="120" t="s">
        <v>1325</v>
      </c>
    </row>
    <row r="241" spans="1:10" ht="24" x14ac:dyDescent="0.55000000000000004">
      <c r="A241">
        <v>240</v>
      </c>
      <c r="B241" s="123">
        <v>3044</v>
      </c>
      <c r="C241" s="118" t="s">
        <v>730</v>
      </c>
      <c r="D241" s="118" t="s">
        <v>448</v>
      </c>
      <c r="E241" s="118" t="s">
        <v>84</v>
      </c>
      <c r="F241" s="118" t="s">
        <v>763</v>
      </c>
      <c r="G241" s="126">
        <v>1500101153086</v>
      </c>
      <c r="H241" s="119">
        <v>40277</v>
      </c>
      <c r="I241" s="118" t="s">
        <v>1359</v>
      </c>
      <c r="J241" s="118" t="s">
        <v>1326</v>
      </c>
    </row>
    <row r="242" spans="1:10" ht="24" x14ac:dyDescent="0.55000000000000004">
      <c r="A242">
        <v>241</v>
      </c>
      <c r="B242" s="123">
        <v>3045</v>
      </c>
      <c r="C242" s="120" t="s">
        <v>730</v>
      </c>
      <c r="D242" s="120" t="s">
        <v>609</v>
      </c>
      <c r="E242" s="120" t="s">
        <v>216</v>
      </c>
      <c r="F242" s="120" t="s">
        <v>763</v>
      </c>
      <c r="G242" s="126">
        <v>1579901189091</v>
      </c>
      <c r="H242" s="143">
        <v>38912</v>
      </c>
      <c r="I242" s="120" t="s">
        <v>1333</v>
      </c>
      <c r="J242" s="120" t="s">
        <v>1326</v>
      </c>
    </row>
    <row r="243" spans="1:10" ht="24" x14ac:dyDescent="0.55000000000000004">
      <c r="A243">
        <v>242</v>
      </c>
      <c r="B243" s="123">
        <v>3046</v>
      </c>
      <c r="C243" s="118" t="s">
        <v>730</v>
      </c>
      <c r="D243" s="118" t="s">
        <v>1360</v>
      </c>
      <c r="E243" s="118" t="s">
        <v>277</v>
      </c>
      <c r="F243" s="118" t="s">
        <v>763</v>
      </c>
      <c r="G243" s="126">
        <v>1199600408464</v>
      </c>
      <c r="H243" s="119">
        <v>38605</v>
      </c>
      <c r="I243" s="118" t="s">
        <v>1329</v>
      </c>
      <c r="J243" s="118" t="s">
        <v>1325</v>
      </c>
    </row>
    <row r="244" spans="1:10" ht="24" x14ac:dyDescent="0.55000000000000004">
      <c r="A244">
        <v>243</v>
      </c>
      <c r="B244" s="123">
        <v>3049</v>
      </c>
      <c r="C244" s="120" t="s">
        <v>729</v>
      </c>
      <c r="D244" s="120" t="s">
        <v>425</v>
      </c>
      <c r="E244" s="120" t="s">
        <v>61</v>
      </c>
      <c r="F244" s="120" t="s">
        <v>764</v>
      </c>
      <c r="G244" s="126">
        <v>1100704167449</v>
      </c>
      <c r="H244" s="121">
        <v>40139</v>
      </c>
      <c r="I244" s="120" t="s">
        <v>1359</v>
      </c>
      <c r="J244" s="120" t="s">
        <v>1326</v>
      </c>
    </row>
    <row r="245" spans="1:10" ht="24" x14ac:dyDescent="0.55000000000000004">
      <c r="A245">
        <v>244</v>
      </c>
      <c r="B245" s="123">
        <v>3051</v>
      </c>
      <c r="C245" s="118" t="s">
        <v>729</v>
      </c>
      <c r="D245" s="118" t="s">
        <v>540</v>
      </c>
      <c r="E245" s="118" t="s">
        <v>150</v>
      </c>
      <c r="F245" s="118" t="s">
        <v>764</v>
      </c>
      <c r="G245" s="126">
        <v>1209000362373</v>
      </c>
      <c r="H245" s="143">
        <v>39409</v>
      </c>
      <c r="I245" s="118" t="s">
        <v>1340</v>
      </c>
      <c r="J245" s="118" t="s">
        <v>1326</v>
      </c>
    </row>
    <row r="246" spans="1:10" ht="24" x14ac:dyDescent="0.55000000000000004">
      <c r="A246">
        <v>245</v>
      </c>
      <c r="B246" s="123">
        <v>3053</v>
      </c>
      <c r="C246" s="120" t="s">
        <v>730</v>
      </c>
      <c r="D246" s="120" t="s">
        <v>1038</v>
      </c>
      <c r="E246" s="120" t="s">
        <v>107</v>
      </c>
      <c r="F246" s="120" t="s">
        <v>763</v>
      </c>
      <c r="G246" s="126">
        <v>1579901396917</v>
      </c>
      <c r="H246" s="121">
        <v>40261</v>
      </c>
      <c r="I246" s="120" t="s">
        <v>1359</v>
      </c>
      <c r="J246" s="120" t="s">
        <v>1325</v>
      </c>
    </row>
    <row r="247" spans="1:10" ht="24" x14ac:dyDescent="0.55000000000000004">
      <c r="A247">
        <v>246</v>
      </c>
      <c r="B247" s="123">
        <v>3055</v>
      </c>
      <c r="C247" s="118" t="s">
        <v>729</v>
      </c>
      <c r="D247" s="118" t="s">
        <v>541</v>
      </c>
      <c r="E247" s="118" t="s">
        <v>151</v>
      </c>
      <c r="F247" s="118" t="s">
        <v>764</v>
      </c>
      <c r="G247" s="126">
        <v>1570501333812</v>
      </c>
      <c r="H247" s="119">
        <v>39449</v>
      </c>
      <c r="I247" s="118" t="s">
        <v>1340</v>
      </c>
      <c r="J247" s="118" t="s">
        <v>1326</v>
      </c>
    </row>
    <row r="248" spans="1:10" ht="24" x14ac:dyDescent="0.55000000000000004">
      <c r="A248">
        <v>247</v>
      </c>
      <c r="B248" s="123">
        <v>3056</v>
      </c>
      <c r="C248" s="120" t="s">
        <v>730</v>
      </c>
      <c r="D248" s="120" t="s">
        <v>590</v>
      </c>
      <c r="E248" s="120" t="s">
        <v>197</v>
      </c>
      <c r="F248" s="120" t="s">
        <v>763</v>
      </c>
      <c r="G248" s="126">
        <v>1570501333758</v>
      </c>
      <c r="H248" s="121">
        <v>39441</v>
      </c>
      <c r="I248" s="120" t="s">
        <v>1340</v>
      </c>
      <c r="J248" s="120" t="s">
        <v>1325</v>
      </c>
    </row>
    <row r="249" spans="1:10" ht="24" x14ac:dyDescent="0.55000000000000004">
      <c r="A249">
        <v>248</v>
      </c>
      <c r="B249" s="123">
        <v>3060</v>
      </c>
      <c r="C249" s="118" t="s">
        <v>729</v>
      </c>
      <c r="D249" s="118" t="s">
        <v>533</v>
      </c>
      <c r="E249" s="118" t="s">
        <v>152</v>
      </c>
      <c r="F249" s="118" t="s">
        <v>764</v>
      </c>
      <c r="G249" s="126">
        <v>1570501330457</v>
      </c>
      <c r="H249" s="119">
        <v>39260</v>
      </c>
      <c r="I249" s="118" t="s">
        <v>1340</v>
      </c>
      <c r="J249" s="118" t="s">
        <v>1326</v>
      </c>
    </row>
    <row r="250" spans="1:10" ht="24" x14ac:dyDescent="0.55000000000000004">
      <c r="A250">
        <v>249</v>
      </c>
      <c r="B250" s="123">
        <v>3084</v>
      </c>
      <c r="C250" s="120" t="s">
        <v>729</v>
      </c>
      <c r="D250" s="120" t="s">
        <v>670</v>
      </c>
      <c r="E250" s="120" t="s">
        <v>127</v>
      </c>
      <c r="F250" s="120" t="s">
        <v>764</v>
      </c>
      <c r="G250" s="126">
        <v>1570501313005</v>
      </c>
      <c r="H250" s="121">
        <v>38156</v>
      </c>
      <c r="I250" s="120" t="s">
        <v>1327</v>
      </c>
      <c r="J250" s="120" t="s">
        <v>1325</v>
      </c>
    </row>
    <row r="251" spans="1:10" ht="24" x14ac:dyDescent="0.55000000000000004">
      <c r="A251">
        <v>250</v>
      </c>
      <c r="B251" s="123">
        <v>3085</v>
      </c>
      <c r="C251" s="118" t="s">
        <v>729</v>
      </c>
      <c r="D251" s="118" t="s">
        <v>594</v>
      </c>
      <c r="E251" s="118" t="s">
        <v>278</v>
      </c>
      <c r="F251" s="118" t="s">
        <v>764</v>
      </c>
      <c r="G251" s="126">
        <v>1209702179412</v>
      </c>
      <c r="H251" s="119">
        <v>38247</v>
      </c>
      <c r="I251" s="118" t="s">
        <v>1327</v>
      </c>
      <c r="J251" s="118" t="s">
        <v>1325</v>
      </c>
    </row>
    <row r="252" spans="1:10" ht="24" x14ac:dyDescent="0.55000000000000004">
      <c r="A252">
        <v>251</v>
      </c>
      <c r="B252" s="123">
        <v>3086</v>
      </c>
      <c r="C252" s="120" t="s">
        <v>730</v>
      </c>
      <c r="D252" s="120" t="s">
        <v>450</v>
      </c>
      <c r="E252" s="120" t="s">
        <v>320</v>
      </c>
      <c r="F252" s="120" t="s">
        <v>763</v>
      </c>
      <c r="G252" s="126">
        <v>1570501319844</v>
      </c>
      <c r="H252" s="121">
        <v>38569</v>
      </c>
      <c r="I252" s="120" t="s">
        <v>1327</v>
      </c>
      <c r="J252" s="120" t="s">
        <v>1325</v>
      </c>
    </row>
    <row r="253" spans="1:10" ht="24" x14ac:dyDescent="0.55000000000000004">
      <c r="A253">
        <v>252</v>
      </c>
      <c r="B253" s="123">
        <v>3088</v>
      </c>
      <c r="C253" s="118" t="s">
        <v>730</v>
      </c>
      <c r="D253" s="118" t="s">
        <v>1361</v>
      </c>
      <c r="E253" s="118" t="s">
        <v>278</v>
      </c>
      <c r="F253" s="118" t="s">
        <v>763</v>
      </c>
      <c r="G253" s="126">
        <v>1209702286448</v>
      </c>
      <c r="H253" s="119">
        <v>38856</v>
      </c>
      <c r="I253" s="118" t="s">
        <v>1329</v>
      </c>
      <c r="J253" s="118" t="s">
        <v>1325</v>
      </c>
    </row>
    <row r="254" spans="1:10" ht="24" x14ac:dyDescent="0.55000000000000004">
      <c r="A254">
        <v>253</v>
      </c>
      <c r="B254" s="123">
        <v>3089</v>
      </c>
      <c r="C254" s="120" t="s">
        <v>729</v>
      </c>
      <c r="D254" s="120" t="s">
        <v>622</v>
      </c>
      <c r="E254" s="120" t="s">
        <v>231</v>
      </c>
      <c r="F254" s="120" t="s">
        <v>764</v>
      </c>
      <c r="G254" s="126">
        <v>1579901219501</v>
      </c>
      <c r="H254" s="121">
        <v>39108</v>
      </c>
      <c r="I254" s="120" t="s">
        <v>1333</v>
      </c>
      <c r="J254" s="120" t="s">
        <v>1325</v>
      </c>
    </row>
    <row r="255" spans="1:10" ht="24" x14ac:dyDescent="0.55000000000000004">
      <c r="A255">
        <v>254</v>
      </c>
      <c r="B255" s="123">
        <v>3090</v>
      </c>
      <c r="C255" s="118" t="s">
        <v>729</v>
      </c>
      <c r="D255" s="118" t="s">
        <v>623</v>
      </c>
      <c r="E255" s="118" t="s">
        <v>232</v>
      </c>
      <c r="F255" s="118" t="s">
        <v>764</v>
      </c>
      <c r="G255" s="126">
        <v>1570501328380</v>
      </c>
      <c r="H255" s="119">
        <v>39105</v>
      </c>
      <c r="I255" s="118" t="s">
        <v>1333</v>
      </c>
      <c r="J255" s="118" t="s">
        <v>1325</v>
      </c>
    </row>
    <row r="256" spans="1:10" ht="24" x14ac:dyDescent="0.55000000000000004">
      <c r="A256">
        <v>255</v>
      </c>
      <c r="B256" s="123">
        <v>3091</v>
      </c>
      <c r="C256" s="120" t="s">
        <v>729</v>
      </c>
      <c r="D256" s="120" t="s">
        <v>624</v>
      </c>
      <c r="E256" s="120" t="s">
        <v>233</v>
      </c>
      <c r="F256" s="120" t="s">
        <v>764</v>
      </c>
      <c r="G256" s="126">
        <v>1570501328541</v>
      </c>
      <c r="H256" s="121">
        <v>39120</v>
      </c>
      <c r="I256" s="120" t="s">
        <v>1333</v>
      </c>
      <c r="J256" s="120" t="s">
        <v>1325</v>
      </c>
    </row>
    <row r="257" spans="1:10" ht="24" x14ac:dyDescent="0.55000000000000004">
      <c r="A257">
        <v>256</v>
      </c>
      <c r="B257" s="123">
        <v>3092</v>
      </c>
      <c r="C257" s="118" t="s">
        <v>729</v>
      </c>
      <c r="D257" s="118" t="s">
        <v>625</v>
      </c>
      <c r="E257" s="118" t="s">
        <v>64</v>
      </c>
      <c r="F257" s="118" t="s">
        <v>764</v>
      </c>
      <c r="G257" s="126">
        <v>1579901212433</v>
      </c>
      <c r="H257" s="119">
        <v>39059</v>
      </c>
      <c r="I257" s="118" t="s">
        <v>1333</v>
      </c>
      <c r="J257" s="118" t="s">
        <v>1325</v>
      </c>
    </row>
    <row r="258" spans="1:10" ht="24" x14ac:dyDescent="0.55000000000000004">
      <c r="A258">
        <v>257</v>
      </c>
      <c r="B258" s="123">
        <v>3093</v>
      </c>
      <c r="C258" s="120" t="s">
        <v>730</v>
      </c>
      <c r="D258" s="120" t="s">
        <v>554</v>
      </c>
      <c r="E258" s="120" t="s">
        <v>164</v>
      </c>
      <c r="F258" s="120" t="s">
        <v>763</v>
      </c>
      <c r="G258" s="126">
        <v>1129902009228</v>
      </c>
      <c r="H258" s="121">
        <v>39095</v>
      </c>
      <c r="I258" s="120" t="s">
        <v>1340</v>
      </c>
      <c r="J258" s="120" t="s">
        <v>1326</v>
      </c>
    </row>
    <row r="259" spans="1:10" ht="24" x14ac:dyDescent="0.55000000000000004">
      <c r="A259">
        <v>258</v>
      </c>
      <c r="B259" s="123">
        <v>3094</v>
      </c>
      <c r="C259" s="118" t="s">
        <v>730</v>
      </c>
      <c r="D259" s="118" t="s">
        <v>557</v>
      </c>
      <c r="E259" s="118" t="s">
        <v>190</v>
      </c>
      <c r="F259" s="118" t="s">
        <v>763</v>
      </c>
      <c r="G259" s="126">
        <v>1570501316241</v>
      </c>
      <c r="H259" s="119">
        <v>38346</v>
      </c>
      <c r="I259" s="118" t="s">
        <v>1327</v>
      </c>
      <c r="J259" s="118" t="s">
        <v>1326</v>
      </c>
    </row>
    <row r="260" spans="1:10" ht="24" x14ac:dyDescent="0.55000000000000004">
      <c r="A260">
        <v>259</v>
      </c>
      <c r="B260" s="123">
        <v>3095</v>
      </c>
      <c r="C260" s="120" t="s">
        <v>729</v>
      </c>
      <c r="D260" s="120" t="s">
        <v>601</v>
      </c>
      <c r="E260" s="120" t="s">
        <v>177</v>
      </c>
      <c r="F260" s="120" t="s">
        <v>764</v>
      </c>
      <c r="G260" s="126">
        <v>1570501329742</v>
      </c>
      <c r="H260" s="121">
        <v>39207</v>
      </c>
      <c r="I260" s="120" t="s">
        <v>1333</v>
      </c>
      <c r="J260" s="120" t="s">
        <v>1326</v>
      </c>
    </row>
    <row r="261" spans="1:10" ht="24" x14ac:dyDescent="0.55000000000000004">
      <c r="A261">
        <v>260</v>
      </c>
      <c r="B261" s="123">
        <v>3098</v>
      </c>
      <c r="C261" s="118" t="s">
        <v>729</v>
      </c>
      <c r="D261" s="118" t="s">
        <v>542</v>
      </c>
      <c r="E261" s="118" t="s">
        <v>153</v>
      </c>
      <c r="F261" s="118" t="s">
        <v>764</v>
      </c>
      <c r="G261" s="126">
        <v>1570501331666</v>
      </c>
      <c r="H261" s="119">
        <v>39330</v>
      </c>
      <c r="I261" s="118" t="s">
        <v>1340</v>
      </c>
      <c r="J261" s="118" t="s">
        <v>1326</v>
      </c>
    </row>
    <row r="262" spans="1:10" ht="24" x14ac:dyDescent="0.55000000000000004">
      <c r="A262">
        <v>261</v>
      </c>
      <c r="B262" s="123">
        <v>3099</v>
      </c>
      <c r="C262" s="120" t="s">
        <v>729</v>
      </c>
      <c r="D262" s="120" t="s">
        <v>571</v>
      </c>
      <c r="E262" s="120" t="s">
        <v>179</v>
      </c>
      <c r="F262" s="120" t="s">
        <v>764</v>
      </c>
      <c r="G262" s="126">
        <v>1570501332891</v>
      </c>
      <c r="H262" s="121">
        <v>39390</v>
      </c>
      <c r="I262" s="120" t="s">
        <v>1340</v>
      </c>
      <c r="J262" s="120" t="s">
        <v>1325</v>
      </c>
    </row>
    <row r="263" spans="1:10" ht="24" x14ac:dyDescent="0.55000000000000004">
      <c r="A263">
        <v>262</v>
      </c>
      <c r="B263" s="123">
        <v>3100</v>
      </c>
      <c r="C263" s="118" t="s">
        <v>729</v>
      </c>
      <c r="D263" s="118" t="s">
        <v>511</v>
      </c>
      <c r="E263" s="118" t="s">
        <v>121</v>
      </c>
      <c r="F263" s="118" t="s">
        <v>764</v>
      </c>
      <c r="G263" s="126">
        <v>1570501332441</v>
      </c>
      <c r="H263" s="119">
        <v>39369</v>
      </c>
      <c r="I263" s="118" t="s">
        <v>1356</v>
      </c>
      <c r="J263" s="118" t="s">
        <v>1325</v>
      </c>
    </row>
    <row r="264" spans="1:10" ht="24" x14ac:dyDescent="0.55000000000000004">
      <c r="A264">
        <v>263</v>
      </c>
      <c r="B264" s="123">
        <v>3101</v>
      </c>
      <c r="C264" s="120" t="s">
        <v>730</v>
      </c>
      <c r="D264" s="120" t="s">
        <v>555</v>
      </c>
      <c r="E264" s="120" t="s">
        <v>165</v>
      </c>
      <c r="F264" s="120" t="s">
        <v>763</v>
      </c>
      <c r="G264" s="126">
        <v>1570501330171</v>
      </c>
      <c r="H264" s="121">
        <v>39238</v>
      </c>
      <c r="I264" s="120" t="s">
        <v>1340</v>
      </c>
      <c r="J264" s="120" t="s">
        <v>1326</v>
      </c>
    </row>
    <row r="265" spans="1:10" ht="24" x14ac:dyDescent="0.55000000000000004">
      <c r="A265">
        <v>264</v>
      </c>
      <c r="B265" s="123">
        <v>3102</v>
      </c>
      <c r="C265" s="118" t="s">
        <v>730</v>
      </c>
      <c r="D265" s="118" t="s">
        <v>556</v>
      </c>
      <c r="E265" s="118" t="s">
        <v>166</v>
      </c>
      <c r="F265" s="118" t="s">
        <v>763</v>
      </c>
      <c r="G265" s="126">
        <v>1839901984565</v>
      </c>
      <c r="H265" s="119">
        <v>39367</v>
      </c>
      <c r="I265" s="118" t="s">
        <v>1340</v>
      </c>
      <c r="J265" s="118" t="s">
        <v>1326</v>
      </c>
    </row>
    <row r="266" spans="1:10" ht="24" x14ac:dyDescent="0.55000000000000004">
      <c r="A266">
        <v>265</v>
      </c>
      <c r="B266" s="123">
        <v>3103</v>
      </c>
      <c r="C266" s="120" t="s">
        <v>730</v>
      </c>
      <c r="D266" s="120" t="s">
        <v>478</v>
      </c>
      <c r="E266" s="120" t="s">
        <v>780</v>
      </c>
      <c r="F266" s="120" t="s">
        <v>763</v>
      </c>
      <c r="G266" s="126">
        <v>1104301042323</v>
      </c>
      <c r="H266" s="121">
        <v>39297</v>
      </c>
      <c r="I266" s="120" t="s">
        <v>1340</v>
      </c>
      <c r="J266" s="120" t="s">
        <v>1325</v>
      </c>
    </row>
    <row r="267" spans="1:10" ht="24" x14ac:dyDescent="0.55000000000000004">
      <c r="A267">
        <v>266</v>
      </c>
      <c r="B267" s="123">
        <v>3104</v>
      </c>
      <c r="C267" s="118" t="s">
        <v>730</v>
      </c>
      <c r="D267" s="118" t="s">
        <v>557</v>
      </c>
      <c r="E267" s="118" t="s">
        <v>127</v>
      </c>
      <c r="F267" s="118" t="s">
        <v>763</v>
      </c>
      <c r="G267" s="126">
        <v>1570501330830</v>
      </c>
      <c r="H267" s="119">
        <v>39284</v>
      </c>
      <c r="I267" s="118" t="s">
        <v>1340</v>
      </c>
      <c r="J267" s="118" t="s">
        <v>1326</v>
      </c>
    </row>
    <row r="268" spans="1:10" ht="24" x14ac:dyDescent="0.55000000000000004">
      <c r="A268">
        <v>267</v>
      </c>
      <c r="B268" s="123">
        <v>3105</v>
      </c>
      <c r="C268" s="120" t="s">
        <v>729</v>
      </c>
      <c r="D268" s="120" t="s">
        <v>572</v>
      </c>
      <c r="E268" s="120" t="s">
        <v>180</v>
      </c>
      <c r="F268" s="120" t="s">
        <v>764</v>
      </c>
      <c r="G268" s="126">
        <v>1570501332221</v>
      </c>
      <c r="H268" s="121">
        <v>39354</v>
      </c>
      <c r="I268" s="120" t="s">
        <v>1340</v>
      </c>
      <c r="J268" s="120" t="s">
        <v>1325</v>
      </c>
    </row>
    <row r="269" spans="1:10" ht="24" x14ac:dyDescent="0.55000000000000004">
      <c r="A269">
        <v>268</v>
      </c>
      <c r="B269" s="123">
        <v>3106</v>
      </c>
      <c r="C269" s="118" t="s">
        <v>729</v>
      </c>
      <c r="D269" s="118" t="s">
        <v>510</v>
      </c>
      <c r="E269" s="118" t="s">
        <v>181</v>
      </c>
      <c r="F269" s="118" t="s">
        <v>764</v>
      </c>
      <c r="G269" s="126">
        <v>1579901268447</v>
      </c>
      <c r="H269" s="119">
        <v>39434</v>
      </c>
      <c r="I269" s="118" t="s">
        <v>1340</v>
      </c>
      <c r="J269" s="118" t="s">
        <v>1325</v>
      </c>
    </row>
    <row r="270" spans="1:10" ht="24" x14ac:dyDescent="0.55000000000000004">
      <c r="A270">
        <v>269</v>
      </c>
      <c r="B270" s="123">
        <v>3107</v>
      </c>
      <c r="C270" s="120" t="s">
        <v>729</v>
      </c>
      <c r="D270" s="120" t="s">
        <v>543</v>
      </c>
      <c r="E270" s="120" t="s">
        <v>154</v>
      </c>
      <c r="F270" s="120" t="s">
        <v>764</v>
      </c>
      <c r="G270" s="126">
        <v>1570501329882</v>
      </c>
      <c r="H270" s="121">
        <v>39219</v>
      </c>
      <c r="I270" s="120" t="s">
        <v>1340</v>
      </c>
      <c r="J270" s="120" t="s">
        <v>1326</v>
      </c>
    </row>
    <row r="271" spans="1:10" ht="24" x14ac:dyDescent="0.55000000000000004">
      <c r="A271">
        <v>270</v>
      </c>
      <c r="B271" s="123">
        <v>3108</v>
      </c>
      <c r="C271" s="118" t="s">
        <v>729</v>
      </c>
      <c r="D271" s="118" t="s">
        <v>573</v>
      </c>
      <c r="E271" s="118" t="s">
        <v>182</v>
      </c>
      <c r="F271" s="118" t="s">
        <v>764</v>
      </c>
      <c r="G271" s="126">
        <v>1579901255698</v>
      </c>
      <c r="H271" s="119">
        <v>39352</v>
      </c>
      <c r="I271" s="118" t="s">
        <v>1340</v>
      </c>
      <c r="J271" s="118" t="s">
        <v>1325</v>
      </c>
    </row>
    <row r="272" spans="1:10" ht="24" x14ac:dyDescent="0.55000000000000004">
      <c r="A272">
        <v>271</v>
      </c>
      <c r="B272" s="123">
        <v>3109</v>
      </c>
      <c r="C272" s="120" t="s">
        <v>730</v>
      </c>
      <c r="D272" s="120" t="s">
        <v>558</v>
      </c>
      <c r="E272" s="120" t="s">
        <v>167</v>
      </c>
      <c r="F272" s="120" t="s">
        <v>763</v>
      </c>
      <c r="G272" s="126">
        <v>1570501333049</v>
      </c>
      <c r="H272" s="121">
        <v>39395</v>
      </c>
      <c r="I272" s="120" t="s">
        <v>1340</v>
      </c>
      <c r="J272" s="120" t="s">
        <v>1326</v>
      </c>
    </row>
    <row r="273" spans="1:10" ht="24" x14ac:dyDescent="0.55000000000000004">
      <c r="A273">
        <v>272</v>
      </c>
      <c r="B273" s="123">
        <v>3111</v>
      </c>
      <c r="C273" s="118" t="s">
        <v>730</v>
      </c>
      <c r="D273" s="118" t="s">
        <v>559</v>
      </c>
      <c r="E273" s="118" t="s">
        <v>168</v>
      </c>
      <c r="F273" s="118" t="s">
        <v>763</v>
      </c>
      <c r="G273" s="126">
        <v>1570501330902</v>
      </c>
      <c r="H273" s="119">
        <v>39287</v>
      </c>
      <c r="I273" s="118" t="s">
        <v>1340</v>
      </c>
      <c r="J273" s="118" t="s">
        <v>1326</v>
      </c>
    </row>
    <row r="274" spans="1:10" ht="24" x14ac:dyDescent="0.55000000000000004">
      <c r="A274">
        <v>273</v>
      </c>
      <c r="B274" s="123">
        <v>3113</v>
      </c>
      <c r="C274" s="120" t="s">
        <v>729</v>
      </c>
      <c r="D274" s="120" t="s">
        <v>1362</v>
      </c>
      <c r="E274" s="120" t="s">
        <v>39</v>
      </c>
      <c r="F274" s="120" t="s">
        <v>764</v>
      </c>
      <c r="G274" s="126">
        <v>1570501350199</v>
      </c>
      <c r="H274" s="121">
        <v>40598</v>
      </c>
      <c r="I274" s="120" t="s">
        <v>1363</v>
      </c>
      <c r="J274" s="120" t="s">
        <v>1325</v>
      </c>
    </row>
    <row r="275" spans="1:10" ht="24" x14ac:dyDescent="0.55000000000000004">
      <c r="A275">
        <v>274</v>
      </c>
      <c r="B275" s="123">
        <v>3115</v>
      </c>
      <c r="C275" s="118" t="s">
        <v>729</v>
      </c>
      <c r="D275" s="118" t="s">
        <v>1364</v>
      </c>
      <c r="E275" s="118" t="s">
        <v>40</v>
      </c>
      <c r="F275" s="118" t="s">
        <v>764</v>
      </c>
      <c r="G275" s="126">
        <v>1510101607681</v>
      </c>
      <c r="H275" s="119">
        <v>40602</v>
      </c>
      <c r="I275" s="118" t="s">
        <v>1363</v>
      </c>
      <c r="J275" s="118" t="s">
        <v>1325</v>
      </c>
    </row>
    <row r="276" spans="1:10" ht="24" x14ac:dyDescent="0.55000000000000004">
      <c r="A276">
        <v>275</v>
      </c>
      <c r="B276" s="123">
        <v>3116</v>
      </c>
      <c r="C276" s="120" t="s">
        <v>729</v>
      </c>
      <c r="D276" s="120" t="s">
        <v>1365</v>
      </c>
      <c r="E276" s="120" t="s">
        <v>9</v>
      </c>
      <c r="F276" s="120" t="s">
        <v>764</v>
      </c>
      <c r="G276" s="126">
        <v>1570501348381</v>
      </c>
      <c r="H276" s="121">
        <v>40475</v>
      </c>
      <c r="I276" s="120" t="s">
        <v>1363</v>
      </c>
      <c r="J276" s="120" t="s">
        <v>1326</v>
      </c>
    </row>
    <row r="277" spans="1:10" ht="24" x14ac:dyDescent="0.55000000000000004">
      <c r="A277">
        <v>276</v>
      </c>
      <c r="B277" s="123">
        <v>3117</v>
      </c>
      <c r="C277" s="118" t="s">
        <v>729</v>
      </c>
      <c r="D277" s="118" t="s">
        <v>1366</v>
      </c>
      <c r="E277" s="118" t="s">
        <v>10</v>
      </c>
      <c r="F277" s="118" t="s">
        <v>764</v>
      </c>
      <c r="G277" s="126">
        <v>1579901406769</v>
      </c>
      <c r="H277" s="119">
        <v>40328</v>
      </c>
      <c r="I277" s="118" t="s">
        <v>1363</v>
      </c>
      <c r="J277" s="118" t="s">
        <v>1326</v>
      </c>
    </row>
    <row r="278" spans="1:10" ht="24" x14ac:dyDescent="0.55000000000000004">
      <c r="A278">
        <v>277</v>
      </c>
      <c r="B278" s="123">
        <v>3118</v>
      </c>
      <c r="C278" s="120" t="s">
        <v>729</v>
      </c>
      <c r="D278" s="120" t="s">
        <v>1367</v>
      </c>
      <c r="E278" s="120" t="s">
        <v>41</v>
      </c>
      <c r="F278" s="120" t="s">
        <v>764</v>
      </c>
      <c r="G278" s="126">
        <v>1417300067900</v>
      </c>
      <c r="H278" s="121">
        <v>40509</v>
      </c>
      <c r="I278" s="120" t="s">
        <v>1363</v>
      </c>
      <c r="J278" s="120" t="s">
        <v>1325</v>
      </c>
    </row>
    <row r="279" spans="1:10" ht="24" x14ac:dyDescent="0.55000000000000004">
      <c r="A279">
        <v>278</v>
      </c>
      <c r="B279" s="123">
        <v>3120</v>
      </c>
      <c r="C279" s="118" t="s">
        <v>729</v>
      </c>
      <c r="D279" s="118" t="s">
        <v>1368</v>
      </c>
      <c r="E279" s="118" t="s">
        <v>42</v>
      </c>
      <c r="F279" s="118" t="s">
        <v>764</v>
      </c>
      <c r="G279" s="126">
        <v>1103200234102</v>
      </c>
      <c r="H279" s="119">
        <v>40547</v>
      </c>
      <c r="I279" s="118" t="s">
        <v>1363</v>
      </c>
      <c r="J279" s="118" t="s">
        <v>1325</v>
      </c>
    </row>
    <row r="280" spans="1:10" ht="24" x14ac:dyDescent="0.55000000000000004">
      <c r="A280">
        <v>279</v>
      </c>
      <c r="B280" s="123">
        <v>3121</v>
      </c>
      <c r="C280" s="120" t="s">
        <v>729</v>
      </c>
      <c r="D280" s="120" t="s">
        <v>1369</v>
      </c>
      <c r="E280" s="120" t="s">
        <v>11</v>
      </c>
      <c r="F280" s="120" t="s">
        <v>764</v>
      </c>
      <c r="G280" s="126">
        <v>1579901408494</v>
      </c>
      <c r="H280" s="121">
        <v>40340</v>
      </c>
      <c r="I280" s="120" t="s">
        <v>1363</v>
      </c>
      <c r="J280" s="120" t="s">
        <v>1326</v>
      </c>
    </row>
    <row r="281" spans="1:10" ht="24" x14ac:dyDescent="0.55000000000000004">
      <c r="A281">
        <v>280</v>
      </c>
      <c r="B281" s="123">
        <v>3123</v>
      </c>
      <c r="C281" s="118" t="s">
        <v>729</v>
      </c>
      <c r="D281" s="118" t="s">
        <v>1370</v>
      </c>
      <c r="E281" s="118" t="s">
        <v>12</v>
      </c>
      <c r="F281" s="118" t="s">
        <v>764</v>
      </c>
      <c r="G281" s="126">
        <v>5571500095121</v>
      </c>
      <c r="H281" s="119">
        <v>40561</v>
      </c>
      <c r="I281" s="118" t="s">
        <v>1363</v>
      </c>
      <c r="J281" s="118" t="s">
        <v>1326</v>
      </c>
    </row>
    <row r="282" spans="1:10" ht="24" x14ac:dyDescent="0.55000000000000004">
      <c r="A282">
        <v>281</v>
      </c>
      <c r="B282" s="123">
        <v>3127</v>
      </c>
      <c r="C282" s="120" t="s">
        <v>730</v>
      </c>
      <c r="D282" s="120" t="s">
        <v>1371</v>
      </c>
      <c r="E282" s="120" t="s">
        <v>20</v>
      </c>
      <c r="F282" s="120" t="s">
        <v>763</v>
      </c>
      <c r="G282" s="126">
        <v>1579901455701</v>
      </c>
      <c r="H282" s="121">
        <v>40623</v>
      </c>
      <c r="I282" s="120" t="s">
        <v>1363</v>
      </c>
      <c r="J282" s="120" t="s">
        <v>1326</v>
      </c>
    </row>
    <row r="283" spans="1:10" ht="24" x14ac:dyDescent="0.55000000000000004">
      <c r="A283">
        <v>282</v>
      </c>
      <c r="B283" s="123">
        <v>3128</v>
      </c>
      <c r="C283" s="118" t="s">
        <v>730</v>
      </c>
      <c r="D283" s="118" t="s">
        <v>1372</v>
      </c>
      <c r="E283" s="118" t="s">
        <v>50</v>
      </c>
      <c r="F283" s="118" t="s">
        <v>763</v>
      </c>
      <c r="G283" s="126">
        <v>1849902214291</v>
      </c>
      <c r="H283" s="119">
        <v>40482</v>
      </c>
      <c r="I283" s="118" t="s">
        <v>1363</v>
      </c>
      <c r="J283" s="118" t="s">
        <v>1325</v>
      </c>
    </row>
    <row r="284" spans="1:10" ht="24" x14ac:dyDescent="0.55000000000000004">
      <c r="A284">
        <v>283</v>
      </c>
      <c r="B284" s="123">
        <v>3129</v>
      </c>
      <c r="C284" s="120" t="s">
        <v>730</v>
      </c>
      <c r="D284" s="120" t="s">
        <v>1373</v>
      </c>
      <c r="E284" s="120" t="s">
        <v>22</v>
      </c>
      <c r="F284" s="120" t="s">
        <v>763</v>
      </c>
      <c r="G284" s="126">
        <v>1570501348186</v>
      </c>
      <c r="H284" s="121">
        <v>40467</v>
      </c>
      <c r="I284" s="120" t="s">
        <v>1363</v>
      </c>
      <c r="J284" s="120" t="s">
        <v>1326</v>
      </c>
    </row>
    <row r="285" spans="1:10" ht="24" x14ac:dyDescent="0.55000000000000004">
      <c r="A285">
        <v>284</v>
      </c>
      <c r="B285" s="123">
        <v>3132</v>
      </c>
      <c r="C285" s="118" t="s">
        <v>730</v>
      </c>
      <c r="D285" s="118" t="s">
        <v>1374</v>
      </c>
      <c r="E285" s="118" t="s">
        <v>54</v>
      </c>
      <c r="F285" s="118" t="s">
        <v>763</v>
      </c>
      <c r="G285" s="126">
        <v>1570501348992</v>
      </c>
      <c r="H285" s="119">
        <v>40523</v>
      </c>
      <c r="I285" s="118" t="s">
        <v>1363</v>
      </c>
      <c r="J285" s="118" t="s">
        <v>1325</v>
      </c>
    </row>
    <row r="286" spans="1:10" ht="24" x14ac:dyDescent="0.55000000000000004">
      <c r="A286">
        <v>285</v>
      </c>
      <c r="B286" s="123">
        <v>3133</v>
      </c>
      <c r="C286" s="120" t="s">
        <v>730</v>
      </c>
      <c r="D286" s="120" t="s">
        <v>1375</v>
      </c>
      <c r="E286" s="120" t="s">
        <v>51</v>
      </c>
      <c r="F286" s="120" t="s">
        <v>763</v>
      </c>
      <c r="G286" s="126">
        <v>1570501346124</v>
      </c>
      <c r="H286" s="121">
        <v>40321</v>
      </c>
      <c r="I286" s="120" t="s">
        <v>1363</v>
      </c>
      <c r="J286" s="120" t="s">
        <v>1325</v>
      </c>
    </row>
    <row r="287" spans="1:10" ht="24" x14ac:dyDescent="0.55000000000000004">
      <c r="A287">
        <v>286</v>
      </c>
      <c r="B287" s="123">
        <v>3134</v>
      </c>
      <c r="C287" s="118" t="s">
        <v>730</v>
      </c>
      <c r="D287" s="118" t="s">
        <v>1376</v>
      </c>
      <c r="E287" s="118" t="s">
        <v>24</v>
      </c>
      <c r="F287" s="118" t="s">
        <v>763</v>
      </c>
      <c r="G287" s="126">
        <v>1579901460399</v>
      </c>
      <c r="H287" s="119">
        <v>40647</v>
      </c>
      <c r="I287" s="118" t="s">
        <v>1363</v>
      </c>
      <c r="J287" s="118" t="s">
        <v>1326</v>
      </c>
    </row>
    <row r="288" spans="1:10" ht="24" x14ac:dyDescent="0.55000000000000004">
      <c r="A288">
        <v>287</v>
      </c>
      <c r="B288" s="123">
        <v>3135</v>
      </c>
      <c r="C288" s="120" t="s">
        <v>730</v>
      </c>
      <c r="D288" s="120" t="s">
        <v>1377</v>
      </c>
      <c r="E288" s="120" t="s">
        <v>52</v>
      </c>
      <c r="F288" s="120" t="s">
        <v>763</v>
      </c>
      <c r="G288" s="126">
        <v>1570501346451</v>
      </c>
      <c r="H288" s="121">
        <v>40349</v>
      </c>
      <c r="I288" s="120" t="s">
        <v>1363</v>
      </c>
      <c r="J288" s="120" t="s">
        <v>1325</v>
      </c>
    </row>
    <row r="289" spans="1:10" ht="24" x14ac:dyDescent="0.55000000000000004">
      <c r="A289">
        <v>288</v>
      </c>
      <c r="B289" s="123">
        <v>3136</v>
      </c>
      <c r="C289" s="118" t="s">
        <v>730</v>
      </c>
      <c r="D289" s="118" t="s">
        <v>1378</v>
      </c>
      <c r="E289" s="118" t="s">
        <v>18</v>
      </c>
      <c r="F289" s="118" t="s">
        <v>763</v>
      </c>
      <c r="G289" s="126">
        <v>1509966785772</v>
      </c>
      <c r="H289" s="119">
        <v>40358</v>
      </c>
      <c r="I289" s="118" t="s">
        <v>1363</v>
      </c>
      <c r="J289" s="118" t="s">
        <v>1326</v>
      </c>
    </row>
    <row r="290" spans="1:10" ht="24" x14ac:dyDescent="0.55000000000000004">
      <c r="A290">
        <v>289</v>
      </c>
      <c r="B290" s="123">
        <v>3137</v>
      </c>
      <c r="C290" s="120" t="s">
        <v>730</v>
      </c>
      <c r="D290" s="120" t="s">
        <v>1379</v>
      </c>
      <c r="E290" s="120" t="s">
        <v>56</v>
      </c>
      <c r="F290" s="120" t="s">
        <v>763</v>
      </c>
      <c r="G290" s="126">
        <v>1909803630717</v>
      </c>
      <c r="H290" s="121">
        <v>40597</v>
      </c>
      <c r="I290" s="120" t="s">
        <v>1363</v>
      </c>
      <c r="J290" s="120" t="s">
        <v>1325</v>
      </c>
    </row>
    <row r="291" spans="1:10" ht="24" x14ac:dyDescent="0.55000000000000004">
      <c r="A291">
        <v>290</v>
      </c>
      <c r="B291" s="123">
        <v>3140</v>
      </c>
      <c r="C291" s="118" t="s">
        <v>730</v>
      </c>
      <c r="D291" s="118" t="s">
        <v>1380</v>
      </c>
      <c r="E291" s="118" t="s">
        <v>260</v>
      </c>
      <c r="F291" s="118" t="s">
        <v>763</v>
      </c>
      <c r="G291" s="126">
        <v>1570501322161</v>
      </c>
      <c r="H291" s="119">
        <v>38684</v>
      </c>
      <c r="I291" s="118" t="s">
        <v>1329</v>
      </c>
      <c r="J291" s="118" t="s">
        <v>1326</v>
      </c>
    </row>
    <row r="292" spans="1:10" ht="24" x14ac:dyDescent="0.55000000000000004">
      <c r="A292">
        <v>291</v>
      </c>
      <c r="B292" s="123">
        <v>3145</v>
      </c>
      <c r="C292" s="120" t="s">
        <v>729</v>
      </c>
      <c r="D292" s="120" t="s">
        <v>626</v>
      </c>
      <c r="E292" s="120" t="s">
        <v>234</v>
      </c>
      <c r="F292" s="120" t="s">
        <v>764</v>
      </c>
      <c r="G292" s="126">
        <v>1570501329203</v>
      </c>
      <c r="H292" s="121">
        <v>39162</v>
      </c>
      <c r="I292" s="120" t="s">
        <v>1333</v>
      </c>
      <c r="J292" s="120" t="s">
        <v>1325</v>
      </c>
    </row>
    <row r="293" spans="1:10" ht="24" x14ac:dyDescent="0.55000000000000004">
      <c r="A293">
        <v>292</v>
      </c>
      <c r="B293" s="123">
        <v>3148</v>
      </c>
      <c r="C293" s="118" t="s">
        <v>729</v>
      </c>
      <c r="D293" s="118" t="s">
        <v>468</v>
      </c>
      <c r="E293" s="118" t="s">
        <v>102</v>
      </c>
      <c r="F293" s="118" t="s">
        <v>764</v>
      </c>
      <c r="G293" s="126">
        <v>1570501342170</v>
      </c>
      <c r="H293" s="119">
        <v>40048</v>
      </c>
      <c r="I293" s="118" t="s">
        <v>1359</v>
      </c>
      <c r="J293" s="118" t="s">
        <v>1325</v>
      </c>
    </row>
    <row r="294" spans="1:10" ht="24" x14ac:dyDescent="0.55000000000000004">
      <c r="A294">
        <v>293</v>
      </c>
      <c r="B294" s="123">
        <v>3149</v>
      </c>
      <c r="C294" s="120" t="s">
        <v>729</v>
      </c>
      <c r="D294" s="120" t="s">
        <v>396</v>
      </c>
      <c r="E294" s="120" t="s">
        <v>26</v>
      </c>
      <c r="F294" s="120" t="s">
        <v>764</v>
      </c>
      <c r="G294" s="126">
        <v>1570501349875</v>
      </c>
      <c r="H294" s="121">
        <v>40579</v>
      </c>
      <c r="I294" s="120" t="s">
        <v>1363</v>
      </c>
      <c r="J294" s="120" t="s">
        <v>1326</v>
      </c>
    </row>
    <row r="295" spans="1:10" ht="24" x14ac:dyDescent="0.55000000000000004">
      <c r="A295">
        <v>294</v>
      </c>
      <c r="B295" s="123">
        <v>3152</v>
      </c>
      <c r="C295" s="118" t="s">
        <v>730</v>
      </c>
      <c r="D295" s="118" t="s">
        <v>1381</v>
      </c>
      <c r="E295" s="118" t="s">
        <v>19</v>
      </c>
      <c r="F295" s="118" t="s">
        <v>763</v>
      </c>
      <c r="G295" s="126">
        <v>1907500052928</v>
      </c>
      <c r="H295" s="119">
        <v>40414</v>
      </c>
      <c r="I295" s="118" t="s">
        <v>1363</v>
      </c>
      <c r="J295" s="118" t="s">
        <v>1326</v>
      </c>
    </row>
    <row r="296" spans="1:10" ht="24" x14ac:dyDescent="0.55000000000000004">
      <c r="A296">
        <v>295</v>
      </c>
      <c r="B296" s="123">
        <v>3153</v>
      </c>
      <c r="C296" s="120" t="s">
        <v>730</v>
      </c>
      <c r="D296" s="120" t="s">
        <v>1382</v>
      </c>
      <c r="E296" s="120" t="s">
        <v>21</v>
      </c>
      <c r="F296" s="120" t="s">
        <v>763</v>
      </c>
      <c r="G296" s="126">
        <v>1309903814106</v>
      </c>
      <c r="H296" s="121">
        <v>40423</v>
      </c>
      <c r="I296" s="120" t="s">
        <v>1363</v>
      </c>
      <c r="J296" s="120" t="s">
        <v>1326</v>
      </c>
    </row>
    <row r="297" spans="1:10" ht="24" x14ac:dyDescent="0.55000000000000004">
      <c r="A297">
        <v>296</v>
      </c>
      <c r="B297" s="123">
        <v>3155</v>
      </c>
      <c r="C297" s="118" t="s">
        <v>730</v>
      </c>
      <c r="D297" s="118" t="s">
        <v>1383</v>
      </c>
      <c r="E297" s="118" t="s">
        <v>23</v>
      </c>
      <c r="F297" s="118" t="s">
        <v>763</v>
      </c>
      <c r="G297" s="126">
        <v>1570501346370</v>
      </c>
      <c r="H297" s="119">
        <v>40345</v>
      </c>
      <c r="I297" s="118" t="s">
        <v>1363</v>
      </c>
      <c r="J297" s="118" t="s">
        <v>1326</v>
      </c>
    </row>
    <row r="298" spans="1:10" ht="24" x14ac:dyDescent="0.55000000000000004">
      <c r="A298">
        <v>297</v>
      </c>
      <c r="B298" s="123">
        <v>3157</v>
      </c>
      <c r="C298" s="120" t="s">
        <v>729</v>
      </c>
      <c r="D298" s="120" t="s">
        <v>544</v>
      </c>
      <c r="E298" s="120" t="s">
        <v>155</v>
      </c>
      <c r="F298" s="120" t="s">
        <v>764</v>
      </c>
      <c r="G298" s="126">
        <v>1579901254900</v>
      </c>
      <c r="H298" s="121">
        <v>39348</v>
      </c>
      <c r="I298" s="120" t="s">
        <v>1340</v>
      </c>
      <c r="J298" s="120" t="s">
        <v>1326</v>
      </c>
    </row>
    <row r="299" spans="1:10" ht="24" x14ac:dyDescent="0.55000000000000004">
      <c r="A299">
        <v>298</v>
      </c>
      <c r="B299" s="123">
        <v>3158</v>
      </c>
      <c r="C299" s="118" t="s">
        <v>730</v>
      </c>
      <c r="D299" s="118" t="s">
        <v>682</v>
      </c>
      <c r="E299" s="118" t="s">
        <v>321</v>
      </c>
      <c r="F299" s="118" t="s">
        <v>763</v>
      </c>
      <c r="G299" s="126">
        <v>1300101273920</v>
      </c>
      <c r="H299" s="119">
        <v>38029</v>
      </c>
      <c r="I299" s="118" t="s">
        <v>1327</v>
      </c>
      <c r="J299" s="118" t="s">
        <v>1325</v>
      </c>
    </row>
    <row r="300" spans="1:10" ht="24" x14ac:dyDescent="0.55000000000000004">
      <c r="A300">
        <v>299</v>
      </c>
      <c r="B300" s="123">
        <v>3159</v>
      </c>
      <c r="C300" s="120" t="s">
        <v>730</v>
      </c>
      <c r="D300" s="120" t="s">
        <v>683</v>
      </c>
      <c r="E300" s="120" t="s">
        <v>31</v>
      </c>
      <c r="F300" s="120" t="s">
        <v>763</v>
      </c>
      <c r="G300" s="126">
        <v>1570501314338</v>
      </c>
      <c r="H300" s="121">
        <v>38244</v>
      </c>
      <c r="I300" s="120" t="s">
        <v>1327</v>
      </c>
      <c r="J300" s="120" t="s">
        <v>1325</v>
      </c>
    </row>
    <row r="301" spans="1:10" ht="24" x14ac:dyDescent="0.55000000000000004">
      <c r="A301">
        <v>300</v>
      </c>
      <c r="B301" s="123">
        <v>3160</v>
      </c>
      <c r="C301" s="118" t="s">
        <v>729</v>
      </c>
      <c r="D301" s="118" t="s">
        <v>671</v>
      </c>
      <c r="E301" s="118" t="s">
        <v>309</v>
      </c>
      <c r="F301" s="118" t="s">
        <v>764</v>
      </c>
      <c r="G301" s="126">
        <v>1900101500238</v>
      </c>
      <c r="H301" s="119">
        <v>38483</v>
      </c>
      <c r="I301" s="118" t="s">
        <v>1327</v>
      </c>
      <c r="J301" s="118" t="s">
        <v>1325</v>
      </c>
    </row>
    <row r="302" spans="1:10" ht="24" x14ac:dyDescent="0.55000000000000004">
      <c r="A302">
        <v>301</v>
      </c>
      <c r="B302" s="123">
        <v>3162</v>
      </c>
      <c r="C302" s="120" t="s">
        <v>729</v>
      </c>
      <c r="D302" s="120" t="s">
        <v>1384</v>
      </c>
      <c r="E302" s="120" t="s">
        <v>249</v>
      </c>
      <c r="F302" s="120" t="s">
        <v>764</v>
      </c>
      <c r="G302" s="126">
        <v>1570501323221</v>
      </c>
      <c r="H302" s="121">
        <v>38742</v>
      </c>
      <c r="I302" s="120" t="s">
        <v>1329</v>
      </c>
      <c r="J302" s="120" t="s">
        <v>1326</v>
      </c>
    </row>
    <row r="303" spans="1:10" ht="24" x14ac:dyDescent="0.55000000000000004">
      <c r="A303">
        <v>302</v>
      </c>
      <c r="B303" s="123">
        <v>3163</v>
      </c>
      <c r="C303" s="118" t="s">
        <v>729</v>
      </c>
      <c r="D303" s="118" t="s">
        <v>512</v>
      </c>
      <c r="E303" s="118" t="s">
        <v>122</v>
      </c>
      <c r="F303" s="118" t="s">
        <v>764</v>
      </c>
      <c r="G303" s="144">
        <v>5571500095113</v>
      </c>
      <c r="H303" s="119">
        <v>39854</v>
      </c>
      <c r="I303" s="118" t="s">
        <v>1356</v>
      </c>
      <c r="J303" s="118" t="s">
        <v>1325</v>
      </c>
    </row>
    <row r="304" spans="1:10" ht="24" x14ac:dyDescent="0.55000000000000004">
      <c r="A304">
        <v>303</v>
      </c>
      <c r="B304" s="123">
        <v>3164</v>
      </c>
      <c r="C304" s="120" t="s">
        <v>729</v>
      </c>
      <c r="D304" s="120" t="s">
        <v>486</v>
      </c>
      <c r="E304" s="120" t="s">
        <v>746</v>
      </c>
      <c r="F304" s="120" t="s">
        <v>764</v>
      </c>
      <c r="G304" s="126">
        <v>1570501340487</v>
      </c>
      <c r="H304" s="121">
        <v>39909</v>
      </c>
      <c r="I304" s="120" t="s">
        <v>1356</v>
      </c>
      <c r="J304" s="120" t="s">
        <v>1326</v>
      </c>
    </row>
    <row r="305" spans="1:10" ht="24" x14ac:dyDescent="0.55000000000000004">
      <c r="A305">
        <v>304</v>
      </c>
      <c r="B305" s="123">
        <v>3165</v>
      </c>
      <c r="C305" s="118" t="s">
        <v>730</v>
      </c>
      <c r="D305" s="118" t="s">
        <v>500</v>
      </c>
      <c r="E305" s="118" t="s">
        <v>757</v>
      </c>
      <c r="F305" s="118" t="s">
        <v>763</v>
      </c>
      <c r="G305" s="126">
        <v>1909803390414</v>
      </c>
      <c r="H305" s="119">
        <v>39806</v>
      </c>
      <c r="I305" s="118" t="s">
        <v>1356</v>
      </c>
      <c r="J305" s="118" t="s">
        <v>1326</v>
      </c>
    </row>
    <row r="306" spans="1:10" ht="24" x14ac:dyDescent="0.55000000000000004">
      <c r="A306">
        <v>305</v>
      </c>
      <c r="B306" s="123">
        <v>3166</v>
      </c>
      <c r="C306" s="120" t="s">
        <v>729</v>
      </c>
      <c r="D306" s="120" t="s">
        <v>513</v>
      </c>
      <c r="E306" s="120" t="s">
        <v>123</v>
      </c>
      <c r="F306" s="120" t="s">
        <v>764</v>
      </c>
      <c r="G306" s="126">
        <v>1579901309852</v>
      </c>
      <c r="H306" s="121">
        <v>39707</v>
      </c>
      <c r="I306" s="120" t="s">
        <v>1356</v>
      </c>
      <c r="J306" s="120" t="s">
        <v>1325</v>
      </c>
    </row>
    <row r="307" spans="1:10" ht="24" x14ac:dyDescent="0.55000000000000004">
      <c r="A307">
        <v>306</v>
      </c>
      <c r="B307" s="123">
        <v>3167</v>
      </c>
      <c r="C307" s="118" t="s">
        <v>729</v>
      </c>
      <c r="D307" s="118" t="s">
        <v>487</v>
      </c>
      <c r="E307" s="118" t="s">
        <v>747</v>
      </c>
      <c r="F307" s="118" t="s">
        <v>764</v>
      </c>
      <c r="G307" s="126">
        <v>1570501337915</v>
      </c>
      <c r="H307" s="119">
        <v>39716</v>
      </c>
      <c r="I307" s="118" t="s">
        <v>1356</v>
      </c>
      <c r="J307" s="118" t="s">
        <v>1326</v>
      </c>
    </row>
    <row r="308" spans="1:10" ht="24" x14ac:dyDescent="0.55000000000000004">
      <c r="A308">
        <v>307</v>
      </c>
      <c r="B308" s="123">
        <v>3168</v>
      </c>
      <c r="C308" s="120" t="s">
        <v>729</v>
      </c>
      <c r="D308" s="120" t="s">
        <v>514</v>
      </c>
      <c r="E308" s="120" t="s">
        <v>124</v>
      </c>
      <c r="F308" s="120" t="s">
        <v>764</v>
      </c>
      <c r="G308" s="126">
        <v>1209000413911</v>
      </c>
      <c r="H308" s="121">
        <v>39694</v>
      </c>
      <c r="I308" s="120" t="s">
        <v>1356</v>
      </c>
      <c r="J308" s="120" t="s">
        <v>1325</v>
      </c>
    </row>
    <row r="309" spans="1:10" ht="24" x14ac:dyDescent="0.55000000000000004">
      <c r="A309">
        <v>308</v>
      </c>
      <c r="B309" s="123">
        <v>3169</v>
      </c>
      <c r="C309" s="118" t="s">
        <v>730</v>
      </c>
      <c r="D309" s="118" t="s">
        <v>529</v>
      </c>
      <c r="E309" s="118" t="s">
        <v>137</v>
      </c>
      <c r="F309" s="118" t="s">
        <v>763</v>
      </c>
      <c r="G309" s="126">
        <v>1609900894271</v>
      </c>
      <c r="H309" s="119">
        <v>39684</v>
      </c>
      <c r="I309" s="118" t="s">
        <v>1356</v>
      </c>
      <c r="J309" s="118" t="s">
        <v>1325</v>
      </c>
    </row>
    <row r="310" spans="1:10" ht="24" x14ac:dyDescent="0.55000000000000004">
      <c r="A310">
        <v>309</v>
      </c>
      <c r="B310" s="123">
        <v>3170</v>
      </c>
      <c r="C310" s="120" t="s">
        <v>729</v>
      </c>
      <c r="D310" s="120" t="s">
        <v>454</v>
      </c>
      <c r="E310" s="120" t="s">
        <v>90</v>
      </c>
      <c r="F310" s="120" t="s">
        <v>764</v>
      </c>
      <c r="G310" s="126">
        <v>1570501341670</v>
      </c>
      <c r="H310" s="121">
        <v>40009</v>
      </c>
      <c r="I310" s="120" t="s">
        <v>1359</v>
      </c>
      <c r="J310" s="120" t="s">
        <v>1325</v>
      </c>
    </row>
    <row r="311" spans="1:10" ht="24" x14ac:dyDescent="0.55000000000000004">
      <c r="A311">
        <v>310</v>
      </c>
      <c r="B311" s="123">
        <v>3171</v>
      </c>
      <c r="C311" s="118" t="s">
        <v>729</v>
      </c>
      <c r="D311" s="118" t="s">
        <v>444</v>
      </c>
      <c r="E311" s="118" t="s">
        <v>80</v>
      </c>
      <c r="F311" s="118" t="s">
        <v>764</v>
      </c>
      <c r="G311" s="126">
        <v>1570501342480</v>
      </c>
      <c r="H311" s="119">
        <v>40065</v>
      </c>
      <c r="I311" s="118" t="s">
        <v>1359</v>
      </c>
      <c r="J311" s="118" t="s">
        <v>1326</v>
      </c>
    </row>
    <row r="312" spans="1:10" ht="24" x14ac:dyDescent="0.55000000000000004">
      <c r="A312">
        <v>311</v>
      </c>
      <c r="B312" s="123">
        <v>3172</v>
      </c>
      <c r="C312" s="120" t="s">
        <v>730</v>
      </c>
      <c r="D312" s="120" t="s">
        <v>449</v>
      </c>
      <c r="E312" s="120" t="s">
        <v>85</v>
      </c>
      <c r="F312" s="120" t="s">
        <v>763</v>
      </c>
      <c r="G312" s="126">
        <v>1570501342846</v>
      </c>
      <c r="H312" s="121">
        <v>40092</v>
      </c>
      <c r="I312" s="120" t="s">
        <v>1359</v>
      </c>
      <c r="J312" s="120" t="s">
        <v>1325</v>
      </c>
    </row>
    <row r="313" spans="1:10" ht="24" x14ac:dyDescent="0.55000000000000004">
      <c r="A313">
        <v>312</v>
      </c>
      <c r="B313" s="123">
        <v>3174</v>
      </c>
      <c r="C313" s="118" t="s">
        <v>730</v>
      </c>
      <c r="D313" s="118" t="s">
        <v>434</v>
      </c>
      <c r="E313" s="118" t="s">
        <v>70</v>
      </c>
      <c r="F313" s="118" t="s">
        <v>763</v>
      </c>
      <c r="G313" s="126">
        <v>1648900123923</v>
      </c>
      <c r="H313" s="119">
        <v>40071</v>
      </c>
      <c r="I313" s="118" t="s">
        <v>1359</v>
      </c>
      <c r="J313" s="118" t="s">
        <v>1326</v>
      </c>
    </row>
    <row r="314" spans="1:10" ht="24" x14ac:dyDescent="0.55000000000000004">
      <c r="A314">
        <v>313</v>
      </c>
      <c r="B314" s="123">
        <v>3175</v>
      </c>
      <c r="C314" s="120" t="s">
        <v>730</v>
      </c>
      <c r="D314" s="120" t="s">
        <v>1025</v>
      </c>
      <c r="E314" s="120" t="s">
        <v>108</v>
      </c>
      <c r="F314" s="120" t="s">
        <v>763</v>
      </c>
      <c r="G314" s="126">
        <v>1909803474243</v>
      </c>
      <c r="H314" s="121">
        <v>40083</v>
      </c>
      <c r="I314" s="120" t="s">
        <v>1359</v>
      </c>
      <c r="J314" s="120" t="s">
        <v>1325</v>
      </c>
    </row>
    <row r="315" spans="1:10" ht="24" x14ac:dyDescent="0.55000000000000004">
      <c r="A315">
        <v>314</v>
      </c>
      <c r="B315" s="123">
        <v>3176</v>
      </c>
      <c r="C315" s="118" t="s">
        <v>729</v>
      </c>
      <c r="D315" s="118" t="s">
        <v>445</v>
      </c>
      <c r="E315" s="118" t="s">
        <v>81</v>
      </c>
      <c r="F315" s="118" t="s">
        <v>764</v>
      </c>
      <c r="G315" s="126">
        <v>1570501343354</v>
      </c>
      <c r="H315" s="119">
        <v>40120</v>
      </c>
      <c r="I315" s="118" t="s">
        <v>1359</v>
      </c>
      <c r="J315" s="118" t="s">
        <v>1326</v>
      </c>
    </row>
    <row r="316" spans="1:10" ht="24" x14ac:dyDescent="0.55000000000000004">
      <c r="A316">
        <v>315</v>
      </c>
      <c r="B316" s="123">
        <v>3179</v>
      </c>
      <c r="C316" s="120" t="s">
        <v>730</v>
      </c>
      <c r="D316" s="120" t="s">
        <v>450</v>
      </c>
      <c r="E316" s="120" t="s">
        <v>32</v>
      </c>
      <c r="F316" s="120" t="s">
        <v>763</v>
      </c>
      <c r="G316" s="126">
        <v>1570501346001</v>
      </c>
      <c r="H316" s="121">
        <v>40309</v>
      </c>
      <c r="I316" s="120" t="s">
        <v>1359</v>
      </c>
      <c r="J316" s="120" t="s">
        <v>1326</v>
      </c>
    </row>
    <row r="317" spans="1:10" ht="24" x14ac:dyDescent="0.55000000000000004">
      <c r="A317">
        <v>316</v>
      </c>
      <c r="B317" s="123">
        <v>3180</v>
      </c>
      <c r="C317" s="118" t="s">
        <v>730</v>
      </c>
      <c r="D317" s="118" t="s">
        <v>461</v>
      </c>
      <c r="E317" s="118" t="s">
        <v>96</v>
      </c>
      <c r="F317" s="118" t="s">
        <v>763</v>
      </c>
      <c r="G317" s="126">
        <v>1570501345471</v>
      </c>
      <c r="H317" s="143">
        <v>40265</v>
      </c>
      <c r="I317" s="118" t="s">
        <v>1359</v>
      </c>
      <c r="J317" s="118" t="s">
        <v>1325</v>
      </c>
    </row>
    <row r="318" spans="1:10" ht="24" x14ac:dyDescent="0.55000000000000004">
      <c r="A318">
        <v>317</v>
      </c>
      <c r="B318" s="123">
        <v>3182</v>
      </c>
      <c r="C318" s="120" t="s">
        <v>729</v>
      </c>
      <c r="D318" s="120" t="s">
        <v>369</v>
      </c>
      <c r="E318" s="120" t="s">
        <v>0</v>
      </c>
      <c r="F318" s="120" t="s">
        <v>764</v>
      </c>
      <c r="G318" s="126">
        <v>1840701118581</v>
      </c>
      <c r="H318" s="121">
        <v>39968</v>
      </c>
      <c r="I318" s="120" t="s">
        <v>1363</v>
      </c>
      <c r="J318" s="120" t="s">
        <v>1326</v>
      </c>
    </row>
    <row r="319" spans="1:10" ht="24" x14ac:dyDescent="0.55000000000000004">
      <c r="A319">
        <v>318</v>
      </c>
      <c r="B319" s="123">
        <v>3183</v>
      </c>
      <c r="C319" s="118" t="s">
        <v>730</v>
      </c>
      <c r="D319" s="118" t="s">
        <v>781</v>
      </c>
      <c r="E319" s="118" t="s">
        <v>360</v>
      </c>
      <c r="F319" s="118" t="s">
        <v>763</v>
      </c>
      <c r="G319" s="126">
        <v>1110301467363</v>
      </c>
      <c r="H319" s="119">
        <v>39457</v>
      </c>
      <c r="I319" s="118" t="s">
        <v>1340</v>
      </c>
      <c r="J319" s="118" t="s">
        <v>1325</v>
      </c>
    </row>
    <row r="320" spans="1:10" ht="24" x14ac:dyDescent="0.55000000000000004">
      <c r="A320">
        <v>319</v>
      </c>
      <c r="B320" s="123">
        <v>3184</v>
      </c>
      <c r="C320" s="120" t="s">
        <v>729</v>
      </c>
      <c r="D320" s="120" t="s">
        <v>1385</v>
      </c>
      <c r="E320" s="120" t="s">
        <v>43</v>
      </c>
      <c r="F320" s="120" t="s">
        <v>764</v>
      </c>
      <c r="G320" s="126">
        <v>1570501346531</v>
      </c>
      <c r="H320" s="121">
        <v>40358</v>
      </c>
      <c r="I320" s="120" t="s">
        <v>1363</v>
      </c>
      <c r="J320" s="120" t="s">
        <v>1325</v>
      </c>
    </row>
    <row r="321" spans="1:10" ht="24" x14ac:dyDescent="0.55000000000000004">
      <c r="A321">
        <v>320</v>
      </c>
      <c r="B321" s="123">
        <v>3185</v>
      </c>
      <c r="C321" s="118" t="s">
        <v>729</v>
      </c>
      <c r="D321" s="118" t="s">
        <v>1386</v>
      </c>
      <c r="E321" s="118" t="s">
        <v>44</v>
      </c>
      <c r="F321" s="118" t="s">
        <v>764</v>
      </c>
      <c r="G321" s="126">
        <v>1102900234066</v>
      </c>
      <c r="H321" s="119">
        <v>40427</v>
      </c>
      <c r="I321" s="118" t="s">
        <v>1363</v>
      </c>
      <c r="J321" s="118" t="s">
        <v>1325</v>
      </c>
    </row>
    <row r="322" spans="1:10" ht="24" x14ac:dyDescent="0.55000000000000004">
      <c r="A322">
        <v>321</v>
      </c>
      <c r="B322" s="123">
        <v>3186</v>
      </c>
      <c r="C322" s="120" t="s">
        <v>729</v>
      </c>
      <c r="D322" s="120" t="s">
        <v>672</v>
      </c>
      <c r="E322" s="120" t="s">
        <v>310</v>
      </c>
      <c r="F322" s="120" t="s">
        <v>764</v>
      </c>
      <c r="G322" s="126">
        <v>1570501312742</v>
      </c>
      <c r="H322" s="121">
        <v>38149</v>
      </c>
      <c r="I322" s="120" t="s">
        <v>1327</v>
      </c>
      <c r="J322" s="120" t="s">
        <v>1325</v>
      </c>
    </row>
    <row r="323" spans="1:10" ht="24" x14ac:dyDescent="0.55000000000000004">
      <c r="A323">
        <v>322</v>
      </c>
      <c r="B323" s="123">
        <v>3189</v>
      </c>
      <c r="C323" s="118" t="s">
        <v>729</v>
      </c>
      <c r="D323" s="118" t="s">
        <v>1387</v>
      </c>
      <c r="E323" s="118" t="s">
        <v>270</v>
      </c>
      <c r="F323" s="118" t="s">
        <v>764</v>
      </c>
      <c r="G323" s="126">
        <v>1529902281706</v>
      </c>
      <c r="H323" s="119">
        <v>38751</v>
      </c>
      <c r="I323" s="118" t="s">
        <v>1329</v>
      </c>
      <c r="J323" s="118" t="s">
        <v>1325</v>
      </c>
    </row>
    <row r="324" spans="1:10" ht="24" x14ac:dyDescent="0.55000000000000004">
      <c r="A324">
        <v>323</v>
      </c>
      <c r="B324" s="123">
        <v>3192</v>
      </c>
      <c r="C324" s="120" t="s">
        <v>730</v>
      </c>
      <c r="D324" s="120" t="s">
        <v>530</v>
      </c>
      <c r="E324" s="120" t="s">
        <v>138</v>
      </c>
      <c r="F324" s="120" t="s">
        <v>763</v>
      </c>
      <c r="G324" s="126">
        <v>1570501330449</v>
      </c>
      <c r="H324" s="121">
        <v>39257</v>
      </c>
      <c r="I324" s="120" t="s">
        <v>1356</v>
      </c>
      <c r="J324" s="120" t="s">
        <v>1325</v>
      </c>
    </row>
    <row r="325" spans="1:10" ht="24" x14ac:dyDescent="0.55000000000000004">
      <c r="A325">
        <v>324</v>
      </c>
      <c r="B325" s="123">
        <v>3194</v>
      </c>
      <c r="C325" s="118" t="s">
        <v>730</v>
      </c>
      <c r="D325" s="118" t="s">
        <v>725</v>
      </c>
      <c r="E325" s="118" t="s">
        <v>363</v>
      </c>
      <c r="F325" s="118" t="s">
        <v>763</v>
      </c>
      <c r="G325" s="126">
        <v>1417900005956</v>
      </c>
      <c r="H325" s="119">
        <v>37946</v>
      </c>
      <c r="I325" s="118" t="s">
        <v>1324</v>
      </c>
      <c r="J325" s="118" t="s">
        <v>1325</v>
      </c>
    </row>
    <row r="326" spans="1:10" ht="24" x14ac:dyDescent="0.55000000000000004">
      <c r="A326">
        <v>325</v>
      </c>
      <c r="B326" s="123">
        <v>3196</v>
      </c>
      <c r="C326" s="120" t="s">
        <v>729</v>
      </c>
      <c r="D326" s="120" t="s">
        <v>1388</v>
      </c>
      <c r="E326" s="120" t="s">
        <v>788</v>
      </c>
      <c r="F326" s="120" t="s">
        <v>764</v>
      </c>
      <c r="G326" s="126">
        <v>1539901110576</v>
      </c>
      <c r="H326" s="121">
        <v>40683</v>
      </c>
      <c r="I326" s="120" t="s">
        <v>1389</v>
      </c>
      <c r="J326" s="120" t="s">
        <v>1326</v>
      </c>
    </row>
    <row r="327" spans="1:10" ht="24" x14ac:dyDescent="0.55000000000000004">
      <c r="A327">
        <v>326</v>
      </c>
      <c r="B327" s="123">
        <v>3197</v>
      </c>
      <c r="C327" s="118" t="s">
        <v>729</v>
      </c>
      <c r="D327" s="118" t="s">
        <v>1390</v>
      </c>
      <c r="E327" s="118" t="s">
        <v>802</v>
      </c>
      <c r="F327" s="118" t="s">
        <v>764</v>
      </c>
      <c r="G327" s="126">
        <v>1570501352574</v>
      </c>
      <c r="H327" s="119">
        <v>40797</v>
      </c>
      <c r="I327" s="118" t="s">
        <v>1389</v>
      </c>
      <c r="J327" s="118" t="s">
        <v>1326</v>
      </c>
    </row>
    <row r="328" spans="1:10" ht="24" x14ac:dyDescent="0.55000000000000004">
      <c r="A328">
        <v>327</v>
      </c>
      <c r="B328" s="123">
        <v>3198</v>
      </c>
      <c r="C328" s="120" t="s">
        <v>729</v>
      </c>
      <c r="D328" s="120" t="s">
        <v>1391</v>
      </c>
      <c r="E328" s="120" t="s">
        <v>803</v>
      </c>
      <c r="F328" s="120" t="s">
        <v>764</v>
      </c>
      <c r="G328" s="126">
        <v>1570501352710</v>
      </c>
      <c r="H328" s="121">
        <v>40804</v>
      </c>
      <c r="I328" s="120" t="s">
        <v>1389</v>
      </c>
      <c r="J328" s="120" t="s">
        <v>1325</v>
      </c>
    </row>
    <row r="329" spans="1:10" ht="24" x14ac:dyDescent="0.55000000000000004">
      <c r="A329">
        <v>328</v>
      </c>
      <c r="B329" s="123">
        <v>3200</v>
      </c>
      <c r="C329" s="118" t="s">
        <v>729</v>
      </c>
      <c r="D329" s="118" t="s">
        <v>1392</v>
      </c>
      <c r="E329" s="118" t="s">
        <v>804</v>
      </c>
      <c r="F329" s="118" t="s">
        <v>764</v>
      </c>
      <c r="G329" s="126">
        <v>1779900479582</v>
      </c>
      <c r="H329" s="119">
        <v>41007</v>
      </c>
      <c r="I329" s="118" t="s">
        <v>1389</v>
      </c>
      <c r="J329" s="118" t="s">
        <v>1325</v>
      </c>
    </row>
    <row r="330" spans="1:10" ht="24" x14ac:dyDescent="0.55000000000000004">
      <c r="A330">
        <v>329</v>
      </c>
      <c r="B330" s="123">
        <v>3201</v>
      </c>
      <c r="C330" s="120" t="s">
        <v>729</v>
      </c>
      <c r="D330" s="120" t="s">
        <v>1393</v>
      </c>
      <c r="E330" s="120" t="s">
        <v>805</v>
      </c>
      <c r="F330" s="120" t="s">
        <v>764</v>
      </c>
      <c r="G330" s="126">
        <v>1570501355298</v>
      </c>
      <c r="H330" s="121">
        <v>40974</v>
      </c>
      <c r="I330" s="120" t="s">
        <v>1389</v>
      </c>
      <c r="J330" s="120" t="s">
        <v>1326</v>
      </c>
    </row>
    <row r="331" spans="1:10" ht="24" x14ac:dyDescent="0.55000000000000004">
      <c r="A331">
        <v>330</v>
      </c>
      <c r="B331" s="123">
        <v>3203</v>
      </c>
      <c r="C331" s="118" t="s">
        <v>729</v>
      </c>
      <c r="D331" s="118" t="s">
        <v>1394</v>
      </c>
      <c r="E331" s="118" t="s">
        <v>790</v>
      </c>
      <c r="F331" s="118" t="s">
        <v>764</v>
      </c>
      <c r="G331" s="126">
        <v>1429900766312</v>
      </c>
      <c r="H331" s="119">
        <v>40732</v>
      </c>
      <c r="I331" s="118" t="s">
        <v>1389</v>
      </c>
      <c r="J331" s="118" t="s">
        <v>1325</v>
      </c>
    </row>
    <row r="332" spans="1:10" ht="24" x14ac:dyDescent="0.55000000000000004">
      <c r="A332">
        <v>331</v>
      </c>
      <c r="B332" s="123">
        <v>3204</v>
      </c>
      <c r="C332" s="120" t="s">
        <v>729</v>
      </c>
      <c r="D332" s="120" t="s">
        <v>1395</v>
      </c>
      <c r="E332" s="120" t="s">
        <v>1032</v>
      </c>
      <c r="F332" s="120" t="s">
        <v>764</v>
      </c>
      <c r="G332" s="126">
        <v>1570501354771</v>
      </c>
      <c r="H332" s="121">
        <v>40924</v>
      </c>
      <c r="I332" s="120" t="s">
        <v>1389</v>
      </c>
      <c r="J332" s="120" t="s">
        <v>1326</v>
      </c>
    </row>
    <row r="333" spans="1:10" ht="24" x14ac:dyDescent="0.55000000000000004">
      <c r="A333">
        <v>332</v>
      </c>
      <c r="B333" s="123">
        <v>3205</v>
      </c>
      <c r="C333" s="118" t="s">
        <v>729</v>
      </c>
      <c r="D333" s="118" t="s">
        <v>1396</v>
      </c>
      <c r="E333" s="118" t="s">
        <v>791</v>
      </c>
      <c r="F333" s="118" t="s">
        <v>764</v>
      </c>
      <c r="G333" s="126">
        <v>1570501352060</v>
      </c>
      <c r="H333" s="119">
        <v>40753</v>
      </c>
      <c r="I333" s="118" t="s">
        <v>1389</v>
      </c>
      <c r="J333" s="118" t="s">
        <v>1325</v>
      </c>
    </row>
    <row r="334" spans="1:10" ht="24" x14ac:dyDescent="0.55000000000000004">
      <c r="A334">
        <v>333</v>
      </c>
      <c r="B334" s="123">
        <v>3206</v>
      </c>
      <c r="C334" s="120" t="s">
        <v>729</v>
      </c>
      <c r="D334" s="120" t="s">
        <v>1397</v>
      </c>
      <c r="E334" s="120" t="s">
        <v>806</v>
      </c>
      <c r="F334" s="120" t="s">
        <v>764</v>
      </c>
      <c r="G334" s="126">
        <v>1579901511317</v>
      </c>
      <c r="H334" s="121">
        <v>40947</v>
      </c>
      <c r="I334" s="120" t="s">
        <v>1389</v>
      </c>
      <c r="J334" s="120" t="s">
        <v>1326</v>
      </c>
    </row>
    <row r="335" spans="1:10" ht="24" x14ac:dyDescent="0.55000000000000004">
      <c r="A335">
        <v>334</v>
      </c>
      <c r="B335" s="123">
        <v>3207</v>
      </c>
      <c r="C335" s="118" t="s">
        <v>729</v>
      </c>
      <c r="D335" s="118" t="s">
        <v>1398</v>
      </c>
      <c r="E335" s="118" t="s">
        <v>792</v>
      </c>
      <c r="F335" s="118" t="s">
        <v>764</v>
      </c>
      <c r="G335" s="126">
        <v>1579901467181</v>
      </c>
      <c r="H335" s="119">
        <v>40698</v>
      </c>
      <c r="I335" s="118" t="s">
        <v>1389</v>
      </c>
      <c r="J335" s="118" t="s">
        <v>1325</v>
      </c>
    </row>
    <row r="336" spans="1:10" ht="24" x14ac:dyDescent="0.55000000000000004">
      <c r="A336">
        <v>335</v>
      </c>
      <c r="B336" s="123">
        <v>3209</v>
      </c>
      <c r="C336" s="120" t="s">
        <v>730</v>
      </c>
      <c r="D336" s="120" t="s">
        <v>1399</v>
      </c>
      <c r="E336" s="120" t="s">
        <v>795</v>
      </c>
      <c r="F336" s="120" t="s">
        <v>763</v>
      </c>
      <c r="G336" s="126">
        <v>1570501352370</v>
      </c>
      <c r="H336" s="121">
        <v>40782</v>
      </c>
      <c r="I336" s="120" t="s">
        <v>1389</v>
      </c>
      <c r="J336" s="120" t="s">
        <v>1325</v>
      </c>
    </row>
    <row r="337" spans="1:10" ht="24" x14ac:dyDescent="0.55000000000000004">
      <c r="A337">
        <v>336</v>
      </c>
      <c r="B337" s="123">
        <v>3211</v>
      </c>
      <c r="C337" s="118" t="s">
        <v>730</v>
      </c>
      <c r="D337" s="118" t="s">
        <v>1400</v>
      </c>
      <c r="E337" s="118" t="s">
        <v>796</v>
      </c>
      <c r="F337" s="118" t="s">
        <v>763</v>
      </c>
      <c r="G337" s="126">
        <v>1570501351322</v>
      </c>
      <c r="H337" s="119">
        <v>40685</v>
      </c>
      <c r="I337" s="118" t="s">
        <v>1389</v>
      </c>
      <c r="J337" s="118" t="s">
        <v>1326</v>
      </c>
    </row>
    <row r="338" spans="1:10" ht="24" x14ac:dyDescent="0.55000000000000004">
      <c r="A338">
        <v>337</v>
      </c>
      <c r="B338" s="123">
        <v>3213</v>
      </c>
      <c r="C338" s="120" t="s">
        <v>730</v>
      </c>
      <c r="D338" s="120" t="s">
        <v>1401</v>
      </c>
      <c r="E338" s="120" t="s">
        <v>797</v>
      </c>
      <c r="F338" s="120" t="s">
        <v>763</v>
      </c>
      <c r="G338" s="126">
        <v>1570501352035</v>
      </c>
      <c r="H338" s="121">
        <v>40753</v>
      </c>
      <c r="I338" s="120" t="s">
        <v>1389</v>
      </c>
      <c r="J338" s="120" t="s">
        <v>1326</v>
      </c>
    </row>
    <row r="339" spans="1:10" ht="24" x14ac:dyDescent="0.55000000000000004">
      <c r="A339">
        <v>338</v>
      </c>
      <c r="B339" s="123">
        <v>3214</v>
      </c>
      <c r="C339" s="118" t="s">
        <v>730</v>
      </c>
      <c r="D339" s="118" t="s">
        <v>1402</v>
      </c>
      <c r="E339" s="118" t="s">
        <v>811</v>
      </c>
      <c r="F339" s="118" t="s">
        <v>763</v>
      </c>
      <c r="G339" s="126">
        <v>1749400140489</v>
      </c>
      <c r="H339" s="119">
        <v>40892</v>
      </c>
      <c r="I339" s="118" t="s">
        <v>1389</v>
      </c>
      <c r="J339" s="118" t="s">
        <v>1325</v>
      </c>
    </row>
    <row r="340" spans="1:10" ht="24" x14ac:dyDescent="0.55000000000000004">
      <c r="A340">
        <v>339</v>
      </c>
      <c r="B340" s="123">
        <v>3216</v>
      </c>
      <c r="C340" s="120" t="s">
        <v>730</v>
      </c>
      <c r="D340" s="120" t="s">
        <v>1403</v>
      </c>
      <c r="E340" s="120" t="s">
        <v>10</v>
      </c>
      <c r="F340" s="120" t="s">
        <v>763</v>
      </c>
      <c r="G340" s="126">
        <v>1570501353635</v>
      </c>
      <c r="H340" s="121">
        <v>40857</v>
      </c>
      <c r="I340" s="120" t="s">
        <v>1389</v>
      </c>
      <c r="J340" s="120" t="s">
        <v>1326</v>
      </c>
    </row>
    <row r="341" spans="1:10" ht="24" x14ac:dyDescent="0.55000000000000004">
      <c r="A341">
        <v>340</v>
      </c>
      <c r="B341" s="123">
        <v>3219</v>
      </c>
      <c r="C341" s="118" t="s">
        <v>730</v>
      </c>
      <c r="D341" s="118" t="s">
        <v>1404</v>
      </c>
      <c r="E341" s="118" t="s">
        <v>812</v>
      </c>
      <c r="F341" s="118" t="s">
        <v>763</v>
      </c>
      <c r="G341" s="126">
        <v>1579901520448</v>
      </c>
      <c r="H341" s="119">
        <v>41002</v>
      </c>
      <c r="I341" s="118" t="s">
        <v>1389</v>
      </c>
      <c r="J341" s="118" t="s">
        <v>1325</v>
      </c>
    </row>
    <row r="342" spans="1:10" ht="24" x14ac:dyDescent="0.55000000000000004">
      <c r="A342">
        <v>341</v>
      </c>
      <c r="B342" s="123">
        <v>3221</v>
      </c>
      <c r="C342" s="118" t="s">
        <v>730</v>
      </c>
      <c r="D342" s="118" t="s">
        <v>1405</v>
      </c>
      <c r="E342" s="118" t="s">
        <v>798</v>
      </c>
      <c r="F342" s="118" t="s">
        <v>763</v>
      </c>
      <c r="G342" s="126">
        <v>1570501352281</v>
      </c>
      <c r="H342" s="119">
        <v>40773</v>
      </c>
      <c r="I342" s="118" t="s">
        <v>1389</v>
      </c>
      <c r="J342" s="118" t="s">
        <v>1325</v>
      </c>
    </row>
    <row r="343" spans="1:10" ht="24" x14ac:dyDescent="0.55000000000000004">
      <c r="A343">
        <v>342</v>
      </c>
      <c r="B343" s="123">
        <v>3222</v>
      </c>
      <c r="C343" s="120" t="s">
        <v>730</v>
      </c>
      <c r="D343" s="120" t="s">
        <v>1406</v>
      </c>
      <c r="E343" s="120" t="s">
        <v>813</v>
      </c>
      <c r="F343" s="120" t="s">
        <v>763</v>
      </c>
      <c r="G343" s="126">
        <v>1509966894784</v>
      </c>
      <c r="H343" s="121">
        <v>40964</v>
      </c>
      <c r="I343" s="120" t="s">
        <v>1389</v>
      </c>
      <c r="J343" s="120" t="s">
        <v>1325</v>
      </c>
    </row>
    <row r="344" spans="1:10" ht="24" x14ac:dyDescent="0.55000000000000004">
      <c r="A344">
        <v>343</v>
      </c>
      <c r="B344" s="123">
        <v>3223</v>
      </c>
      <c r="C344" s="118" t="s">
        <v>729</v>
      </c>
      <c r="D344" s="118" t="s">
        <v>488</v>
      </c>
      <c r="E344" s="118" t="s">
        <v>748</v>
      </c>
      <c r="F344" s="118" t="s">
        <v>764</v>
      </c>
      <c r="G344" s="126">
        <v>1570501338636</v>
      </c>
      <c r="H344" s="119">
        <v>39762</v>
      </c>
      <c r="I344" s="118" t="s">
        <v>1356</v>
      </c>
      <c r="J344" s="118" t="s">
        <v>1326</v>
      </c>
    </row>
    <row r="345" spans="1:10" ht="24" x14ac:dyDescent="0.55000000000000004">
      <c r="A345">
        <v>344</v>
      </c>
      <c r="B345" s="123">
        <v>3225</v>
      </c>
      <c r="C345" s="120" t="s">
        <v>730</v>
      </c>
      <c r="D345" s="120" t="s">
        <v>501</v>
      </c>
      <c r="E345" s="120" t="s">
        <v>758</v>
      </c>
      <c r="F345" s="120" t="s">
        <v>763</v>
      </c>
      <c r="G345" s="126">
        <v>1570501337940</v>
      </c>
      <c r="H345" s="121">
        <v>39723</v>
      </c>
      <c r="I345" s="120" t="s">
        <v>1356</v>
      </c>
      <c r="J345" s="120" t="s">
        <v>1326</v>
      </c>
    </row>
    <row r="346" spans="1:10" ht="24" x14ac:dyDescent="0.55000000000000004">
      <c r="A346">
        <v>345</v>
      </c>
      <c r="B346" s="123">
        <v>3226</v>
      </c>
      <c r="C346" s="118" t="s">
        <v>730</v>
      </c>
      <c r="D346" s="118" t="s">
        <v>502</v>
      </c>
      <c r="E346" s="118" t="s">
        <v>109</v>
      </c>
      <c r="F346" s="118" t="s">
        <v>763</v>
      </c>
      <c r="G346" s="126">
        <v>1103200173715</v>
      </c>
      <c r="H346" s="119">
        <v>39887</v>
      </c>
      <c r="I346" s="118" t="s">
        <v>1356</v>
      </c>
      <c r="J346" s="118" t="s">
        <v>1326</v>
      </c>
    </row>
    <row r="347" spans="1:10" ht="24" x14ac:dyDescent="0.55000000000000004">
      <c r="A347">
        <v>346</v>
      </c>
      <c r="B347" s="123">
        <v>3227</v>
      </c>
      <c r="C347" s="120" t="s">
        <v>730</v>
      </c>
      <c r="D347" s="120" t="s">
        <v>531</v>
      </c>
      <c r="E347" s="120" t="s">
        <v>139</v>
      </c>
      <c r="F347" s="120" t="s">
        <v>763</v>
      </c>
      <c r="G347" s="126">
        <v>1570501340037</v>
      </c>
      <c r="H347" s="121">
        <v>39864</v>
      </c>
      <c r="I347" s="120" t="s">
        <v>1356</v>
      </c>
      <c r="J347" s="120" t="s">
        <v>1325</v>
      </c>
    </row>
    <row r="348" spans="1:10" ht="24" x14ac:dyDescent="0.55000000000000004">
      <c r="A348">
        <v>347</v>
      </c>
      <c r="B348" s="123">
        <v>3228</v>
      </c>
      <c r="C348" s="118" t="s">
        <v>729</v>
      </c>
      <c r="D348" s="118" t="s">
        <v>489</v>
      </c>
      <c r="E348" s="118" t="s">
        <v>749</v>
      </c>
      <c r="F348" s="118" t="s">
        <v>764</v>
      </c>
      <c r="G348" s="126">
        <v>1579901312900</v>
      </c>
      <c r="H348" s="119">
        <v>39725</v>
      </c>
      <c r="I348" s="118" t="s">
        <v>1356</v>
      </c>
      <c r="J348" s="118" t="s">
        <v>1326</v>
      </c>
    </row>
    <row r="349" spans="1:10" ht="24" x14ac:dyDescent="0.55000000000000004">
      <c r="A349">
        <v>348</v>
      </c>
      <c r="B349" s="123">
        <v>3229</v>
      </c>
      <c r="C349" s="120" t="s">
        <v>729</v>
      </c>
      <c r="D349" s="120" t="s">
        <v>515</v>
      </c>
      <c r="E349" s="120" t="s">
        <v>125</v>
      </c>
      <c r="F349" s="120" t="s">
        <v>764</v>
      </c>
      <c r="G349" s="126">
        <v>1579901309101</v>
      </c>
      <c r="H349" s="121">
        <v>39701</v>
      </c>
      <c r="I349" s="120" t="s">
        <v>1356</v>
      </c>
      <c r="J349" s="120" t="s">
        <v>1325</v>
      </c>
    </row>
    <row r="350" spans="1:10" ht="24" x14ac:dyDescent="0.55000000000000004">
      <c r="A350">
        <v>349</v>
      </c>
      <c r="B350" s="123">
        <v>3235</v>
      </c>
      <c r="C350" s="118" t="s">
        <v>729</v>
      </c>
      <c r="D350" s="118" t="s">
        <v>426</v>
      </c>
      <c r="E350" s="118" t="s">
        <v>62</v>
      </c>
      <c r="F350" s="118" t="s">
        <v>764</v>
      </c>
      <c r="G350" s="126">
        <v>1579901349366</v>
      </c>
      <c r="H350" s="119">
        <v>40328</v>
      </c>
      <c r="I350" s="118" t="s">
        <v>1359</v>
      </c>
      <c r="J350" s="118" t="s">
        <v>1326</v>
      </c>
    </row>
    <row r="351" spans="1:10" ht="24" x14ac:dyDescent="0.55000000000000004">
      <c r="A351">
        <v>350</v>
      </c>
      <c r="B351" s="123">
        <v>3236</v>
      </c>
      <c r="C351" s="120" t="s">
        <v>730</v>
      </c>
      <c r="D351" s="120" t="s">
        <v>435</v>
      </c>
      <c r="E351" s="120" t="s">
        <v>71</v>
      </c>
      <c r="F351" s="120" t="s">
        <v>763</v>
      </c>
      <c r="G351" s="126">
        <v>1560101671303</v>
      </c>
      <c r="H351" s="121">
        <v>40051</v>
      </c>
      <c r="I351" s="120" t="s">
        <v>1359</v>
      </c>
      <c r="J351" s="120" t="s">
        <v>1326</v>
      </c>
    </row>
    <row r="352" spans="1:10" ht="24" x14ac:dyDescent="0.55000000000000004">
      <c r="A352">
        <v>351</v>
      </c>
      <c r="B352" s="123">
        <v>3237</v>
      </c>
      <c r="C352" s="118" t="s">
        <v>729</v>
      </c>
      <c r="D352" s="118" t="s">
        <v>455</v>
      </c>
      <c r="E352" s="118" t="s">
        <v>91</v>
      </c>
      <c r="F352" s="118" t="s">
        <v>764</v>
      </c>
      <c r="G352" s="126">
        <v>1570501342340</v>
      </c>
      <c r="H352" s="119">
        <v>40058</v>
      </c>
      <c r="I352" s="118" t="s">
        <v>1359</v>
      </c>
      <c r="J352" s="118" t="s">
        <v>1325</v>
      </c>
    </row>
    <row r="353" spans="1:10" ht="24" x14ac:dyDescent="0.55000000000000004">
      <c r="A353">
        <v>352</v>
      </c>
      <c r="B353" s="123">
        <v>3238</v>
      </c>
      <c r="C353" s="120" t="s">
        <v>729</v>
      </c>
      <c r="D353" s="120" t="s">
        <v>469</v>
      </c>
      <c r="E353" s="120" t="s">
        <v>103</v>
      </c>
      <c r="F353" s="120" t="s">
        <v>764</v>
      </c>
      <c r="G353" s="126">
        <v>1570501343451</v>
      </c>
      <c r="H353" s="121">
        <v>40125</v>
      </c>
      <c r="I353" s="120" t="s">
        <v>1359</v>
      </c>
      <c r="J353" s="120" t="s">
        <v>1325</v>
      </c>
    </row>
    <row r="354" spans="1:10" ht="24" x14ac:dyDescent="0.55000000000000004">
      <c r="A354">
        <v>353</v>
      </c>
      <c r="B354" s="123">
        <v>3239</v>
      </c>
      <c r="C354" s="118" t="s">
        <v>730</v>
      </c>
      <c r="D354" s="118" t="s">
        <v>462</v>
      </c>
      <c r="E354" s="118" t="s">
        <v>97</v>
      </c>
      <c r="F354" s="118" t="s">
        <v>763</v>
      </c>
      <c r="G354" s="126">
        <v>1579901410758</v>
      </c>
      <c r="H354" s="119">
        <v>40354</v>
      </c>
      <c r="I354" s="118" t="s">
        <v>1359</v>
      </c>
      <c r="J354" s="118" t="s">
        <v>1325</v>
      </c>
    </row>
    <row r="355" spans="1:10" ht="24" x14ac:dyDescent="0.55000000000000004">
      <c r="A355">
        <v>354</v>
      </c>
      <c r="B355" s="123">
        <v>3241</v>
      </c>
      <c r="C355" s="120" t="s">
        <v>729</v>
      </c>
      <c r="D355" s="120" t="s">
        <v>1407</v>
      </c>
      <c r="E355" s="120" t="s">
        <v>46</v>
      </c>
      <c r="F355" s="120" t="s">
        <v>764</v>
      </c>
      <c r="G355" s="126">
        <v>1579901425666</v>
      </c>
      <c r="H355" s="121">
        <v>40443</v>
      </c>
      <c r="I355" s="120" t="s">
        <v>1363</v>
      </c>
      <c r="J355" s="120" t="s">
        <v>1325</v>
      </c>
    </row>
    <row r="356" spans="1:10" ht="24" x14ac:dyDescent="0.55000000000000004">
      <c r="A356">
        <v>355</v>
      </c>
      <c r="B356" s="123">
        <v>3242</v>
      </c>
      <c r="C356" s="118" t="s">
        <v>729</v>
      </c>
      <c r="D356" s="118" t="s">
        <v>1408</v>
      </c>
      <c r="E356" s="118" t="s">
        <v>47</v>
      </c>
      <c r="F356" s="118" t="s">
        <v>764</v>
      </c>
      <c r="G356" s="126">
        <v>1570501347155</v>
      </c>
      <c r="H356" s="143">
        <v>40400</v>
      </c>
      <c r="I356" s="118" t="s">
        <v>1363</v>
      </c>
      <c r="J356" s="118" t="s">
        <v>1325</v>
      </c>
    </row>
    <row r="357" spans="1:10" ht="24" x14ac:dyDescent="0.55000000000000004">
      <c r="A357">
        <v>356</v>
      </c>
      <c r="B357" s="123">
        <v>3244</v>
      </c>
      <c r="C357" s="120" t="s">
        <v>729</v>
      </c>
      <c r="D357" s="120" t="s">
        <v>1409</v>
      </c>
      <c r="E357" s="120" t="s">
        <v>48</v>
      </c>
      <c r="F357" s="120" t="s">
        <v>764</v>
      </c>
      <c r="G357" s="126">
        <v>1579901430465</v>
      </c>
      <c r="H357" s="143">
        <v>40471</v>
      </c>
      <c r="I357" s="120" t="s">
        <v>1363</v>
      </c>
      <c r="J357" s="120" t="s">
        <v>1325</v>
      </c>
    </row>
    <row r="358" spans="1:10" ht="24" x14ac:dyDescent="0.55000000000000004">
      <c r="A358">
        <v>357</v>
      </c>
      <c r="B358" s="123">
        <v>3245</v>
      </c>
      <c r="C358" s="118" t="s">
        <v>730</v>
      </c>
      <c r="D358" s="118" t="s">
        <v>1410</v>
      </c>
      <c r="E358" s="118" t="s">
        <v>49</v>
      </c>
      <c r="F358" s="118" t="s">
        <v>763</v>
      </c>
      <c r="G358" s="126">
        <v>1579901431747</v>
      </c>
      <c r="H358" s="119">
        <v>40477</v>
      </c>
      <c r="I358" s="118" t="s">
        <v>1363</v>
      </c>
      <c r="J358" s="118" t="s">
        <v>1325</v>
      </c>
    </row>
    <row r="359" spans="1:10" ht="24" x14ac:dyDescent="0.55000000000000004">
      <c r="A359">
        <v>358</v>
      </c>
      <c r="B359" s="123">
        <v>3247</v>
      </c>
      <c r="C359" s="120" t="s">
        <v>730</v>
      </c>
      <c r="D359" s="120" t="s">
        <v>1411</v>
      </c>
      <c r="E359" s="120" t="s">
        <v>55</v>
      </c>
      <c r="F359" s="120" t="s">
        <v>763</v>
      </c>
      <c r="G359" s="126">
        <v>1570501347058</v>
      </c>
      <c r="H359" s="121">
        <v>40385</v>
      </c>
      <c r="I359" s="120" t="s">
        <v>1363</v>
      </c>
      <c r="J359" s="120" t="s">
        <v>1325</v>
      </c>
    </row>
    <row r="360" spans="1:10" ht="24" x14ac:dyDescent="0.55000000000000004">
      <c r="A360">
        <v>359</v>
      </c>
      <c r="B360" s="123">
        <v>3248</v>
      </c>
      <c r="C360" s="118" t="s">
        <v>729</v>
      </c>
      <c r="D360" s="118" t="s">
        <v>1412</v>
      </c>
      <c r="E360" s="118" t="s">
        <v>13</v>
      </c>
      <c r="F360" s="118" t="s">
        <v>764</v>
      </c>
      <c r="G360" s="126">
        <v>1570501348682</v>
      </c>
      <c r="H360" s="119">
        <v>40494</v>
      </c>
      <c r="I360" s="118" t="s">
        <v>1363</v>
      </c>
      <c r="J360" s="118" t="s">
        <v>1326</v>
      </c>
    </row>
    <row r="361" spans="1:10" ht="24" x14ac:dyDescent="0.55000000000000004">
      <c r="A361">
        <v>360</v>
      </c>
      <c r="B361" s="123">
        <v>3250</v>
      </c>
      <c r="C361" s="120" t="s">
        <v>729</v>
      </c>
      <c r="D361" s="120" t="s">
        <v>1413</v>
      </c>
      <c r="E361" s="120" t="s">
        <v>14</v>
      </c>
      <c r="F361" s="120" t="s">
        <v>764</v>
      </c>
      <c r="G361" s="126">
        <v>570500000048</v>
      </c>
      <c r="H361" s="121">
        <v>40534</v>
      </c>
      <c r="I361" s="120" t="s">
        <v>1363</v>
      </c>
      <c r="J361" s="120" t="s">
        <v>1326</v>
      </c>
    </row>
    <row r="362" spans="1:10" ht="24" x14ac:dyDescent="0.55000000000000004">
      <c r="A362">
        <v>361</v>
      </c>
      <c r="B362" s="123">
        <v>3251</v>
      </c>
      <c r="C362" s="118" t="s">
        <v>729</v>
      </c>
      <c r="D362" s="118" t="s">
        <v>1414</v>
      </c>
      <c r="E362" s="118" t="s">
        <v>15</v>
      </c>
      <c r="F362" s="118" t="s">
        <v>764</v>
      </c>
      <c r="G362" s="126">
        <v>1839902166025</v>
      </c>
      <c r="H362" s="119">
        <v>40541</v>
      </c>
      <c r="I362" s="118" t="s">
        <v>1363</v>
      </c>
      <c r="J362" s="118" t="s">
        <v>1326</v>
      </c>
    </row>
    <row r="363" spans="1:10" ht="24" x14ac:dyDescent="0.55000000000000004">
      <c r="A363">
        <v>362</v>
      </c>
      <c r="B363" s="123">
        <v>3252</v>
      </c>
      <c r="C363" s="120" t="s">
        <v>729</v>
      </c>
      <c r="D363" s="120" t="s">
        <v>1415</v>
      </c>
      <c r="E363" s="120" t="s">
        <v>16</v>
      </c>
      <c r="F363" s="120" t="s">
        <v>764</v>
      </c>
      <c r="G363" s="126">
        <v>1101100303984</v>
      </c>
      <c r="H363" s="121">
        <v>40675</v>
      </c>
      <c r="I363" s="120" t="s">
        <v>1363</v>
      </c>
      <c r="J363" s="120" t="s">
        <v>1326</v>
      </c>
    </row>
    <row r="364" spans="1:10" ht="24" x14ac:dyDescent="0.55000000000000004">
      <c r="A364">
        <v>363</v>
      </c>
      <c r="B364" s="123">
        <v>3253</v>
      </c>
      <c r="C364" s="118" t="s">
        <v>730</v>
      </c>
      <c r="D364" s="118" t="s">
        <v>1416</v>
      </c>
      <c r="E364" s="118" t="s">
        <v>10</v>
      </c>
      <c r="F364" s="118" t="s">
        <v>763</v>
      </c>
      <c r="G364" s="126">
        <v>1570501349956</v>
      </c>
      <c r="H364" s="119">
        <v>40597</v>
      </c>
      <c r="I364" s="118" t="s">
        <v>1363</v>
      </c>
      <c r="J364" s="118" t="s">
        <v>1325</v>
      </c>
    </row>
    <row r="365" spans="1:10" ht="24" x14ac:dyDescent="0.55000000000000004">
      <c r="A365">
        <v>364</v>
      </c>
      <c r="B365" s="123">
        <v>3254</v>
      </c>
      <c r="C365" s="120" t="s">
        <v>729</v>
      </c>
      <c r="D365" s="120" t="s">
        <v>715</v>
      </c>
      <c r="E365" s="120" t="s">
        <v>354</v>
      </c>
      <c r="F365" s="120" t="s">
        <v>764</v>
      </c>
      <c r="G365" s="126">
        <v>1570501307528</v>
      </c>
      <c r="H365" s="121">
        <v>37829</v>
      </c>
      <c r="I365" s="120" t="s">
        <v>1324</v>
      </c>
      <c r="J365" s="120" t="s">
        <v>1325</v>
      </c>
    </row>
    <row r="366" spans="1:10" ht="24" x14ac:dyDescent="0.55000000000000004">
      <c r="A366">
        <v>365</v>
      </c>
      <c r="B366" s="123">
        <v>3255</v>
      </c>
      <c r="C366" s="118" t="s">
        <v>730</v>
      </c>
      <c r="D366" s="118" t="s">
        <v>635</v>
      </c>
      <c r="E366" s="118" t="s">
        <v>103</v>
      </c>
      <c r="F366" s="118" t="s">
        <v>763</v>
      </c>
      <c r="G366" s="126">
        <v>1570501311002</v>
      </c>
      <c r="H366" s="119">
        <v>38020</v>
      </c>
      <c r="I366" s="118" t="s">
        <v>1324</v>
      </c>
      <c r="J366" s="118" t="s">
        <v>1325</v>
      </c>
    </row>
    <row r="367" spans="1:10" ht="24" x14ac:dyDescent="0.55000000000000004">
      <c r="A367">
        <v>366</v>
      </c>
      <c r="B367" s="123">
        <v>3266</v>
      </c>
      <c r="C367" s="120" t="s">
        <v>729</v>
      </c>
      <c r="D367" s="120" t="s">
        <v>627</v>
      </c>
      <c r="E367" s="120" t="s">
        <v>235</v>
      </c>
      <c r="F367" s="120" t="s">
        <v>764</v>
      </c>
      <c r="G367" s="126">
        <v>1570501329238</v>
      </c>
      <c r="H367" s="121">
        <v>39161</v>
      </c>
      <c r="I367" s="120" t="s">
        <v>1333</v>
      </c>
      <c r="J367" s="120" t="s">
        <v>1325</v>
      </c>
    </row>
    <row r="368" spans="1:10" ht="24" x14ac:dyDescent="0.55000000000000004">
      <c r="A368">
        <v>367</v>
      </c>
      <c r="B368" s="123">
        <v>3267</v>
      </c>
      <c r="C368" s="118" t="s">
        <v>1269</v>
      </c>
      <c r="D368" s="118" t="s">
        <v>1015</v>
      </c>
      <c r="E368" s="118" t="s">
        <v>1014</v>
      </c>
      <c r="F368" s="118" t="s">
        <v>763</v>
      </c>
      <c r="G368" s="126">
        <v>1570501299029</v>
      </c>
      <c r="H368" s="119">
        <v>37355</v>
      </c>
      <c r="I368" s="118" t="s">
        <v>1327</v>
      </c>
      <c r="J368" s="118" t="s">
        <v>1326</v>
      </c>
    </row>
    <row r="369" spans="1:10" ht="24" x14ac:dyDescent="0.55000000000000004">
      <c r="A369">
        <v>368</v>
      </c>
      <c r="B369" s="123">
        <v>3273</v>
      </c>
      <c r="C369" s="120" t="s">
        <v>730</v>
      </c>
      <c r="D369" s="120" t="s">
        <v>635</v>
      </c>
      <c r="E369" s="120" t="s">
        <v>150</v>
      </c>
      <c r="F369" s="120" t="s">
        <v>763</v>
      </c>
      <c r="G369" s="126">
        <v>1570501328266</v>
      </c>
      <c r="H369" s="121">
        <v>39102</v>
      </c>
      <c r="I369" s="120" t="s">
        <v>1333</v>
      </c>
      <c r="J369" s="120" t="s">
        <v>1325</v>
      </c>
    </row>
    <row r="370" spans="1:10" ht="24" x14ac:dyDescent="0.55000000000000004">
      <c r="A370">
        <v>369</v>
      </c>
      <c r="B370" s="123">
        <v>3277</v>
      </c>
      <c r="C370" s="118" t="s">
        <v>729</v>
      </c>
      <c r="D370" s="118" t="s">
        <v>1417</v>
      </c>
      <c r="E370" s="118" t="s">
        <v>1021</v>
      </c>
      <c r="F370" s="118" t="s">
        <v>764</v>
      </c>
      <c r="G370" s="126">
        <v>1570501318686</v>
      </c>
      <c r="H370" s="119">
        <v>38423</v>
      </c>
      <c r="I370" s="118" t="s">
        <v>1329</v>
      </c>
      <c r="J370" s="118" t="s">
        <v>1326</v>
      </c>
    </row>
    <row r="371" spans="1:10" ht="24" x14ac:dyDescent="0.55000000000000004">
      <c r="A371">
        <v>370</v>
      </c>
      <c r="B371" s="123">
        <v>3282</v>
      </c>
      <c r="C371" s="120" t="s">
        <v>730</v>
      </c>
      <c r="D371" s="120" t="s">
        <v>449</v>
      </c>
      <c r="E371" s="120" t="s">
        <v>217</v>
      </c>
      <c r="F371" s="120" t="s">
        <v>763</v>
      </c>
      <c r="G371" s="126">
        <v>1509966528362</v>
      </c>
      <c r="H371" s="121">
        <v>38975</v>
      </c>
      <c r="I371" s="120" t="s">
        <v>1333</v>
      </c>
      <c r="J371" s="120" t="s">
        <v>1326</v>
      </c>
    </row>
    <row r="372" spans="1:10" ht="24" x14ac:dyDescent="0.55000000000000004">
      <c r="A372">
        <v>371</v>
      </c>
      <c r="B372" s="123">
        <v>3283</v>
      </c>
      <c r="C372" s="118" t="s">
        <v>729</v>
      </c>
      <c r="D372" s="118" t="s">
        <v>602</v>
      </c>
      <c r="E372" s="118" t="s">
        <v>211</v>
      </c>
      <c r="F372" s="118" t="s">
        <v>764</v>
      </c>
      <c r="G372" s="126">
        <v>1570501325984</v>
      </c>
      <c r="H372" s="119">
        <v>38951</v>
      </c>
      <c r="I372" s="118" t="s">
        <v>1333</v>
      </c>
      <c r="J372" s="118" t="s">
        <v>1326</v>
      </c>
    </row>
    <row r="373" spans="1:10" ht="24" x14ac:dyDescent="0.55000000000000004">
      <c r="A373">
        <v>372</v>
      </c>
      <c r="B373" s="123">
        <v>3284</v>
      </c>
      <c r="C373" s="120" t="s">
        <v>729</v>
      </c>
      <c r="D373" s="120" t="s">
        <v>603</v>
      </c>
      <c r="E373" s="120" t="s">
        <v>212</v>
      </c>
      <c r="F373" s="120" t="s">
        <v>764</v>
      </c>
      <c r="G373" s="126">
        <v>1570501325097</v>
      </c>
      <c r="H373" s="121">
        <v>38864</v>
      </c>
      <c r="I373" s="120" t="s">
        <v>1333</v>
      </c>
      <c r="J373" s="120" t="s">
        <v>1326</v>
      </c>
    </row>
    <row r="374" spans="1:10" ht="24" x14ac:dyDescent="0.55000000000000004">
      <c r="A374">
        <v>373</v>
      </c>
      <c r="B374" s="123">
        <v>3285</v>
      </c>
      <c r="C374" s="118" t="s">
        <v>730</v>
      </c>
      <c r="D374" s="118" t="s">
        <v>776</v>
      </c>
      <c r="E374" s="118" t="s">
        <v>772</v>
      </c>
      <c r="F374" s="118" t="s">
        <v>763</v>
      </c>
      <c r="G374" s="126">
        <v>1570501331348</v>
      </c>
      <c r="H374" s="119">
        <v>39317</v>
      </c>
      <c r="I374" s="118" t="s">
        <v>1340</v>
      </c>
      <c r="J374" s="118" t="s">
        <v>1326</v>
      </c>
    </row>
    <row r="375" spans="1:10" ht="24" x14ac:dyDescent="0.55000000000000004">
      <c r="A375">
        <v>374</v>
      </c>
      <c r="B375" s="123">
        <v>3286</v>
      </c>
      <c r="C375" s="120" t="s">
        <v>730</v>
      </c>
      <c r="D375" s="120" t="s">
        <v>777</v>
      </c>
      <c r="E375" s="120" t="s">
        <v>773</v>
      </c>
      <c r="F375" s="120" t="s">
        <v>763</v>
      </c>
      <c r="G375" s="126">
        <v>1570501334291</v>
      </c>
      <c r="H375" s="143">
        <v>39478</v>
      </c>
      <c r="I375" s="120" t="s">
        <v>1340</v>
      </c>
      <c r="J375" s="120" t="s">
        <v>1326</v>
      </c>
    </row>
    <row r="376" spans="1:10" ht="24" x14ac:dyDescent="0.55000000000000004">
      <c r="A376">
        <v>375</v>
      </c>
      <c r="B376" s="123">
        <v>3287</v>
      </c>
      <c r="C376" s="118" t="s">
        <v>729</v>
      </c>
      <c r="D376" s="118" t="s">
        <v>545</v>
      </c>
      <c r="E376" s="118" t="s">
        <v>156</v>
      </c>
      <c r="F376" s="118" t="s">
        <v>764</v>
      </c>
      <c r="G376" s="126">
        <v>1570501332824</v>
      </c>
      <c r="H376" s="119">
        <v>39384</v>
      </c>
      <c r="I376" s="118" t="s">
        <v>1340</v>
      </c>
      <c r="J376" s="118" t="s">
        <v>1326</v>
      </c>
    </row>
    <row r="377" spans="1:10" ht="24" x14ac:dyDescent="0.55000000000000004">
      <c r="A377">
        <v>376</v>
      </c>
      <c r="B377" s="123">
        <v>3289</v>
      </c>
      <c r="C377" s="120" t="s">
        <v>730</v>
      </c>
      <c r="D377" s="120" t="s">
        <v>686</v>
      </c>
      <c r="E377" s="120" t="s">
        <v>774</v>
      </c>
      <c r="F377" s="120" t="s">
        <v>763</v>
      </c>
      <c r="G377" s="126">
        <v>1509966631236</v>
      </c>
      <c r="H377" s="121">
        <v>39496</v>
      </c>
      <c r="I377" s="120" t="s">
        <v>1340</v>
      </c>
      <c r="J377" s="120" t="s">
        <v>1326</v>
      </c>
    </row>
    <row r="378" spans="1:10" ht="24" x14ac:dyDescent="0.55000000000000004">
      <c r="A378">
        <v>377</v>
      </c>
      <c r="B378" s="123">
        <v>3290</v>
      </c>
      <c r="C378" s="118" t="s">
        <v>730</v>
      </c>
      <c r="D378" s="118" t="s">
        <v>1018</v>
      </c>
      <c r="E378" s="118" t="s">
        <v>250</v>
      </c>
      <c r="F378" s="118" t="s">
        <v>763</v>
      </c>
      <c r="G378" s="126">
        <v>1579901247946</v>
      </c>
      <c r="H378" s="119">
        <v>39304</v>
      </c>
      <c r="I378" s="118" t="s">
        <v>1340</v>
      </c>
      <c r="J378" s="118" t="s">
        <v>1325</v>
      </c>
    </row>
    <row r="379" spans="1:10" ht="24" x14ac:dyDescent="0.55000000000000004">
      <c r="A379">
        <v>378</v>
      </c>
      <c r="B379" s="123">
        <v>3293</v>
      </c>
      <c r="C379" s="120" t="s">
        <v>729</v>
      </c>
      <c r="D379" s="120" t="s">
        <v>459</v>
      </c>
      <c r="E379" s="120" t="s">
        <v>355</v>
      </c>
      <c r="F379" s="120" t="s">
        <v>764</v>
      </c>
      <c r="G379" s="126">
        <v>1129901802030</v>
      </c>
      <c r="H379" s="121">
        <v>37881</v>
      </c>
      <c r="I379" s="120" t="s">
        <v>1324</v>
      </c>
      <c r="J379" s="120" t="s">
        <v>1325</v>
      </c>
    </row>
    <row r="380" spans="1:10" ht="24" x14ac:dyDescent="0.55000000000000004">
      <c r="A380">
        <v>379</v>
      </c>
      <c r="B380" s="123">
        <v>3294</v>
      </c>
      <c r="C380" s="118" t="s">
        <v>729</v>
      </c>
      <c r="D380" s="118" t="s">
        <v>1385</v>
      </c>
      <c r="E380" s="118" t="s">
        <v>793</v>
      </c>
      <c r="F380" s="118" t="s">
        <v>764</v>
      </c>
      <c r="G380" s="126">
        <v>1570501351411</v>
      </c>
      <c r="H380" s="119">
        <v>40710</v>
      </c>
      <c r="I380" s="118" t="s">
        <v>1389</v>
      </c>
      <c r="J380" s="118" t="s">
        <v>1326</v>
      </c>
    </row>
    <row r="381" spans="1:10" ht="24" x14ac:dyDescent="0.55000000000000004">
      <c r="A381">
        <v>380</v>
      </c>
      <c r="B381" s="123">
        <v>3296</v>
      </c>
      <c r="C381" s="120" t="s">
        <v>730</v>
      </c>
      <c r="D381" s="120" t="s">
        <v>1418</v>
      </c>
      <c r="E381" s="120" t="s">
        <v>799</v>
      </c>
      <c r="F381" s="120" t="s">
        <v>763</v>
      </c>
      <c r="G381" s="126">
        <v>1570501355743</v>
      </c>
      <c r="H381" s="121">
        <v>41007</v>
      </c>
      <c r="I381" s="120" t="s">
        <v>1389</v>
      </c>
      <c r="J381" s="120" t="s">
        <v>1325</v>
      </c>
    </row>
    <row r="382" spans="1:10" ht="24" x14ac:dyDescent="0.55000000000000004">
      <c r="A382">
        <v>381</v>
      </c>
      <c r="B382" s="123">
        <v>3297</v>
      </c>
      <c r="C382" s="118" t="s">
        <v>730</v>
      </c>
      <c r="D382" s="118" t="s">
        <v>1419</v>
      </c>
      <c r="E382" s="118" t="s">
        <v>800</v>
      </c>
      <c r="F382" s="118" t="s">
        <v>763</v>
      </c>
      <c r="G382" s="126">
        <v>1570501354071</v>
      </c>
      <c r="H382" s="119">
        <v>40884</v>
      </c>
      <c r="I382" s="118" t="s">
        <v>1389</v>
      </c>
      <c r="J382" s="118" t="s">
        <v>1326</v>
      </c>
    </row>
    <row r="383" spans="1:10" ht="24" x14ac:dyDescent="0.55000000000000004">
      <c r="A383">
        <v>382</v>
      </c>
      <c r="B383" s="123">
        <v>3299</v>
      </c>
      <c r="C383" s="120" t="s">
        <v>730</v>
      </c>
      <c r="D383" s="120" t="s">
        <v>1420</v>
      </c>
      <c r="E383" s="120" t="s">
        <v>801</v>
      </c>
      <c r="F383" s="120" t="s">
        <v>763</v>
      </c>
      <c r="G383" s="126">
        <v>7103500009545</v>
      </c>
      <c r="H383" s="121">
        <v>40529</v>
      </c>
      <c r="I383" s="120" t="s">
        <v>1389</v>
      </c>
      <c r="J383" s="120" t="s">
        <v>1326</v>
      </c>
    </row>
    <row r="384" spans="1:10" ht="24" x14ac:dyDescent="0.55000000000000004">
      <c r="A384">
        <v>383</v>
      </c>
      <c r="B384" s="123">
        <v>3300</v>
      </c>
      <c r="C384" s="118" t="s">
        <v>730</v>
      </c>
      <c r="D384" s="118" t="s">
        <v>1399</v>
      </c>
      <c r="E384" s="118" t="s">
        <v>25</v>
      </c>
      <c r="F384" s="118" t="s">
        <v>763</v>
      </c>
      <c r="G384" s="126">
        <v>1579901404928</v>
      </c>
      <c r="H384" s="119">
        <v>40316</v>
      </c>
      <c r="I384" s="118" t="s">
        <v>1363</v>
      </c>
      <c r="J384" s="118" t="s">
        <v>1326</v>
      </c>
    </row>
    <row r="385" spans="1:10" ht="24" x14ac:dyDescent="0.55000000000000004">
      <c r="A385">
        <v>384</v>
      </c>
      <c r="B385" s="123">
        <v>3302</v>
      </c>
      <c r="C385" s="120" t="s">
        <v>730</v>
      </c>
      <c r="D385" s="120" t="s">
        <v>1421</v>
      </c>
      <c r="E385" s="120" t="s">
        <v>57</v>
      </c>
      <c r="F385" s="120" t="s">
        <v>763</v>
      </c>
      <c r="G385" s="126">
        <v>1579901407081</v>
      </c>
      <c r="H385" s="121">
        <v>40331</v>
      </c>
      <c r="I385" s="120" t="s">
        <v>1363</v>
      </c>
      <c r="J385" s="120" t="s">
        <v>1325</v>
      </c>
    </row>
    <row r="386" spans="1:10" ht="24" x14ac:dyDescent="0.55000000000000004">
      <c r="A386">
        <v>385</v>
      </c>
      <c r="B386" s="123">
        <v>3303</v>
      </c>
      <c r="C386" s="118" t="s">
        <v>729</v>
      </c>
      <c r="D386" s="118" t="s">
        <v>1422</v>
      </c>
      <c r="E386" s="118" t="s">
        <v>17</v>
      </c>
      <c r="F386" s="118" t="s">
        <v>764</v>
      </c>
      <c r="G386" s="126">
        <v>1579901431119</v>
      </c>
      <c r="H386" s="119">
        <v>40474</v>
      </c>
      <c r="I386" s="118" t="s">
        <v>1363</v>
      </c>
      <c r="J386" s="118" t="s">
        <v>1326</v>
      </c>
    </row>
    <row r="387" spans="1:10" ht="24" x14ac:dyDescent="0.55000000000000004">
      <c r="A387">
        <v>386</v>
      </c>
      <c r="B387" s="123">
        <v>3305</v>
      </c>
      <c r="C387" s="120" t="s">
        <v>729</v>
      </c>
      <c r="D387" s="120" t="s">
        <v>398</v>
      </c>
      <c r="E387" s="120" t="s">
        <v>29</v>
      </c>
      <c r="F387" s="120" t="s">
        <v>764</v>
      </c>
      <c r="G387" s="126">
        <v>1102900214642</v>
      </c>
      <c r="H387" s="121">
        <v>40193</v>
      </c>
      <c r="I387" s="120" t="s">
        <v>1363</v>
      </c>
      <c r="J387" s="120" t="s">
        <v>1325</v>
      </c>
    </row>
    <row r="388" spans="1:10" ht="24" x14ac:dyDescent="0.55000000000000004">
      <c r="A388">
        <v>387</v>
      </c>
      <c r="B388" s="123">
        <v>3306</v>
      </c>
      <c r="C388" s="118" t="s">
        <v>730</v>
      </c>
      <c r="D388" s="118" t="s">
        <v>1062</v>
      </c>
      <c r="E388" s="118" t="s">
        <v>1063</v>
      </c>
      <c r="F388" s="118" t="s">
        <v>763</v>
      </c>
      <c r="G388" s="126">
        <v>1409903689301</v>
      </c>
      <c r="H388" s="143">
        <v>39559</v>
      </c>
      <c r="I388" s="118" t="s">
        <v>1340</v>
      </c>
      <c r="J388" s="118" t="s">
        <v>1326</v>
      </c>
    </row>
    <row r="389" spans="1:10" ht="24" x14ac:dyDescent="0.55000000000000004">
      <c r="A389">
        <v>388</v>
      </c>
      <c r="B389" s="123">
        <v>3307</v>
      </c>
      <c r="C389" s="120" t="s">
        <v>729</v>
      </c>
      <c r="D389" s="120" t="s">
        <v>470</v>
      </c>
      <c r="E389" s="120" t="s">
        <v>104</v>
      </c>
      <c r="F389" s="120" t="s">
        <v>764</v>
      </c>
      <c r="G389" s="126">
        <v>1570501344709</v>
      </c>
      <c r="H389" s="121">
        <v>40198</v>
      </c>
      <c r="I389" s="120" t="s">
        <v>1359</v>
      </c>
      <c r="J389" s="120" t="s">
        <v>1325</v>
      </c>
    </row>
    <row r="390" spans="1:10" ht="24" x14ac:dyDescent="0.55000000000000004">
      <c r="A390">
        <v>389</v>
      </c>
      <c r="B390" s="123">
        <v>3308</v>
      </c>
      <c r="C390" s="118" t="s">
        <v>729</v>
      </c>
      <c r="D390" s="118" t="s">
        <v>471</v>
      </c>
      <c r="E390" s="118" t="s">
        <v>105</v>
      </c>
      <c r="F390" s="118" t="s">
        <v>764</v>
      </c>
      <c r="G390" s="126">
        <v>1570501340975</v>
      </c>
      <c r="H390" s="119">
        <v>39952</v>
      </c>
      <c r="I390" s="118" t="s">
        <v>1359</v>
      </c>
      <c r="J390" s="118" t="s">
        <v>1325</v>
      </c>
    </row>
    <row r="391" spans="1:10" ht="24" x14ac:dyDescent="0.55000000000000004">
      <c r="A391">
        <v>390</v>
      </c>
      <c r="B391" s="123">
        <v>3309</v>
      </c>
      <c r="C391" s="120" t="s">
        <v>730</v>
      </c>
      <c r="D391" s="120" t="s">
        <v>474</v>
      </c>
      <c r="E391" s="120" t="s">
        <v>109</v>
      </c>
      <c r="F391" s="120" t="s">
        <v>763</v>
      </c>
      <c r="G391" s="126">
        <v>1570501343923</v>
      </c>
      <c r="H391" s="121">
        <v>40148</v>
      </c>
      <c r="I391" s="120" t="s">
        <v>1359</v>
      </c>
      <c r="J391" s="120" t="s">
        <v>1325</v>
      </c>
    </row>
    <row r="392" spans="1:10" ht="24" x14ac:dyDescent="0.55000000000000004">
      <c r="A392">
        <v>391</v>
      </c>
      <c r="B392" s="123">
        <v>3310</v>
      </c>
      <c r="C392" s="118" t="s">
        <v>730</v>
      </c>
      <c r="D392" s="118" t="s">
        <v>451</v>
      </c>
      <c r="E392" s="118" t="s">
        <v>86</v>
      </c>
      <c r="F392" s="118" t="s">
        <v>763</v>
      </c>
      <c r="G392" s="126">
        <v>1659902532601</v>
      </c>
      <c r="H392" s="119">
        <v>40052</v>
      </c>
      <c r="I392" s="118" t="s">
        <v>1359</v>
      </c>
      <c r="J392" s="118" t="s">
        <v>1326</v>
      </c>
    </row>
    <row r="393" spans="1:10" ht="24" x14ac:dyDescent="0.55000000000000004">
      <c r="A393">
        <v>392</v>
      </c>
      <c r="B393" s="123">
        <v>3311</v>
      </c>
      <c r="C393" s="120" t="s">
        <v>730</v>
      </c>
      <c r="D393" s="120" t="s">
        <v>475</v>
      </c>
      <c r="E393" s="120" t="s">
        <v>110</v>
      </c>
      <c r="F393" s="120" t="s">
        <v>763</v>
      </c>
      <c r="G393" s="126">
        <v>1100202008859</v>
      </c>
      <c r="H393" s="121">
        <v>40028</v>
      </c>
      <c r="I393" s="120" t="s">
        <v>1359</v>
      </c>
      <c r="J393" s="120" t="s">
        <v>1325</v>
      </c>
    </row>
    <row r="394" spans="1:10" ht="24" x14ac:dyDescent="0.55000000000000004">
      <c r="A394">
        <v>393</v>
      </c>
      <c r="B394" s="123">
        <v>3312</v>
      </c>
      <c r="C394" s="118" t="s">
        <v>730</v>
      </c>
      <c r="D394" s="118" t="s">
        <v>452</v>
      </c>
      <c r="E394" s="118" t="s">
        <v>87</v>
      </c>
      <c r="F394" s="118" t="s">
        <v>763</v>
      </c>
      <c r="G394" s="126">
        <v>1709800565665</v>
      </c>
      <c r="H394" s="119">
        <v>40063</v>
      </c>
      <c r="I394" s="118" t="s">
        <v>1359</v>
      </c>
      <c r="J394" s="118" t="s">
        <v>1326</v>
      </c>
    </row>
    <row r="395" spans="1:10" ht="24" x14ac:dyDescent="0.55000000000000004">
      <c r="A395">
        <v>394</v>
      </c>
      <c r="B395" s="123">
        <v>3313</v>
      </c>
      <c r="C395" s="120" t="s">
        <v>730</v>
      </c>
      <c r="D395" s="120" t="s">
        <v>476</v>
      </c>
      <c r="E395" s="120" t="s">
        <v>111</v>
      </c>
      <c r="F395" s="120" t="s">
        <v>763</v>
      </c>
      <c r="G395" s="126">
        <v>1578000048977</v>
      </c>
      <c r="H395" s="121">
        <v>39995</v>
      </c>
      <c r="I395" s="120" t="s">
        <v>1359</v>
      </c>
      <c r="J395" s="120" t="s">
        <v>1325</v>
      </c>
    </row>
    <row r="396" spans="1:10" ht="24" x14ac:dyDescent="0.55000000000000004">
      <c r="A396">
        <v>395</v>
      </c>
      <c r="B396" s="123">
        <v>3314</v>
      </c>
      <c r="C396" s="118" t="s">
        <v>730</v>
      </c>
      <c r="D396" s="118" t="s">
        <v>477</v>
      </c>
      <c r="E396" s="118" t="s">
        <v>73</v>
      </c>
      <c r="F396" s="118" t="s">
        <v>763</v>
      </c>
      <c r="G396" s="126">
        <v>1579901365825</v>
      </c>
      <c r="H396" s="119">
        <v>40067</v>
      </c>
      <c r="I396" s="118" t="s">
        <v>1359</v>
      </c>
      <c r="J396" s="118" t="s">
        <v>1325</v>
      </c>
    </row>
    <row r="397" spans="1:10" ht="24" x14ac:dyDescent="0.55000000000000004">
      <c r="A397">
        <v>396</v>
      </c>
      <c r="B397" s="123">
        <v>3315</v>
      </c>
      <c r="C397" s="120" t="s">
        <v>730</v>
      </c>
      <c r="D397" s="120" t="s">
        <v>478</v>
      </c>
      <c r="E397" s="120" t="s">
        <v>112</v>
      </c>
      <c r="F397" s="120" t="s">
        <v>763</v>
      </c>
      <c r="G397" s="126">
        <v>1570501341734</v>
      </c>
      <c r="H397" s="143">
        <v>40016</v>
      </c>
      <c r="I397" s="120" t="s">
        <v>1359</v>
      </c>
      <c r="J397" s="120" t="s">
        <v>1325</v>
      </c>
    </row>
    <row r="398" spans="1:10" ht="24" x14ac:dyDescent="0.55000000000000004">
      <c r="A398">
        <v>397</v>
      </c>
      <c r="B398" s="123">
        <v>3316</v>
      </c>
      <c r="C398" s="118" t="s">
        <v>729</v>
      </c>
      <c r="D398" s="118" t="s">
        <v>427</v>
      </c>
      <c r="E398" s="118" t="s">
        <v>63</v>
      </c>
      <c r="F398" s="118" t="s">
        <v>764</v>
      </c>
      <c r="G398" s="126">
        <v>1570501341262</v>
      </c>
      <c r="H398" s="119">
        <v>39975</v>
      </c>
      <c r="I398" s="118" t="s">
        <v>1359</v>
      </c>
      <c r="J398" s="118" t="s">
        <v>1326</v>
      </c>
    </row>
    <row r="399" spans="1:10" ht="24" x14ac:dyDescent="0.55000000000000004">
      <c r="A399">
        <v>398</v>
      </c>
      <c r="B399" s="123">
        <v>3317</v>
      </c>
      <c r="C399" s="120" t="s">
        <v>729</v>
      </c>
      <c r="D399" s="120" t="s">
        <v>428</v>
      </c>
      <c r="E399" s="120" t="s">
        <v>64</v>
      </c>
      <c r="F399" s="120" t="s">
        <v>764</v>
      </c>
      <c r="G399" s="126">
        <v>1579901349781</v>
      </c>
      <c r="H399" s="121">
        <v>39965</v>
      </c>
      <c r="I399" s="120" t="s">
        <v>1359</v>
      </c>
      <c r="J399" s="120" t="s">
        <v>1326</v>
      </c>
    </row>
    <row r="400" spans="1:10" ht="24" x14ac:dyDescent="0.55000000000000004">
      <c r="A400">
        <v>399</v>
      </c>
      <c r="B400" s="123">
        <v>3318</v>
      </c>
      <c r="C400" s="118" t="s">
        <v>730</v>
      </c>
      <c r="D400" s="118" t="s">
        <v>463</v>
      </c>
      <c r="E400" s="118" t="s">
        <v>98</v>
      </c>
      <c r="F400" s="118" t="s">
        <v>763</v>
      </c>
      <c r="G400" s="126">
        <v>1570501342226</v>
      </c>
      <c r="H400" s="119">
        <v>40050</v>
      </c>
      <c r="I400" s="118" t="s">
        <v>1359</v>
      </c>
      <c r="J400" s="118" t="s">
        <v>1325</v>
      </c>
    </row>
    <row r="401" spans="1:10" ht="24" x14ac:dyDescent="0.55000000000000004">
      <c r="A401">
        <v>400</v>
      </c>
      <c r="B401" s="123">
        <v>3320</v>
      </c>
      <c r="C401" s="120" t="s">
        <v>729</v>
      </c>
      <c r="D401" s="120" t="s">
        <v>457</v>
      </c>
      <c r="E401" s="120" t="s">
        <v>93</v>
      </c>
      <c r="F401" s="120" t="s">
        <v>764</v>
      </c>
      <c r="G401" s="126">
        <v>1570501344474</v>
      </c>
      <c r="H401" s="143">
        <v>40184</v>
      </c>
      <c r="I401" s="120" t="s">
        <v>1359</v>
      </c>
      <c r="J401" s="120" t="s">
        <v>1325</v>
      </c>
    </row>
    <row r="402" spans="1:10" ht="24" x14ac:dyDescent="0.55000000000000004">
      <c r="A402">
        <v>401</v>
      </c>
      <c r="B402" s="123">
        <v>3322</v>
      </c>
      <c r="C402" s="118" t="s">
        <v>730</v>
      </c>
      <c r="D402" s="118" t="s">
        <v>436</v>
      </c>
      <c r="E402" s="118" t="s">
        <v>72</v>
      </c>
      <c r="F402" s="118" t="s">
        <v>763</v>
      </c>
      <c r="G402" s="126">
        <v>1579901383688</v>
      </c>
      <c r="H402" s="119">
        <v>40170</v>
      </c>
      <c r="I402" s="118" t="s">
        <v>1359</v>
      </c>
      <c r="J402" s="118" t="s">
        <v>1326</v>
      </c>
    </row>
    <row r="403" spans="1:10" ht="24" x14ac:dyDescent="0.55000000000000004">
      <c r="A403">
        <v>402</v>
      </c>
      <c r="B403" s="123">
        <v>3323</v>
      </c>
      <c r="C403" s="120" t="s">
        <v>730</v>
      </c>
      <c r="D403" s="120" t="s">
        <v>437</v>
      </c>
      <c r="E403" s="120" t="s">
        <v>73</v>
      </c>
      <c r="F403" s="120" t="s">
        <v>763</v>
      </c>
      <c r="G403" s="126">
        <v>1579901365817</v>
      </c>
      <c r="H403" s="121">
        <v>40067</v>
      </c>
      <c r="I403" s="120" t="s">
        <v>1359</v>
      </c>
      <c r="J403" s="120" t="s">
        <v>1326</v>
      </c>
    </row>
    <row r="404" spans="1:10" ht="24" x14ac:dyDescent="0.55000000000000004">
      <c r="A404">
        <v>403</v>
      </c>
      <c r="B404" s="123">
        <v>3324</v>
      </c>
      <c r="C404" s="118" t="s">
        <v>730</v>
      </c>
      <c r="D404" s="118" t="s">
        <v>759</v>
      </c>
      <c r="E404" s="118" t="s">
        <v>116</v>
      </c>
      <c r="F404" s="118" t="s">
        <v>763</v>
      </c>
      <c r="G404" s="126">
        <v>1570501335785</v>
      </c>
      <c r="H404" s="119">
        <v>39563</v>
      </c>
      <c r="I404" s="118" t="s">
        <v>1356</v>
      </c>
      <c r="J404" s="118" t="s">
        <v>1326</v>
      </c>
    </row>
    <row r="405" spans="1:10" ht="24" x14ac:dyDescent="0.55000000000000004">
      <c r="A405">
        <v>404</v>
      </c>
      <c r="B405" s="123">
        <v>3325</v>
      </c>
      <c r="C405" s="120" t="s">
        <v>730</v>
      </c>
      <c r="D405" s="120" t="s">
        <v>503</v>
      </c>
      <c r="E405" s="120" t="s">
        <v>1051</v>
      </c>
      <c r="F405" s="120" t="s">
        <v>763</v>
      </c>
      <c r="G405" s="126">
        <v>1139600497882</v>
      </c>
      <c r="H405" s="121">
        <v>39732</v>
      </c>
      <c r="I405" s="120" t="s">
        <v>1356</v>
      </c>
      <c r="J405" s="120" t="s">
        <v>1326</v>
      </c>
    </row>
    <row r="406" spans="1:10" ht="24" x14ac:dyDescent="0.55000000000000004">
      <c r="A406">
        <v>405</v>
      </c>
      <c r="B406" s="123">
        <v>3326</v>
      </c>
      <c r="C406" s="118" t="s">
        <v>729</v>
      </c>
      <c r="D406" s="118" t="s">
        <v>1048</v>
      </c>
      <c r="E406" s="118" t="s">
        <v>750</v>
      </c>
      <c r="F406" s="118" t="s">
        <v>764</v>
      </c>
      <c r="G406" s="126">
        <v>1570501335980</v>
      </c>
      <c r="H406" s="119">
        <v>39590</v>
      </c>
      <c r="I406" s="118" t="s">
        <v>1356</v>
      </c>
      <c r="J406" s="118" t="s">
        <v>1326</v>
      </c>
    </row>
    <row r="407" spans="1:10" ht="24" x14ac:dyDescent="0.55000000000000004">
      <c r="A407">
        <v>406</v>
      </c>
      <c r="B407" s="123">
        <v>3327</v>
      </c>
      <c r="C407" s="120" t="s">
        <v>729</v>
      </c>
      <c r="D407" s="120" t="s">
        <v>516</v>
      </c>
      <c r="E407" s="120" t="s">
        <v>126</v>
      </c>
      <c r="F407" s="120" t="s">
        <v>764</v>
      </c>
      <c r="G407" s="126">
        <v>1579901325394</v>
      </c>
      <c r="H407" s="121">
        <v>39803</v>
      </c>
      <c r="I407" s="120" t="s">
        <v>1356</v>
      </c>
      <c r="J407" s="120" t="s">
        <v>1325</v>
      </c>
    </row>
    <row r="408" spans="1:10" ht="24" x14ac:dyDescent="0.55000000000000004">
      <c r="A408">
        <v>407</v>
      </c>
      <c r="B408" s="123">
        <v>3329</v>
      </c>
      <c r="C408" s="118" t="s">
        <v>730</v>
      </c>
      <c r="D408" s="118" t="s">
        <v>532</v>
      </c>
      <c r="E408" s="118" t="s">
        <v>140</v>
      </c>
      <c r="F408" s="118" t="s">
        <v>763</v>
      </c>
      <c r="G408" s="126">
        <v>1579901333885</v>
      </c>
      <c r="H408" s="119">
        <v>39856</v>
      </c>
      <c r="I408" s="118" t="s">
        <v>1356</v>
      </c>
      <c r="J408" s="118" t="s">
        <v>1325</v>
      </c>
    </row>
    <row r="409" spans="1:10" ht="24" x14ac:dyDescent="0.55000000000000004">
      <c r="A409">
        <v>408</v>
      </c>
      <c r="B409" s="123">
        <v>3331</v>
      </c>
      <c r="C409" s="120" t="s">
        <v>729</v>
      </c>
      <c r="D409" s="120" t="s">
        <v>574</v>
      </c>
      <c r="E409" s="120" t="s">
        <v>183</v>
      </c>
      <c r="F409" s="120" t="s">
        <v>764</v>
      </c>
      <c r="G409" s="126">
        <v>1209000377532</v>
      </c>
      <c r="H409" s="121">
        <v>39503</v>
      </c>
      <c r="I409" s="120" t="s">
        <v>1340</v>
      </c>
      <c r="J409" s="120" t="s">
        <v>1325</v>
      </c>
    </row>
    <row r="410" spans="1:10" ht="24" x14ac:dyDescent="0.55000000000000004">
      <c r="A410">
        <v>409</v>
      </c>
      <c r="B410" s="123">
        <v>3332</v>
      </c>
      <c r="C410" s="118" t="s">
        <v>729</v>
      </c>
      <c r="D410" s="118" t="s">
        <v>575</v>
      </c>
      <c r="E410" s="118" t="s">
        <v>184</v>
      </c>
      <c r="F410" s="118" t="s">
        <v>764</v>
      </c>
      <c r="G410" s="126">
        <v>1579901253661</v>
      </c>
      <c r="H410" s="119">
        <v>39338</v>
      </c>
      <c r="I410" s="118" t="s">
        <v>1340</v>
      </c>
      <c r="J410" s="118" t="s">
        <v>1325</v>
      </c>
    </row>
    <row r="411" spans="1:10" ht="24" x14ac:dyDescent="0.55000000000000004">
      <c r="A411">
        <v>410</v>
      </c>
      <c r="B411" s="123">
        <v>3333</v>
      </c>
      <c r="C411" s="120" t="s">
        <v>730</v>
      </c>
      <c r="D411" s="120" t="s">
        <v>778</v>
      </c>
      <c r="E411" s="120" t="s">
        <v>775</v>
      </c>
      <c r="F411" s="120" t="s">
        <v>763</v>
      </c>
      <c r="G411" s="126">
        <v>1103400144425</v>
      </c>
      <c r="H411" s="121">
        <v>39502</v>
      </c>
      <c r="I411" s="120" t="s">
        <v>1340</v>
      </c>
      <c r="J411" s="120" t="s">
        <v>1326</v>
      </c>
    </row>
    <row r="412" spans="1:10" ht="24" x14ac:dyDescent="0.55000000000000004">
      <c r="A412">
        <v>411</v>
      </c>
      <c r="B412" s="123">
        <v>3334</v>
      </c>
      <c r="C412" s="118" t="s">
        <v>730</v>
      </c>
      <c r="D412" s="118" t="s">
        <v>434</v>
      </c>
      <c r="E412" s="118" t="s">
        <v>6</v>
      </c>
      <c r="F412" s="118" t="s">
        <v>763</v>
      </c>
      <c r="G412" s="126">
        <v>1579901155073</v>
      </c>
      <c r="H412" s="119">
        <v>38671</v>
      </c>
      <c r="I412" s="118" t="s">
        <v>1329</v>
      </c>
      <c r="J412" s="118" t="s">
        <v>1326</v>
      </c>
    </row>
    <row r="413" spans="1:10" ht="24" x14ac:dyDescent="0.55000000000000004">
      <c r="A413">
        <v>412</v>
      </c>
      <c r="B413" s="123">
        <v>3335</v>
      </c>
      <c r="C413" s="120" t="s">
        <v>730</v>
      </c>
      <c r="D413" s="120" t="s">
        <v>1423</v>
      </c>
      <c r="E413" s="120" t="s">
        <v>279</v>
      </c>
      <c r="F413" s="120" t="s">
        <v>763</v>
      </c>
      <c r="G413" s="126">
        <v>1570501320222</v>
      </c>
      <c r="H413" s="121">
        <v>38587</v>
      </c>
      <c r="I413" s="120" t="s">
        <v>1329</v>
      </c>
      <c r="J413" s="120" t="s">
        <v>1325</v>
      </c>
    </row>
    <row r="414" spans="1:10" ht="24" x14ac:dyDescent="0.55000000000000004">
      <c r="A414">
        <v>413</v>
      </c>
      <c r="B414" s="123">
        <v>3337</v>
      </c>
      <c r="C414" s="118" t="s">
        <v>730</v>
      </c>
      <c r="D414" s="118" t="s">
        <v>659</v>
      </c>
      <c r="E414" s="118" t="s">
        <v>98</v>
      </c>
      <c r="F414" s="118" t="s">
        <v>763</v>
      </c>
      <c r="G414" s="126">
        <v>1189900402682</v>
      </c>
      <c r="H414" s="119">
        <v>38349</v>
      </c>
      <c r="I414" s="118" t="s">
        <v>1327</v>
      </c>
      <c r="J414" s="118" t="s">
        <v>1326</v>
      </c>
    </row>
    <row r="415" spans="1:10" ht="24" x14ac:dyDescent="0.55000000000000004">
      <c r="A415">
        <v>414</v>
      </c>
      <c r="B415" s="123">
        <v>3338</v>
      </c>
      <c r="C415" s="120" t="s">
        <v>730</v>
      </c>
      <c r="D415" s="120" t="s">
        <v>660</v>
      </c>
      <c r="E415" s="120" t="s">
        <v>111</v>
      </c>
      <c r="F415" s="120" t="s">
        <v>763</v>
      </c>
      <c r="G415" s="126">
        <v>1578000030920</v>
      </c>
      <c r="H415" s="121">
        <v>38275</v>
      </c>
      <c r="I415" s="120" t="s">
        <v>1327</v>
      </c>
      <c r="J415" s="120" t="s">
        <v>1326</v>
      </c>
    </row>
    <row r="416" spans="1:10" ht="24" x14ac:dyDescent="0.55000000000000004">
      <c r="A416">
        <v>415</v>
      </c>
      <c r="B416" s="123">
        <v>3339</v>
      </c>
      <c r="C416" s="118" t="s">
        <v>730</v>
      </c>
      <c r="D416" s="118" t="s">
        <v>1029</v>
      </c>
      <c r="E416" s="118" t="s">
        <v>322</v>
      </c>
      <c r="F416" s="118" t="s">
        <v>763</v>
      </c>
      <c r="G416" s="126">
        <v>1100401262402</v>
      </c>
      <c r="H416" s="119">
        <v>38409</v>
      </c>
      <c r="I416" s="118" t="s">
        <v>1327</v>
      </c>
      <c r="J416" s="118" t="s">
        <v>1325</v>
      </c>
    </row>
    <row r="417" spans="1:10" ht="24" x14ac:dyDescent="0.55000000000000004">
      <c r="A417">
        <v>416</v>
      </c>
      <c r="B417" s="123">
        <v>3340</v>
      </c>
      <c r="C417" s="120" t="s">
        <v>729</v>
      </c>
      <c r="D417" s="120" t="s">
        <v>639</v>
      </c>
      <c r="E417" s="120" t="s">
        <v>334</v>
      </c>
      <c r="F417" s="120" t="s">
        <v>764</v>
      </c>
      <c r="G417" s="126">
        <v>1570501307722</v>
      </c>
      <c r="H417" s="121">
        <v>37839</v>
      </c>
      <c r="I417" s="120" t="s">
        <v>1324</v>
      </c>
      <c r="J417" s="120" t="s">
        <v>1326</v>
      </c>
    </row>
    <row r="418" spans="1:10" ht="24" x14ac:dyDescent="0.55000000000000004">
      <c r="A418">
        <v>417</v>
      </c>
      <c r="B418" s="123">
        <v>3341</v>
      </c>
      <c r="C418" s="118" t="s">
        <v>729</v>
      </c>
      <c r="D418" s="118" t="s">
        <v>1424</v>
      </c>
      <c r="E418" s="118" t="s">
        <v>251</v>
      </c>
      <c r="F418" s="118" t="s">
        <v>764</v>
      </c>
      <c r="G418" s="126">
        <v>1560101611343</v>
      </c>
      <c r="H418" s="119">
        <v>38713</v>
      </c>
      <c r="I418" s="118" t="s">
        <v>1329</v>
      </c>
      <c r="J418" s="118" t="s">
        <v>1325</v>
      </c>
    </row>
    <row r="419" spans="1:10" ht="24" x14ac:dyDescent="0.55000000000000004">
      <c r="A419">
        <v>418</v>
      </c>
      <c r="B419" s="123">
        <v>3342</v>
      </c>
      <c r="C419" s="120" t="s">
        <v>730</v>
      </c>
      <c r="D419" s="120" t="s">
        <v>706</v>
      </c>
      <c r="E419" s="120" t="s">
        <v>346</v>
      </c>
      <c r="F419" s="120" t="s">
        <v>763</v>
      </c>
      <c r="G419" s="126">
        <v>1570501312050</v>
      </c>
      <c r="H419" s="121">
        <v>38115</v>
      </c>
      <c r="I419" s="120" t="s">
        <v>1324</v>
      </c>
      <c r="J419" s="120" t="s">
        <v>1326</v>
      </c>
    </row>
    <row r="420" spans="1:10" ht="24" x14ac:dyDescent="0.55000000000000004">
      <c r="A420">
        <v>419</v>
      </c>
      <c r="B420" s="123">
        <v>3343</v>
      </c>
      <c r="C420" s="118" t="s">
        <v>729</v>
      </c>
      <c r="D420" s="118" t="s">
        <v>1425</v>
      </c>
      <c r="E420" s="118" t="s">
        <v>53</v>
      </c>
      <c r="F420" s="118" t="s">
        <v>764</v>
      </c>
      <c r="G420" s="126">
        <v>1570501348836</v>
      </c>
      <c r="H420" s="119">
        <v>40509</v>
      </c>
      <c r="I420" s="118" t="s">
        <v>1363</v>
      </c>
      <c r="J420" s="118" t="s">
        <v>1325</v>
      </c>
    </row>
    <row r="421" spans="1:10" ht="24" x14ac:dyDescent="0.55000000000000004">
      <c r="A421">
        <v>420</v>
      </c>
      <c r="B421" s="123">
        <v>3344</v>
      </c>
      <c r="C421" s="120" t="s">
        <v>730</v>
      </c>
      <c r="D421" s="120" t="s">
        <v>707</v>
      </c>
      <c r="E421" s="120" t="s">
        <v>347</v>
      </c>
      <c r="F421" s="120" t="s">
        <v>763</v>
      </c>
      <c r="G421" s="126">
        <v>1103703769502</v>
      </c>
      <c r="H421" s="121">
        <v>38078</v>
      </c>
      <c r="I421" s="120" t="s">
        <v>1324</v>
      </c>
      <c r="J421" s="120" t="s">
        <v>1326</v>
      </c>
    </row>
    <row r="422" spans="1:10" ht="24" x14ac:dyDescent="0.55000000000000004">
      <c r="A422">
        <v>421</v>
      </c>
      <c r="B422" s="123">
        <v>3345</v>
      </c>
      <c r="C422" s="118" t="s">
        <v>1269</v>
      </c>
      <c r="D422" s="118" t="s">
        <v>708</v>
      </c>
      <c r="E422" s="118" t="s">
        <v>111</v>
      </c>
      <c r="F422" s="118" t="s">
        <v>763</v>
      </c>
      <c r="G422" s="126">
        <v>1578000008088</v>
      </c>
      <c r="H422" s="119">
        <v>37700</v>
      </c>
      <c r="I422" s="118" t="s">
        <v>1324</v>
      </c>
      <c r="J422" s="118" t="s">
        <v>1326</v>
      </c>
    </row>
    <row r="423" spans="1:10" ht="24" x14ac:dyDescent="0.55000000000000004">
      <c r="A423">
        <v>422</v>
      </c>
      <c r="B423" s="123">
        <v>3346</v>
      </c>
      <c r="C423" s="120" t="s">
        <v>730</v>
      </c>
      <c r="D423" s="120" t="s">
        <v>709</v>
      </c>
      <c r="E423" s="120" t="s">
        <v>1042</v>
      </c>
      <c r="F423" s="120" t="s">
        <v>763</v>
      </c>
      <c r="G423" s="126">
        <v>1570501313331</v>
      </c>
      <c r="H423" s="121">
        <v>38192</v>
      </c>
      <c r="I423" s="120" t="s">
        <v>1324</v>
      </c>
      <c r="J423" s="120" t="s">
        <v>1326</v>
      </c>
    </row>
    <row r="424" spans="1:10" ht="24" x14ac:dyDescent="0.55000000000000004">
      <c r="A424">
        <v>423</v>
      </c>
      <c r="B424" s="123">
        <v>3349</v>
      </c>
      <c r="C424" s="120" t="s">
        <v>730</v>
      </c>
      <c r="D424" s="120" t="s">
        <v>1047</v>
      </c>
      <c r="E424" s="120" t="s">
        <v>322</v>
      </c>
      <c r="F424" s="120" t="s">
        <v>763</v>
      </c>
      <c r="G424" s="126">
        <v>1100703574938</v>
      </c>
      <c r="H424" s="121">
        <v>38003</v>
      </c>
      <c r="I424" s="120" t="s">
        <v>1324</v>
      </c>
      <c r="J424" s="120" t="s">
        <v>1325</v>
      </c>
    </row>
    <row r="425" spans="1:10" ht="24" x14ac:dyDescent="0.55000000000000004">
      <c r="A425">
        <v>424</v>
      </c>
      <c r="B425" s="123">
        <v>3350</v>
      </c>
      <c r="C425" s="118" t="s">
        <v>730</v>
      </c>
      <c r="D425" s="118" t="s">
        <v>726</v>
      </c>
      <c r="E425" s="118" t="s">
        <v>324</v>
      </c>
      <c r="F425" s="118" t="s">
        <v>763</v>
      </c>
      <c r="G425" s="126">
        <v>1560101576092</v>
      </c>
      <c r="H425" s="119">
        <v>38038</v>
      </c>
      <c r="I425" s="118" t="s">
        <v>1324</v>
      </c>
      <c r="J425" s="118" t="s">
        <v>1325</v>
      </c>
    </row>
    <row r="426" spans="1:10" ht="24" x14ac:dyDescent="0.55000000000000004">
      <c r="A426">
        <v>425</v>
      </c>
      <c r="B426" s="123">
        <v>3351</v>
      </c>
      <c r="C426" s="120" t="s">
        <v>730</v>
      </c>
      <c r="D426" s="120" t="s">
        <v>727</v>
      </c>
      <c r="E426" s="120" t="s">
        <v>364</v>
      </c>
      <c r="F426" s="120" t="s">
        <v>763</v>
      </c>
      <c r="G426" s="126">
        <v>1579901026427</v>
      </c>
      <c r="H426" s="121">
        <v>37893</v>
      </c>
      <c r="I426" s="120" t="s">
        <v>1324</v>
      </c>
      <c r="J426" s="120" t="s">
        <v>1325</v>
      </c>
    </row>
    <row r="427" spans="1:10" ht="24" x14ac:dyDescent="0.55000000000000004">
      <c r="A427">
        <v>426</v>
      </c>
      <c r="B427" s="123">
        <v>3352</v>
      </c>
      <c r="C427" s="118" t="s">
        <v>730</v>
      </c>
      <c r="D427" s="118" t="s">
        <v>1426</v>
      </c>
      <c r="E427" s="118" t="s">
        <v>826</v>
      </c>
      <c r="F427" s="118" t="s">
        <v>763</v>
      </c>
      <c r="G427" s="126">
        <v>1579901589634</v>
      </c>
      <c r="H427" s="119">
        <v>41387</v>
      </c>
      <c r="I427" s="118" t="s">
        <v>1427</v>
      </c>
      <c r="J427" s="118" t="s">
        <v>1326</v>
      </c>
    </row>
    <row r="428" spans="1:10" ht="24" x14ac:dyDescent="0.55000000000000004">
      <c r="A428">
        <v>427</v>
      </c>
      <c r="B428" s="123">
        <v>3353</v>
      </c>
      <c r="C428" s="120" t="s">
        <v>729</v>
      </c>
      <c r="D428" s="120" t="s">
        <v>1428</v>
      </c>
      <c r="E428" s="120" t="s">
        <v>819</v>
      </c>
      <c r="F428" s="120" t="s">
        <v>764</v>
      </c>
      <c r="G428" s="126">
        <v>1100401637511</v>
      </c>
      <c r="H428" s="121">
        <v>41309</v>
      </c>
      <c r="I428" s="120" t="s">
        <v>1427</v>
      </c>
      <c r="J428" s="120" t="s">
        <v>1326</v>
      </c>
    </row>
    <row r="429" spans="1:10" ht="24" x14ac:dyDescent="0.55000000000000004">
      <c r="A429">
        <v>428</v>
      </c>
      <c r="B429" s="123">
        <v>3354</v>
      </c>
      <c r="C429" s="118" t="s">
        <v>730</v>
      </c>
      <c r="D429" s="118" t="s">
        <v>1429</v>
      </c>
      <c r="E429" s="118" t="s">
        <v>827</v>
      </c>
      <c r="F429" s="118" t="s">
        <v>763</v>
      </c>
      <c r="G429" s="126">
        <v>1570501359536</v>
      </c>
      <c r="H429" s="119">
        <v>41246</v>
      </c>
      <c r="I429" s="118" t="s">
        <v>1427</v>
      </c>
      <c r="J429" s="118" t="s">
        <v>1326</v>
      </c>
    </row>
    <row r="430" spans="1:10" ht="24" x14ac:dyDescent="0.55000000000000004">
      <c r="A430">
        <v>429</v>
      </c>
      <c r="B430" s="123">
        <v>3355</v>
      </c>
      <c r="C430" s="120" t="s">
        <v>730</v>
      </c>
      <c r="D430" s="120" t="s">
        <v>1430</v>
      </c>
      <c r="E430" s="120" t="s">
        <v>828</v>
      </c>
      <c r="F430" s="120" t="s">
        <v>763</v>
      </c>
      <c r="G430" s="126">
        <v>1169400040579</v>
      </c>
      <c r="H430" s="143">
        <v>41168</v>
      </c>
      <c r="I430" s="120" t="s">
        <v>1427</v>
      </c>
      <c r="J430" s="120" t="s">
        <v>1326</v>
      </c>
    </row>
    <row r="431" spans="1:10" ht="24" x14ac:dyDescent="0.55000000000000004">
      <c r="A431">
        <v>430</v>
      </c>
      <c r="B431" s="123">
        <v>3356</v>
      </c>
      <c r="C431" s="118" t="s">
        <v>730</v>
      </c>
      <c r="D431" s="118" t="s">
        <v>1431</v>
      </c>
      <c r="E431" s="118" t="s">
        <v>10</v>
      </c>
      <c r="F431" s="118" t="s">
        <v>763</v>
      </c>
      <c r="G431" s="126">
        <v>1570501356162</v>
      </c>
      <c r="H431" s="119">
        <v>41038</v>
      </c>
      <c r="I431" s="118" t="s">
        <v>1427</v>
      </c>
      <c r="J431" s="118" t="s">
        <v>1326</v>
      </c>
    </row>
    <row r="432" spans="1:10" ht="24" x14ac:dyDescent="0.55000000000000004">
      <c r="A432">
        <v>431</v>
      </c>
      <c r="B432" s="123">
        <v>3358</v>
      </c>
      <c r="C432" s="120" t="s">
        <v>730</v>
      </c>
      <c r="D432" s="120" t="s">
        <v>1432</v>
      </c>
      <c r="E432" s="120" t="s">
        <v>1433</v>
      </c>
      <c r="F432" s="120" t="s">
        <v>763</v>
      </c>
      <c r="G432" s="126">
        <v>1579901580254</v>
      </c>
      <c r="H432" s="121">
        <v>41327</v>
      </c>
      <c r="I432" s="120" t="s">
        <v>1427</v>
      </c>
      <c r="J432" s="120" t="s">
        <v>1326</v>
      </c>
    </row>
    <row r="433" spans="1:10" ht="24" x14ac:dyDescent="0.55000000000000004">
      <c r="A433">
        <v>432</v>
      </c>
      <c r="B433" s="123">
        <v>3359</v>
      </c>
      <c r="C433" s="118" t="s">
        <v>730</v>
      </c>
      <c r="D433" s="118" t="s">
        <v>1434</v>
      </c>
      <c r="E433" s="118" t="s">
        <v>830</v>
      </c>
      <c r="F433" s="118" t="s">
        <v>763</v>
      </c>
      <c r="G433" s="126">
        <v>1229901455525</v>
      </c>
      <c r="H433" s="119">
        <v>41267</v>
      </c>
      <c r="I433" s="118" t="s">
        <v>1427</v>
      </c>
      <c r="J433" s="118" t="s">
        <v>1326</v>
      </c>
    </row>
    <row r="434" spans="1:10" ht="24" x14ac:dyDescent="0.55000000000000004">
      <c r="A434">
        <v>433</v>
      </c>
      <c r="B434" s="123">
        <v>3360</v>
      </c>
      <c r="C434" s="120" t="s">
        <v>729</v>
      </c>
      <c r="D434" s="120" t="s">
        <v>1435</v>
      </c>
      <c r="E434" s="120" t="s">
        <v>820</v>
      </c>
      <c r="F434" s="120" t="s">
        <v>764</v>
      </c>
      <c r="G434" s="126">
        <v>1570501357908</v>
      </c>
      <c r="H434" s="121">
        <v>41149</v>
      </c>
      <c r="I434" s="120" t="s">
        <v>1427</v>
      </c>
      <c r="J434" s="120" t="s">
        <v>1326</v>
      </c>
    </row>
    <row r="435" spans="1:10" ht="24" x14ac:dyDescent="0.55000000000000004">
      <c r="A435">
        <v>434</v>
      </c>
      <c r="B435" s="123">
        <v>3361</v>
      </c>
      <c r="C435" s="118" t="s">
        <v>729</v>
      </c>
      <c r="D435" s="118" t="s">
        <v>1436</v>
      </c>
      <c r="E435" s="118" t="s">
        <v>821</v>
      </c>
      <c r="F435" s="118" t="s">
        <v>764</v>
      </c>
      <c r="G435" s="126">
        <v>1570501356111</v>
      </c>
      <c r="H435" s="119">
        <v>41037</v>
      </c>
      <c r="I435" s="118" t="s">
        <v>1427</v>
      </c>
      <c r="J435" s="118" t="s">
        <v>1326</v>
      </c>
    </row>
    <row r="436" spans="1:10" ht="24" x14ac:dyDescent="0.55000000000000004">
      <c r="A436">
        <v>435</v>
      </c>
      <c r="B436" s="123">
        <v>3362</v>
      </c>
      <c r="C436" s="120" t="s">
        <v>730</v>
      </c>
      <c r="D436" s="120" t="s">
        <v>1437</v>
      </c>
      <c r="E436" s="120" t="s">
        <v>831</v>
      </c>
      <c r="F436" s="120" t="s">
        <v>763</v>
      </c>
      <c r="G436" s="126">
        <v>1570501360674</v>
      </c>
      <c r="H436" s="121">
        <v>41342</v>
      </c>
      <c r="I436" s="120" t="s">
        <v>1427</v>
      </c>
      <c r="J436" s="120" t="s">
        <v>1326</v>
      </c>
    </row>
    <row r="437" spans="1:10" ht="24" x14ac:dyDescent="0.55000000000000004">
      <c r="A437">
        <v>436</v>
      </c>
      <c r="B437" s="123">
        <v>3363</v>
      </c>
      <c r="C437" s="118" t="s">
        <v>729</v>
      </c>
      <c r="D437" s="118" t="s">
        <v>1438</v>
      </c>
      <c r="E437" s="118" t="s">
        <v>822</v>
      </c>
      <c r="F437" s="118" t="s">
        <v>764</v>
      </c>
      <c r="G437" s="126">
        <v>1579901580408</v>
      </c>
      <c r="H437" s="119">
        <v>41329</v>
      </c>
      <c r="I437" s="118" t="s">
        <v>1427</v>
      </c>
      <c r="J437" s="118" t="s">
        <v>1326</v>
      </c>
    </row>
    <row r="438" spans="1:10" ht="24" x14ac:dyDescent="0.55000000000000004">
      <c r="A438">
        <v>437</v>
      </c>
      <c r="B438" s="123">
        <v>3364</v>
      </c>
      <c r="C438" s="120" t="s">
        <v>729</v>
      </c>
      <c r="D438" s="120" t="s">
        <v>1439</v>
      </c>
      <c r="E438" s="120" t="s">
        <v>823</v>
      </c>
      <c r="F438" s="120" t="s">
        <v>764</v>
      </c>
      <c r="G438" s="126">
        <v>1749901443387</v>
      </c>
      <c r="H438" s="121">
        <v>41219</v>
      </c>
      <c r="I438" s="120" t="s">
        <v>1427</v>
      </c>
      <c r="J438" s="120" t="s">
        <v>1326</v>
      </c>
    </row>
    <row r="439" spans="1:10" ht="24" x14ac:dyDescent="0.55000000000000004">
      <c r="A439">
        <v>438</v>
      </c>
      <c r="B439" s="123">
        <v>3365</v>
      </c>
      <c r="C439" s="118" t="s">
        <v>729</v>
      </c>
      <c r="D439" s="118" t="s">
        <v>1440</v>
      </c>
      <c r="E439" s="118" t="s">
        <v>824</v>
      </c>
      <c r="F439" s="118" t="s">
        <v>764</v>
      </c>
      <c r="G439" s="126">
        <v>1579901542611</v>
      </c>
      <c r="H439" s="119">
        <v>41136</v>
      </c>
      <c r="I439" s="118" t="s">
        <v>1427</v>
      </c>
      <c r="J439" s="118" t="s">
        <v>1326</v>
      </c>
    </row>
    <row r="440" spans="1:10" ht="24" x14ac:dyDescent="0.55000000000000004">
      <c r="A440">
        <v>439</v>
      </c>
      <c r="B440" s="123">
        <v>3366</v>
      </c>
      <c r="C440" s="120" t="s">
        <v>730</v>
      </c>
      <c r="D440" s="120" t="s">
        <v>1441</v>
      </c>
      <c r="E440" s="120" t="s">
        <v>814</v>
      </c>
      <c r="F440" s="120" t="s">
        <v>763</v>
      </c>
      <c r="G440" s="126">
        <v>1579901504795</v>
      </c>
      <c r="H440" s="121">
        <v>40912</v>
      </c>
      <c r="I440" s="120" t="s">
        <v>1389</v>
      </c>
      <c r="J440" s="120" t="s">
        <v>1326</v>
      </c>
    </row>
    <row r="441" spans="1:10" ht="24" x14ac:dyDescent="0.55000000000000004">
      <c r="A441">
        <v>440</v>
      </c>
      <c r="B441" s="123">
        <v>3367</v>
      </c>
      <c r="C441" s="118" t="s">
        <v>729</v>
      </c>
      <c r="D441" s="118" t="s">
        <v>1442</v>
      </c>
      <c r="E441" s="118" t="s">
        <v>825</v>
      </c>
      <c r="F441" s="118" t="s">
        <v>764</v>
      </c>
      <c r="G441" s="126">
        <v>1570501360721</v>
      </c>
      <c r="H441" s="119">
        <v>41338</v>
      </c>
      <c r="I441" s="118" t="s">
        <v>1427</v>
      </c>
      <c r="J441" s="118" t="s">
        <v>1326</v>
      </c>
    </row>
    <row r="442" spans="1:10" ht="24" x14ac:dyDescent="0.55000000000000004">
      <c r="A442">
        <v>441</v>
      </c>
      <c r="B442" s="123">
        <v>3368</v>
      </c>
      <c r="C442" s="120" t="s">
        <v>730</v>
      </c>
      <c r="D442" s="120" t="s">
        <v>1443</v>
      </c>
      <c r="E442" s="120" t="s">
        <v>832</v>
      </c>
      <c r="F442" s="120" t="s">
        <v>763</v>
      </c>
      <c r="G442" s="126">
        <v>1319901518976</v>
      </c>
      <c r="H442" s="121">
        <v>41325</v>
      </c>
      <c r="I442" s="120" t="s">
        <v>1427</v>
      </c>
      <c r="J442" s="120" t="s">
        <v>1326</v>
      </c>
    </row>
    <row r="443" spans="1:10" ht="24" x14ac:dyDescent="0.55000000000000004">
      <c r="A443">
        <v>442</v>
      </c>
      <c r="B443" s="123">
        <v>3371</v>
      </c>
      <c r="C443" s="118" t="s">
        <v>729</v>
      </c>
      <c r="D443" s="118" t="s">
        <v>1444</v>
      </c>
      <c r="E443" s="118" t="s">
        <v>794</v>
      </c>
      <c r="F443" s="118" t="s">
        <v>764</v>
      </c>
      <c r="G443" s="126">
        <v>1579901508430</v>
      </c>
      <c r="H443" s="119">
        <v>40931</v>
      </c>
      <c r="I443" s="118" t="s">
        <v>1389</v>
      </c>
      <c r="J443" s="118" t="s">
        <v>1326</v>
      </c>
    </row>
    <row r="444" spans="1:10" ht="24" x14ac:dyDescent="0.55000000000000004">
      <c r="A444">
        <v>443</v>
      </c>
      <c r="B444" s="123">
        <v>3372</v>
      </c>
      <c r="C444" s="120" t="s">
        <v>730</v>
      </c>
      <c r="D444" s="120" t="s">
        <v>1445</v>
      </c>
      <c r="E444" s="120" t="s">
        <v>844</v>
      </c>
      <c r="F444" s="120" t="s">
        <v>763</v>
      </c>
      <c r="G444" s="126">
        <v>1579901579931</v>
      </c>
      <c r="H444" s="121">
        <v>41325</v>
      </c>
      <c r="I444" s="120" t="s">
        <v>1427</v>
      </c>
      <c r="J444" s="120" t="s">
        <v>1325</v>
      </c>
    </row>
    <row r="445" spans="1:10" ht="24" x14ac:dyDescent="0.55000000000000004">
      <c r="A445">
        <v>444</v>
      </c>
      <c r="B445" s="123">
        <v>3373</v>
      </c>
      <c r="C445" s="118" t="s">
        <v>729</v>
      </c>
      <c r="D445" s="118" t="s">
        <v>1446</v>
      </c>
      <c r="E445" s="118" t="s">
        <v>836</v>
      </c>
      <c r="F445" s="118" t="s">
        <v>764</v>
      </c>
      <c r="G445" s="126">
        <v>1570501360411</v>
      </c>
      <c r="H445" s="119">
        <v>41317</v>
      </c>
      <c r="I445" s="118" t="s">
        <v>1427</v>
      </c>
      <c r="J445" s="118" t="s">
        <v>1325</v>
      </c>
    </row>
    <row r="446" spans="1:10" ht="24" x14ac:dyDescent="0.55000000000000004">
      <c r="A446">
        <v>445</v>
      </c>
      <c r="B446" s="123">
        <v>3374</v>
      </c>
      <c r="C446" s="120" t="s">
        <v>730</v>
      </c>
      <c r="D446" s="120" t="s">
        <v>1447</v>
      </c>
      <c r="E446" s="120" t="s">
        <v>845</v>
      </c>
      <c r="F446" s="120" t="s">
        <v>763</v>
      </c>
      <c r="G446" s="126">
        <v>1579901564089</v>
      </c>
      <c r="H446" s="121">
        <v>41239</v>
      </c>
      <c r="I446" s="120" t="s">
        <v>1427</v>
      </c>
      <c r="J446" s="120" t="s">
        <v>1325</v>
      </c>
    </row>
    <row r="447" spans="1:10" ht="24" x14ac:dyDescent="0.55000000000000004">
      <c r="A447">
        <v>446</v>
      </c>
      <c r="B447" s="123">
        <v>3375</v>
      </c>
      <c r="C447" s="118" t="s">
        <v>729</v>
      </c>
      <c r="D447" s="118" t="s">
        <v>1448</v>
      </c>
      <c r="E447" s="118" t="s">
        <v>837</v>
      </c>
      <c r="F447" s="118" t="s">
        <v>764</v>
      </c>
      <c r="G447" s="126">
        <v>1579901539858</v>
      </c>
      <c r="H447" s="119">
        <v>41121</v>
      </c>
      <c r="I447" s="118" t="s">
        <v>1427</v>
      </c>
      <c r="J447" s="118" t="s">
        <v>1325</v>
      </c>
    </row>
    <row r="448" spans="1:10" ht="24" x14ac:dyDescent="0.55000000000000004">
      <c r="A448">
        <v>447</v>
      </c>
      <c r="B448" s="123">
        <v>3376</v>
      </c>
      <c r="C448" s="120" t="s">
        <v>730</v>
      </c>
      <c r="D448" s="120" t="s">
        <v>1449</v>
      </c>
      <c r="E448" s="120" t="s">
        <v>846</v>
      </c>
      <c r="F448" s="120" t="s">
        <v>763</v>
      </c>
      <c r="G448" s="126">
        <v>1579901579094</v>
      </c>
      <c r="H448" s="121">
        <v>41319</v>
      </c>
      <c r="I448" s="120" t="s">
        <v>1427</v>
      </c>
      <c r="J448" s="120" t="s">
        <v>1325</v>
      </c>
    </row>
    <row r="449" spans="1:10" ht="24" x14ac:dyDescent="0.55000000000000004">
      <c r="A449">
        <v>448</v>
      </c>
      <c r="B449" s="123">
        <v>3377</v>
      </c>
      <c r="C449" s="118" t="s">
        <v>729</v>
      </c>
      <c r="D449" s="118" t="s">
        <v>1450</v>
      </c>
      <c r="E449" s="118" t="s">
        <v>838</v>
      </c>
      <c r="F449" s="118" t="s">
        <v>764</v>
      </c>
      <c r="G449" s="126">
        <v>1659902740530</v>
      </c>
      <c r="H449" s="119">
        <v>41298</v>
      </c>
      <c r="I449" s="118" t="s">
        <v>1427</v>
      </c>
      <c r="J449" s="118" t="s">
        <v>1325</v>
      </c>
    </row>
    <row r="450" spans="1:10" ht="24" x14ac:dyDescent="0.55000000000000004">
      <c r="A450">
        <v>449</v>
      </c>
      <c r="B450" s="123">
        <v>3378</v>
      </c>
      <c r="C450" s="120" t="s">
        <v>730</v>
      </c>
      <c r="D450" s="120" t="s">
        <v>1451</v>
      </c>
      <c r="E450" s="120" t="s">
        <v>847</v>
      </c>
      <c r="F450" s="120" t="s">
        <v>763</v>
      </c>
      <c r="G450" s="126">
        <v>1729800463218</v>
      </c>
      <c r="H450" s="121">
        <v>41196</v>
      </c>
      <c r="I450" s="120" t="s">
        <v>1427</v>
      </c>
      <c r="J450" s="120" t="s">
        <v>1325</v>
      </c>
    </row>
    <row r="451" spans="1:10" ht="24" x14ac:dyDescent="0.55000000000000004">
      <c r="A451">
        <v>450</v>
      </c>
      <c r="B451" s="123">
        <v>3379</v>
      </c>
      <c r="C451" s="118" t="s">
        <v>730</v>
      </c>
      <c r="D451" s="118" t="s">
        <v>1452</v>
      </c>
      <c r="E451" s="118" t="s">
        <v>1453</v>
      </c>
      <c r="F451" s="118" t="s">
        <v>763</v>
      </c>
      <c r="G451" s="126">
        <v>1849902375317</v>
      </c>
      <c r="H451" s="119">
        <v>41093</v>
      </c>
      <c r="I451" s="118" t="s">
        <v>1427</v>
      </c>
      <c r="J451" s="118" t="s">
        <v>1325</v>
      </c>
    </row>
    <row r="452" spans="1:10" ht="24" x14ac:dyDescent="0.55000000000000004">
      <c r="A452">
        <v>451</v>
      </c>
      <c r="B452" s="123">
        <v>3380</v>
      </c>
      <c r="C452" s="120" t="s">
        <v>729</v>
      </c>
      <c r="D452" s="120" t="s">
        <v>1454</v>
      </c>
      <c r="E452" s="120" t="s">
        <v>839</v>
      </c>
      <c r="F452" s="120" t="s">
        <v>764</v>
      </c>
      <c r="G452" s="126">
        <v>1579901578691</v>
      </c>
      <c r="H452" s="121">
        <v>41318</v>
      </c>
      <c r="I452" s="120" t="s">
        <v>1427</v>
      </c>
      <c r="J452" s="120" t="s">
        <v>1325</v>
      </c>
    </row>
    <row r="453" spans="1:10" ht="24" x14ac:dyDescent="0.55000000000000004">
      <c r="A453">
        <v>452</v>
      </c>
      <c r="B453" s="123">
        <v>3381</v>
      </c>
      <c r="C453" s="118" t="s">
        <v>729</v>
      </c>
      <c r="D453" s="118" t="s">
        <v>1455</v>
      </c>
      <c r="E453" s="118" t="s">
        <v>840</v>
      </c>
      <c r="F453" s="118" t="s">
        <v>764</v>
      </c>
      <c r="G453" s="126">
        <v>1577000014770</v>
      </c>
      <c r="H453" s="119">
        <v>41267</v>
      </c>
      <c r="I453" s="118" t="s">
        <v>1427</v>
      </c>
      <c r="J453" s="118" t="s">
        <v>1325</v>
      </c>
    </row>
    <row r="454" spans="1:10" ht="24" x14ac:dyDescent="0.55000000000000004">
      <c r="A454">
        <v>453</v>
      </c>
      <c r="B454" s="123">
        <v>3382</v>
      </c>
      <c r="C454" s="120" t="s">
        <v>730</v>
      </c>
      <c r="D454" s="120" t="s">
        <v>1456</v>
      </c>
      <c r="E454" s="120" t="s">
        <v>1457</v>
      </c>
      <c r="F454" s="120" t="s">
        <v>763</v>
      </c>
      <c r="G454" s="126">
        <v>1570501358190</v>
      </c>
      <c r="H454" s="121">
        <v>41169</v>
      </c>
      <c r="I454" s="120" t="s">
        <v>1427</v>
      </c>
      <c r="J454" s="120" t="s">
        <v>1325</v>
      </c>
    </row>
    <row r="455" spans="1:10" ht="24" x14ac:dyDescent="0.55000000000000004">
      <c r="A455">
        <v>454</v>
      </c>
      <c r="B455" s="123">
        <v>3383</v>
      </c>
      <c r="C455" s="118" t="s">
        <v>730</v>
      </c>
      <c r="D455" s="118" t="s">
        <v>1458</v>
      </c>
      <c r="E455" s="118" t="s">
        <v>841</v>
      </c>
      <c r="F455" s="118" t="s">
        <v>763</v>
      </c>
      <c r="G455" s="126">
        <v>1570501356588</v>
      </c>
      <c r="H455" s="119">
        <v>41070</v>
      </c>
      <c r="I455" s="118" t="s">
        <v>1427</v>
      </c>
      <c r="J455" s="118" t="s">
        <v>1325</v>
      </c>
    </row>
    <row r="456" spans="1:10" ht="24" x14ac:dyDescent="0.55000000000000004">
      <c r="A456">
        <v>455</v>
      </c>
      <c r="B456" s="123">
        <v>3384</v>
      </c>
      <c r="C456" s="120" t="s">
        <v>729</v>
      </c>
      <c r="D456" s="120" t="s">
        <v>1459</v>
      </c>
      <c r="E456" s="120" t="s">
        <v>842</v>
      </c>
      <c r="F456" s="120" t="s">
        <v>764</v>
      </c>
      <c r="G456" s="126">
        <v>1419902901799</v>
      </c>
      <c r="H456" s="121">
        <v>41314</v>
      </c>
      <c r="I456" s="120" t="s">
        <v>1427</v>
      </c>
      <c r="J456" s="120" t="s">
        <v>1325</v>
      </c>
    </row>
    <row r="457" spans="1:10" ht="24" x14ac:dyDescent="0.55000000000000004">
      <c r="A457">
        <v>456</v>
      </c>
      <c r="B457" s="123">
        <v>3385</v>
      </c>
      <c r="C457" s="118" t="s">
        <v>729</v>
      </c>
      <c r="D457" s="118" t="s">
        <v>1460</v>
      </c>
      <c r="E457" s="118" t="s">
        <v>1031</v>
      </c>
      <c r="F457" s="118" t="s">
        <v>764</v>
      </c>
      <c r="G457" s="126">
        <v>1570501359765</v>
      </c>
      <c r="H457" s="119">
        <v>41272</v>
      </c>
      <c r="I457" s="118" t="s">
        <v>1427</v>
      </c>
      <c r="J457" s="118" t="s">
        <v>1325</v>
      </c>
    </row>
    <row r="458" spans="1:10" ht="24" x14ac:dyDescent="0.55000000000000004">
      <c r="A458">
        <v>457</v>
      </c>
      <c r="B458" s="123">
        <v>3386</v>
      </c>
      <c r="C458" s="120" t="s">
        <v>730</v>
      </c>
      <c r="D458" s="120" t="s">
        <v>1461</v>
      </c>
      <c r="E458" s="120" t="s">
        <v>848</v>
      </c>
      <c r="F458" s="120" t="s">
        <v>763</v>
      </c>
      <c r="G458" s="126">
        <v>1100202110963</v>
      </c>
      <c r="H458" s="121">
        <v>41157</v>
      </c>
      <c r="I458" s="120" t="s">
        <v>1427</v>
      </c>
      <c r="J458" s="120" t="s">
        <v>1325</v>
      </c>
    </row>
    <row r="459" spans="1:10" ht="24" x14ac:dyDescent="0.55000000000000004">
      <c r="A459">
        <v>458</v>
      </c>
      <c r="B459" s="123">
        <v>3387</v>
      </c>
      <c r="C459" s="118" t="s">
        <v>729</v>
      </c>
      <c r="D459" s="118" t="s">
        <v>1462</v>
      </c>
      <c r="E459" s="118" t="s">
        <v>849</v>
      </c>
      <c r="F459" s="118" t="s">
        <v>764</v>
      </c>
      <c r="G459" s="126">
        <v>1579901528872</v>
      </c>
      <c r="H459" s="119">
        <v>41057</v>
      </c>
      <c r="I459" s="118" t="s">
        <v>1427</v>
      </c>
      <c r="J459" s="118" t="s">
        <v>1325</v>
      </c>
    </row>
    <row r="460" spans="1:10" ht="24" x14ac:dyDescent="0.55000000000000004">
      <c r="A460">
        <v>459</v>
      </c>
      <c r="B460" s="123">
        <v>3388</v>
      </c>
      <c r="C460" s="120" t="s">
        <v>729</v>
      </c>
      <c r="D460" s="120" t="s">
        <v>1463</v>
      </c>
      <c r="E460" s="120" t="s">
        <v>1053</v>
      </c>
      <c r="F460" s="120" t="s">
        <v>764</v>
      </c>
      <c r="G460" s="126">
        <v>1509966922028</v>
      </c>
      <c r="H460" s="121">
        <v>41114</v>
      </c>
      <c r="I460" s="120" t="s">
        <v>1427</v>
      </c>
      <c r="J460" s="120" t="s">
        <v>1325</v>
      </c>
    </row>
    <row r="461" spans="1:10" ht="24" x14ac:dyDescent="0.55000000000000004">
      <c r="A461">
        <v>460</v>
      </c>
      <c r="B461" s="123">
        <v>3389</v>
      </c>
      <c r="C461" s="118" t="s">
        <v>729</v>
      </c>
      <c r="D461" s="118" t="s">
        <v>1464</v>
      </c>
      <c r="E461" s="118" t="s">
        <v>56</v>
      </c>
      <c r="F461" s="118" t="s">
        <v>764</v>
      </c>
      <c r="G461" s="126">
        <v>1570501353392</v>
      </c>
      <c r="H461" s="119">
        <v>40839</v>
      </c>
      <c r="I461" s="118" t="s">
        <v>1389</v>
      </c>
      <c r="J461" s="118" t="s">
        <v>1326</v>
      </c>
    </row>
    <row r="462" spans="1:10" ht="24" x14ac:dyDescent="0.55000000000000004">
      <c r="A462">
        <v>461</v>
      </c>
      <c r="B462" s="123">
        <v>3391</v>
      </c>
      <c r="C462" s="120" t="s">
        <v>730</v>
      </c>
      <c r="D462" s="120" t="s">
        <v>1465</v>
      </c>
      <c r="E462" s="120" t="s">
        <v>1316</v>
      </c>
      <c r="F462" s="120" t="s">
        <v>763</v>
      </c>
      <c r="G462" s="126">
        <v>1570501350954</v>
      </c>
      <c r="H462" s="121">
        <v>40682</v>
      </c>
      <c r="I462" s="120" t="s">
        <v>1389</v>
      </c>
      <c r="J462" s="120" t="s">
        <v>1325</v>
      </c>
    </row>
    <row r="463" spans="1:10" ht="24" x14ac:dyDescent="0.55000000000000004">
      <c r="A463">
        <v>462</v>
      </c>
      <c r="B463" s="123">
        <v>3393</v>
      </c>
      <c r="C463" s="118" t="s">
        <v>730</v>
      </c>
      <c r="D463" s="118" t="s">
        <v>1466</v>
      </c>
      <c r="E463" s="118" t="s">
        <v>27</v>
      </c>
      <c r="F463" s="118" t="s">
        <v>763</v>
      </c>
      <c r="G463" s="126">
        <v>1579901424244</v>
      </c>
      <c r="H463" s="119">
        <v>40436</v>
      </c>
      <c r="I463" s="118" t="s">
        <v>1363</v>
      </c>
      <c r="J463" s="118" t="s">
        <v>1326</v>
      </c>
    </row>
    <row r="464" spans="1:10" ht="24" x14ac:dyDescent="0.55000000000000004">
      <c r="A464">
        <v>463</v>
      </c>
      <c r="B464" s="123">
        <v>3394</v>
      </c>
      <c r="C464" s="120" t="s">
        <v>730</v>
      </c>
      <c r="D464" s="120" t="s">
        <v>1467</v>
      </c>
      <c r="E464" s="120" t="s">
        <v>815</v>
      </c>
      <c r="F464" s="120" t="s">
        <v>763</v>
      </c>
      <c r="G464" s="126">
        <v>1570501354640</v>
      </c>
      <c r="H464" s="121">
        <v>40921</v>
      </c>
      <c r="I464" s="120" t="s">
        <v>1389</v>
      </c>
      <c r="J464" s="120" t="s">
        <v>1326</v>
      </c>
    </row>
    <row r="465" spans="1:10" ht="24" x14ac:dyDescent="0.55000000000000004">
      <c r="A465">
        <v>464</v>
      </c>
      <c r="B465" s="123">
        <v>3396</v>
      </c>
      <c r="C465" s="118" t="s">
        <v>729</v>
      </c>
      <c r="D465" s="118" t="s">
        <v>1468</v>
      </c>
      <c r="E465" s="118" t="s">
        <v>807</v>
      </c>
      <c r="F465" s="118" t="s">
        <v>764</v>
      </c>
      <c r="G465" s="126">
        <v>1570501351811</v>
      </c>
      <c r="H465" s="119">
        <v>40742</v>
      </c>
      <c r="I465" s="118" t="s">
        <v>1389</v>
      </c>
      <c r="J465" s="118" t="s">
        <v>1325</v>
      </c>
    </row>
    <row r="466" spans="1:10" ht="24" x14ac:dyDescent="0.55000000000000004">
      <c r="A466">
        <v>465</v>
      </c>
      <c r="B466" s="123">
        <v>3397</v>
      </c>
      <c r="C466" s="120" t="s">
        <v>730</v>
      </c>
      <c r="D466" s="120" t="s">
        <v>1469</v>
      </c>
      <c r="E466" s="120" t="s">
        <v>808</v>
      </c>
      <c r="F466" s="120" t="s">
        <v>763</v>
      </c>
      <c r="G466" s="126">
        <v>1570501351951</v>
      </c>
      <c r="H466" s="121">
        <v>40749</v>
      </c>
      <c r="I466" s="120" t="s">
        <v>1389</v>
      </c>
      <c r="J466" s="120" t="s">
        <v>1325</v>
      </c>
    </row>
    <row r="467" spans="1:10" ht="24" x14ac:dyDescent="0.55000000000000004">
      <c r="A467">
        <v>466</v>
      </c>
      <c r="B467" s="123">
        <v>3399</v>
      </c>
      <c r="C467" s="118" t="s">
        <v>729</v>
      </c>
      <c r="D467" s="118" t="s">
        <v>1460</v>
      </c>
      <c r="E467" s="118" t="s">
        <v>809</v>
      </c>
      <c r="F467" s="118" t="s">
        <v>764</v>
      </c>
      <c r="G467" s="126">
        <v>1909803661396</v>
      </c>
      <c r="H467" s="119">
        <v>40693</v>
      </c>
      <c r="I467" s="118" t="s">
        <v>1389</v>
      </c>
      <c r="J467" s="118" t="s">
        <v>1325</v>
      </c>
    </row>
    <row r="468" spans="1:10" ht="24" x14ac:dyDescent="0.55000000000000004">
      <c r="A468">
        <v>467</v>
      </c>
      <c r="B468" s="123">
        <v>3406</v>
      </c>
      <c r="C468" s="120" t="s">
        <v>729</v>
      </c>
      <c r="D468" s="120" t="s">
        <v>1470</v>
      </c>
      <c r="E468" s="120" t="s">
        <v>252</v>
      </c>
      <c r="F468" s="120" t="s">
        <v>764</v>
      </c>
      <c r="G468" s="126">
        <v>1620101305233</v>
      </c>
      <c r="H468" s="121">
        <v>38701</v>
      </c>
      <c r="I468" s="120" t="s">
        <v>1329</v>
      </c>
      <c r="J468" s="120" t="s">
        <v>1325</v>
      </c>
    </row>
    <row r="469" spans="1:10" ht="24" x14ac:dyDescent="0.55000000000000004">
      <c r="A469">
        <v>468</v>
      </c>
      <c r="B469" s="123">
        <v>3407</v>
      </c>
      <c r="C469" s="118" t="s">
        <v>729</v>
      </c>
      <c r="D469" s="118" t="s">
        <v>604</v>
      </c>
      <c r="E469" s="118" t="s">
        <v>213</v>
      </c>
      <c r="F469" s="118" t="s">
        <v>764</v>
      </c>
      <c r="G469" s="126">
        <v>1101402353551</v>
      </c>
      <c r="H469" s="119">
        <v>39144</v>
      </c>
      <c r="I469" s="118" t="s">
        <v>1333</v>
      </c>
      <c r="J469" s="118" t="s">
        <v>1326</v>
      </c>
    </row>
    <row r="470" spans="1:10" ht="24" x14ac:dyDescent="0.55000000000000004">
      <c r="A470">
        <v>469</v>
      </c>
      <c r="B470" s="123">
        <v>3408</v>
      </c>
      <c r="C470" s="120" t="s">
        <v>730</v>
      </c>
      <c r="D470" s="120" t="s">
        <v>1024</v>
      </c>
      <c r="E470" s="120" t="s">
        <v>213</v>
      </c>
      <c r="F470" s="120" t="s">
        <v>763</v>
      </c>
      <c r="G470" s="126">
        <v>1103704330601</v>
      </c>
      <c r="H470" s="121">
        <v>39633</v>
      </c>
      <c r="I470" s="120" t="s">
        <v>1356</v>
      </c>
      <c r="J470" s="120" t="s">
        <v>1325</v>
      </c>
    </row>
    <row r="471" spans="1:10" ht="24" x14ac:dyDescent="0.55000000000000004">
      <c r="A471">
        <v>470</v>
      </c>
      <c r="B471" s="123">
        <v>3412</v>
      </c>
      <c r="C471" s="118" t="s">
        <v>729</v>
      </c>
      <c r="D471" s="118" t="s">
        <v>936</v>
      </c>
      <c r="E471" s="118" t="s">
        <v>843</v>
      </c>
      <c r="F471" s="118" t="s">
        <v>764</v>
      </c>
      <c r="G471" s="126">
        <v>1579901581277</v>
      </c>
      <c r="H471" s="119">
        <v>41334</v>
      </c>
      <c r="I471" s="118" t="s">
        <v>1427</v>
      </c>
      <c r="J471" s="118" t="s">
        <v>1325</v>
      </c>
    </row>
    <row r="472" spans="1:10" ht="24" x14ac:dyDescent="0.55000000000000004">
      <c r="A472">
        <v>471</v>
      </c>
      <c r="B472" s="123">
        <v>3414</v>
      </c>
      <c r="C472" s="120" t="s">
        <v>729</v>
      </c>
      <c r="D472" s="120" t="s">
        <v>1471</v>
      </c>
      <c r="E472" s="120" t="s">
        <v>271</v>
      </c>
      <c r="F472" s="120" t="s">
        <v>764</v>
      </c>
      <c r="G472" s="126">
        <v>1578800038747</v>
      </c>
      <c r="H472" s="121">
        <v>38763</v>
      </c>
      <c r="I472" s="120" t="s">
        <v>1329</v>
      </c>
      <c r="J472" s="120" t="s">
        <v>1325</v>
      </c>
    </row>
    <row r="473" spans="1:10" ht="24" x14ac:dyDescent="0.55000000000000004">
      <c r="A473">
        <v>472</v>
      </c>
      <c r="B473" s="123">
        <v>3415</v>
      </c>
      <c r="C473" s="118" t="s">
        <v>730</v>
      </c>
      <c r="D473" s="118" t="s">
        <v>785</v>
      </c>
      <c r="E473" s="118" t="s">
        <v>271</v>
      </c>
      <c r="F473" s="118" t="s">
        <v>763</v>
      </c>
      <c r="G473" s="126">
        <v>1578800056494</v>
      </c>
      <c r="H473" s="119">
        <v>39677</v>
      </c>
      <c r="I473" s="118" t="s">
        <v>1356</v>
      </c>
      <c r="J473" s="118" t="s">
        <v>1326</v>
      </c>
    </row>
    <row r="474" spans="1:10" ht="24" x14ac:dyDescent="0.55000000000000004">
      <c r="A474">
        <v>473</v>
      </c>
      <c r="B474" s="123">
        <v>3416</v>
      </c>
      <c r="C474" s="120" t="s">
        <v>730</v>
      </c>
      <c r="D474" s="120" t="s">
        <v>449</v>
      </c>
      <c r="E474" s="120" t="s">
        <v>99</v>
      </c>
      <c r="F474" s="120" t="s">
        <v>763</v>
      </c>
      <c r="G474" s="126">
        <v>1319901310330</v>
      </c>
      <c r="H474" s="121">
        <v>40201</v>
      </c>
      <c r="I474" s="120" t="s">
        <v>1359</v>
      </c>
      <c r="J474" s="120" t="s">
        <v>1326</v>
      </c>
    </row>
    <row r="475" spans="1:10" ht="24" x14ac:dyDescent="0.55000000000000004">
      <c r="A475">
        <v>474</v>
      </c>
      <c r="B475" s="123">
        <v>3417</v>
      </c>
      <c r="C475" s="118" t="s">
        <v>730</v>
      </c>
      <c r="D475" s="118" t="s">
        <v>760</v>
      </c>
      <c r="E475" s="118" t="s">
        <v>761</v>
      </c>
      <c r="F475" s="118" t="s">
        <v>763</v>
      </c>
      <c r="G475" s="126">
        <v>1570501307919</v>
      </c>
      <c r="H475" s="119">
        <v>37823</v>
      </c>
      <c r="I475" s="118" t="s">
        <v>1324</v>
      </c>
      <c r="J475" s="118" t="s">
        <v>1325</v>
      </c>
    </row>
    <row r="476" spans="1:10" ht="24" x14ac:dyDescent="0.55000000000000004">
      <c r="A476">
        <v>475</v>
      </c>
      <c r="B476" s="123">
        <v>3418</v>
      </c>
      <c r="C476" s="120" t="s">
        <v>729</v>
      </c>
      <c r="D476" s="120" t="s">
        <v>1472</v>
      </c>
      <c r="E476" s="120" t="s">
        <v>1135</v>
      </c>
      <c r="F476" s="120" t="s">
        <v>764</v>
      </c>
      <c r="G476" s="126">
        <v>1570501312467</v>
      </c>
      <c r="H476" s="121">
        <v>38144</v>
      </c>
      <c r="I476" s="120" t="s">
        <v>1329</v>
      </c>
      <c r="J476" s="120" t="s">
        <v>1326</v>
      </c>
    </row>
    <row r="477" spans="1:10" ht="24" x14ac:dyDescent="0.55000000000000004">
      <c r="A477">
        <v>476</v>
      </c>
      <c r="B477" s="123">
        <v>3419</v>
      </c>
      <c r="C477" s="118" t="s">
        <v>729</v>
      </c>
      <c r="D477" s="118" t="s">
        <v>651</v>
      </c>
      <c r="E477" s="118" t="s">
        <v>287</v>
      </c>
      <c r="F477" s="118" t="s">
        <v>764</v>
      </c>
      <c r="G477" s="126">
        <v>1909802930156</v>
      </c>
      <c r="H477" s="119">
        <v>38362</v>
      </c>
      <c r="I477" s="118" t="s">
        <v>1327</v>
      </c>
      <c r="J477" s="118" t="s">
        <v>1326</v>
      </c>
    </row>
    <row r="478" spans="1:10" ht="24" x14ac:dyDescent="0.55000000000000004">
      <c r="A478">
        <v>477</v>
      </c>
      <c r="B478" s="123">
        <v>3420</v>
      </c>
      <c r="C478" s="120" t="s">
        <v>729</v>
      </c>
      <c r="D478" s="120" t="s">
        <v>652</v>
      </c>
      <c r="E478" s="120" t="s">
        <v>288</v>
      </c>
      <c r="F478" s="120" t="s">
        <v>764</v>
      </c>
      <c r="G478" s="126">
        <v>1570501315512</v>
      </c>
      <c r="H478" s="121">
        <v>38307</v>
      </c>
      <c r="I478" s="120" t="s">
        <v>1327</v>
      </c>
      <c r="J478" s="120" t="s">
        <v>1326</v>
      </c>
    </row>
    <row r="479" spans="1:10" ht="24" x14ac:dyDescent="0.55000000000000004">
      <c r="A479">
        <v>478</v>
      </c>
      <c r="B479" s="123">
        <v>3422</v>
      </c>
      <c r="C479" s="118" t="s">
        <v>729</v>
      </c>
      <c r="D479" s="118" t="s">
        <v>653</v>
      </c>
      <c r="E479" s="118" t="s">
        <v>289</v>
      </c>
      <c r="F479" s="118" t="s">
        <v>764</v>
      </c>
      <c r="G479" s="126">
        <v>1570501315229</v>
      </c>
      <c r="H479" s="119">
        <v>38291</v>
      </c>
      <c r="I479" s="118" t="s">
        <v>1327</v>
      </c>
      <c r="J479" s="118" t="s">
        <v>1326</v>
      </c>
    </row>
    <row r="480" spans="1:10" ht="24" x14ac:dyDescent="0.55000000000000004">
      <c r="A480">
        <v>479</v>
      </c>
      <c r="B480" s="123">
        <v>3423</v>
      </c>
      <c r="C480" s="120" t="s">
        <v>729</v>
      </c>
      <c r="D480" s="120" t="s">
        <v>381</v>
      </c>
      <c r="E480" s="120" t="s">
        <v>290</v>
      </c>
      <c r="F480" s="120" t="s">
        <v>764</v>
      </c>
      <c r="G480" s="126">
        <v>1570501315369</v>
      </c>
      <c r="H480" s="121">
        <v>38297</v>
      </c>
      <c r="I480" s="120" t="s">
        <v>1327</v>
      </c>
      <c r="J480" s="120" t="s">
        <v>1326</v>
      </c>
    </row>
    <row r="481" spans="1:10" ht="24" x14ac:dyDescent="0.55000000000000004">
      <c r="A481">
        <v>480</v>
      </c>
      <c r="B481" s="123">
        <v>3425</v>
      </c>
      <c r="C481" s="118" t="s">
        <v>730</v>
      </c>
      <c r="D481" s="118" t="s">
        <v>662</v>
      </c>
      <c r="E481" s="118" t="s">
        <v>298</v>
      </c>
      <c r="F481" s="118" t="s">
        <v>763</v>
      </c>
      <c r="G481" s="126">
        <v>1209000156684</v>
      </c>
      <c r="H481" s="119">
        <v>38190</v>
      </c>
      <c r="I481" s="118" t="s">
        <v>1327</v>
      </c>
      <c r="J481" s="118" t="s">
        <v>1326</v>
      </c>
    </row>
    <row r="482" spans="1:10" ht="24" x14ac:dyDescent="0.55000000000000004">
      <c r="A482">
        <v>481</v>
      </c>
      <c r="B482" s="123">
        <v>3427</v>
      </c>
      <c r="C482" s="120" t="s">
        <v>730</v>
      </c>
      <c r="D482" s="120" t="s">
        <v>611</v>
      </c>
      <c r="E482" s="120" t="s">
        <v>299</v>
      </c>
      <c r="F482" s="120" t="s">
        <v>763</v>
      </c>
      <c r="G482" s="126">
        <v>1570501318091</v>
      </c>
      <c r="H482" s="121">
        <v>38454</v>
      </c>
      <c r="I482" s="120" t="s">
        <v>1327</v>
      </c>
      <c r="J482" s="120" t="s">
        <v>1326</v>
      </c>
    </row>
    <row r="483" spans="1:10" ht="24" x14ac:dyDescent="0.55000000000000004">
      <c r="A483">
        <v>482</v>
      </c>
      <c r="B483" s="123">
        <v>3428</v>
      </c>
      <c r="C483" s="118" t="s">
        <v>729</v>
      </c>
      <c r="D483" s="118" t="s">
        <v>673</v>
      </c>
      <c r="E483" s="118" t="s">
        <v>311</v>
      </c>
      <c r="F483" s="118" t="s">
        <v>764</v>
      </c>
      <c r="G483" s="126">
        <v>1570501308079</v>
      </c>
      <c r="H483" s="119">
        <v>37860</v>
      </c>
      <c r="I483" s="118" t="s">
        <v>1327</v>
      </c>
      <c r="J483" s="118" t="s">
        <v>1325</v>
      </c>
    </row>
    <row r="484" spans="1:10" ht="24" x14ac:dyDescent="0.55000000000000004">
      <c r="A484">
        <v>483</v>
      </c>
      <c r="B484" s="123">
        <v>3429</v>
      </c>
      <c r="C484" s="120" t="s">
        <v>729</v>
      </c>
      <c r="D484" s="120" t="s">
        <v>674</v>
      </c>
      <c r="E484" s="120" t="s">
        <v>312</v>
      </c>
      <c r="F484" s="120" t="s">
        <v>764</v>
      </c>
      <c r="G484" s="126">
        <v>1579901117147</v>
      </c>
      <c r="H484" s="121">
        <v>38393</v>
      </c>
      <c r="I484" s="120" t="s">
        <v>1327</v>
      </c>
      <c r="J484" s="120" t="s">
        <v>1325</v>
      </c>
    </row>
    <row r="485" spans="1:10" ht="24" x14ac:dyDescent="0.55000000000000004">
      <c r="A485">
        <v>484</v>
      </c>
      <c r="B485" s="123">
        <v>3430</v>
      </c>
      <c r="C485" s="118" t="s">
        <v>730</v>
      </c>
      <c r="D485" s="118" t="s">
        <v>675</v>
      </c>
      <c r="E485" s="118" t="s">
        <v>313</v>
      </c>
      <c r="F485" s="118" t="s">
        <v>763</v>
      </c>
      <c r="G485" s="126">
        <v>1570501318988</v>
      </c>
      <c r="H485" s="119">
        <v>38515</v>
      </c>
      <c r="I485" s="118" t="s">
        <v>1327</v>
      </c>
      <c r="J485" s="118" t="s">
        <v>1325</v>
      </c>
    </row>
    <row r="486" spans="1:10" ht="24" x14ac:dyDescent="0.55000000000000004">
      <c r="A486">
        <v>485</v>
      </c>
      <c r="B486" s="123">
        <v>3431</v>
      </c>
      <c r="C486" s="120" t="s">
        <v>729</v>
      </c>
      <c r="D486" s="120" t="s">
        <v>1030</v>
      </c>
      <c r="E486" s="120" t="s">
        <v>103</v>
      </c>
      <c r="F486" s="120" t="s">
        <v>764</v>
      </c>
      <c r="G486" s="126">
        <v>1570501312271</v>
      </c>
      <c r="H486" s="121">
        <v>38125</v>
      </c>
      <c r="I486" s="120" t="s">
        <v>1327</v>
      </c>
      <c r="J486" s="120" t="s">
        <v>1325</v>
      </c>
    </row>
    <row r="487" spans="1:10" ht="24" x14ac:dyDescent="0.55000000000000004">
      <c r="A487">
        <v>486</v>
      </c>
      <c r="B487" s="123">
        <v>3432</v>
      </c>
      <c r="C487" s="118" t="s">
        <v>730</v>
      </c>
      <c r="D487" s="118" t="s">
        <v>684</v>
      </c>
      <c r="E487" s="118" t="s">
        <v>323</v>
      </c>
      <c r="F487" s="118" t="s">
        <v>763</v>
      </c>
      <c r="G487" s="126">
        <v>1570501316225</v>
      </c>
      <c r="H487" s="119">
        <v>38345</v>
      </c>
      <c r="I487" s="118" t="s">
        <v>1327</v>
      </c>
      <c r="J487" s="118" t="s">
        <v>1325</v>
      </c>
    </row>
    <row r="488" spans="1:10" ht="24" x14ac:dyDescent="0.55000000000000004">
      <c r="A488">
        <v>487</v>
      </c>
      <c r="B488" s="123">
        <v>3433</v>
      </c>
      <c r="C488" s="120" t="s">
        <v>730</v>
      </c>
      <c r="D488" s="120" t="s">
        <v>685</v>
      </c>
      <c r="E488" s="120" t="s">
        <v>324</v>
      </c>
      <c r="F488" s="120" t="s">
        <v>763</v>
      </c>
      <c r="G488" s="126">
        <v>1560101590214</v>
      </c>
      <c r="H488" s="121">
        <v>38298</v>
      </c>
      <c r="I488" s="120" t="s">
        <v>1327</v>
      </c>
      <c r="J488" s="120" t="s">
        <v>1325</v>
      </c>
    </row>
    <row r="489" spans="1:10" ht="24" x14ac:dyDescent="0.55000000000000004">
      <c r="A489">
        <v>488</v>
      </c>
      <c r="B489" s="123">
        <v>3434</v>
      </c>
      <c r="C489" s="118" t="s">
        <v>730</v>
      </c>
      <c r="D489" s="118" t="s">
        <v>449</v>
      </c>
      <c r="E489" s="118" t="s">
        <v>325</v>
      </c>
      <c r="F489" s="118" t="s">
        <v>763</v>
      </c>
      <c r="G489" s="126">
        <v>1200101935311</v>
      </c>
      <c r="H489" s="119">
        <v>38310</v>
      </c>
      <c r="I489" s="118" t="s">
        <v>1327</v>
      </c>
      <c r="J489" s="118" t="s">
        <v>1325</v>
      </c>
    </row>
    <row r="490" spans="1:10" ht="24" x14ac:dyDescent="0.55000000000000004">
      <c r="A490">
        <v>489</v>
      </c>
      <c r="B490" s="123">
        <v>3435</v>
      </c>
      <c r="C490" s="120" t="s">
        <v>730</v>
      </c>
      <c r="D490" s="120" t="s">
        <v>686</v>
      </c>
      <c r="E490" s="120" t="s">
        <v>326</v>
      </c>
      <c r="F490" s="120" t="s">
        <v>763</v>
      </c>
      <c r="G490" s="126">
        <v>1770200177623</v>
      </c>
      <c r="H490" s="121">
        <v>38458</v>
      </c>
      <c r="I490" s="120" t="s">
        <v>1327</v>
      </c>
      <c r="J490" s="120" t="s">
        <v>1325</v>
      </c>
    </row>
    <row r="491" spans="1:10" ht="24" x14ac:dyDescent="0.55000000000000004">
      <c r="A491">
        <v>490</v>
      </c>
      <c r="B491" s="123">
        <v>3436</v>
      </c>
      <c r="C491" s="118" t="s">
        <v>729</v>
      </c>
      <c r="D491" s="118" t="s">
        <v>1473</v>
      </c>
      <c r="E491" s="118" t="s">
        <v>1474</v>
      </c>
      <c r="F491" s="118" t="s">
        <v>764</v>
      </c>
      <c r="G491" s="126">
        <v>1570501316390</v>
      </c>
      <c r="H491" s="119">
        <v>38353</v>
      </c>
      <c r="I491" s="118" t="s">
        <v>1329</v>
      </c>
      <c r="J491" s="118" t="s">
        <v>1326</v>
      </c>
    </row>
    <row r="492" spans="1:10" ht="24" x14ac:dyDescent="0.55000000000000004">
      <c r="A492">
        <v>491</v>
      </c>
      <c r="B492" s="123">
        <v>3437</v>
      </c>
      <c r="C492" s="120" t="s">
        <v>730</v>
      </c>
      <c r="D492" s="120" t="s">
        <v>1475</v>
      </c>
      <c r="E492" s="120" t="s">
        <v>261</v>
      </c>
      <c r="F492" s="120" t="s">
        <v>763</v>
      </c>
      <c r="G492" s="126">
        <v>1579901171001</v>
      </c>
      <c r="H492" s="121">
        <v>38777</v>
      </c>
      <c r="I492" s="120" t="s">
        <v>1329</v>
      </c>
      <c r="J492" s="120" t="s">
        <v>1325</v>
      </c>
    </row>
    <row r="493" spans="1:10" ht="24" x14ac:dyDescent="0.55000000000000004">
      <c r="A493">
        <v>492</v>
      </c>
      <c r="B493" s="123">
        <v>3438</v>
      </c>
      <c r="C493" s="118" t="s">
        <v>729</v>
      </c>
      <c r="D493" s="118" t="s">
        <v>1476</v>
      </c>
      <c r="E493" s="118" t="s">
        <v>272</v>
      </c>
      <c r="F493" s="118" t="s">
        <v>764</v>
      </c>
      <c r="G493" s="126">
        <v>1579901100899</v>
      </c>
      <c r="H493" s="119">
        <v>38273</v>
      </c>
      <c r="I493" s="118" t="s">
        <v>1329</v>
      </c>
      <c r="J493" s="118" t="s">
        <v>1326</v>
      </c>
    </row>
    <row r="494" spans="1:10" ht="24" x14ac:dyDescent="0.55000000000000004">
      <c r="A494">
        <v>493</v>
      </c>
      <c r="B494" s="123">
        <v>3440</v>
      </c>
      <c r="C494" s="120" t="s">
        <v>730</v>
      </c>
      <c r="D494" s="120" t="s">
        <v>1477</v>
      </c>
      <c r="E494" s="120" t="s">
        <v>214</v>
      </c>
      <c r="F494" s="120" t="s">
        <v>763</v>
      </c>
      <c r="G494" s="126">
        <v>1570501319151</v>
      </c>
      <c r="H494" s="121">
        <v>38521</v>
      </c>
      <c r="I494" s="120" t="s">
        <v>1329</v>
      </c>
      <c r="J494" s="120" t="s">
        <v>1326</v>
      </c>
    </row>
    <row r="495" spans="1:10" ht="24" x14ac:dyDescent="0.55000000000000004">
      <c r="A495">
        <v>494</v>
      </c>
      <c r="B495" s="123">
        <v>3441</v>
      </c>
      <c r="C495" s="118" t="s">
        <v>730</v>
      </c>
      <c r="D495" s="118" t="s">
        <v>1478</v>
      </c>
      <c r="E495" s="118" t="s">
        <v>230</v>
      </c>
      <c r="F495" s="118" t="s">
        <v>763</v>
      </c>
      <c r="G495" s="126">
        <v>1570501319968</v>
      </c>
      <c r="H495" s="119">
        <v>38575</v>
      </c>
      <c r="I495" s="118" t="s">
        <v>1329</v>
      </c>
      <c r="J495" s="118" t="s">
        <v>1325</v>
      </c>
    </row>
    <row r="496" spans="1:10" ht="24" x14ac:dyDescent="0.55000000000000004">
      <c r="A496">
        <v>495</v>
      </c>
      <c r="B496" s="123">
        <v>3442</v>
      </c>
      <c r="C496" s="120" t="s">
        <v>729</v>
      </c>
      <c r="D496" s="120" t="s">
        <v>605</v>
      </c>
      <c r="E496" s="120" t="s">
        <v>1213</v>
      </c>
      <c r="F496" s="120" t="s">
        <v>764</v>
      </c>
      <c r="G496" s="126">
        <v>1570501327456</v>
      </c>
      <c r="H496" s="121">
        <v>39038</v>
      </c>
      <c r="I496" s="120" t="s">
        <v>1333</v>
      </c>
      <c r="J496" s="120" t="s">
        <v>1326</v>
      </c>
    </row>
    <row r="497" spans="1:10" ht="24" x14ac:dyDescent="0.55000000000000004">
      <c r="A497">
        <v>496</v>
      </c>
      <c r="B497" s="123">
        <v>3443</v>
      </c>
      <c r="C497" s="118" t="s">
        <v>729</v>
      </c>
      <c r="D497" s="118" t="s">
        <v>606</v>
      </c>
      <c r="E497" s="118" t="s">
        <v>214</v>
      </c>
      <c r="F497" s="118" t="s">
        <v>764</v>
      </c>
      <c r="G497" s="126">
        <v>1570501331453</v>
      </c>
      <c r="H497" s="119">
        <v>39320</v>
      </c>
      <c r="I497" s="118" t="s">
        <v>1333</v>
      </c>
      <c r="J497" s="118" t="s">
        <v>1326</v>
      </c>
    </row>
    <row r="498" spans="1:10" ht="24" x14ac:dyDescent="0.55000000000000004">
      <c r="A498">
        <v>497</v>
      </c>
      <c r="B498" s="123">
        <v>3444</v>
      </c>
      <c r="C498" s="120" t="s">
        <v>730</v>
      </c>
      <c r="D498" s="120" t="s">
        <v>610</v>
      </c>
      <c r="E498" s="120" t="s">
        <v>218</v>
      </c>
      <c r="F498" s="120" t="s">
        <v>763</v>
      </c>
      <c r="G498" s="126">
        <v>1570501327359</v>
      </c>
      <c r="H498" s="121">
        <v>39032</v>
      </c>
      <c r="I498" s="120" t="s">
        <v>1333</v>
      </c>
      <c r="J498" s="120" t="s">
        <v>1326</v>
      </c>
    </row>
    <row r="499" spans="1:10" ht="24" x14ac:dyDescent="0.55000000000000004">
      <c r="A499">
        <v>498</v>
      </c>
      <c r="B499" s="123">
        <v>3445</v>
      </c>
      <c r="C499" s="118" t="s">
        <v>730</v>
      </c>
      <c r="D499" s="118" t="s">
        <v>611</v>
      </c>
      <c r="E499" s="118" t="s">
        <v>145</v>
      </c>
      <c r="F499" s="118" t="s">
        <v>763</v>
      </c>
      <c r="G499" s="126">
        <v>1570501325844</v>
      </c>
      <c r="H499" s="119">
        <v>38936</v>
      </c>
      <c r="I499" s="118" t="s">
        <v>1333</v>
      </c>
      <c r="J499" s="118" t="s">
        <v>1326</v>
      </c>
    </row>
    <row r="500" spans="1:10" ht="24" x14ac:dyDescent="0.55000000000000004">
      <c r="A500">
        <v>499</v>
      </c>
      <c r="B500" s="123">
        <v>3446</v>
      </c>
      <c r="C500" s="120" t="s">
        <v>730</v>
      </c>
      <c r="D500" s="120" t="s">
        <v>612</v>
      </c>
      <c r="E500" s="120" t="s">
        <v>219</v>
      </c>
      <c r="F500" s="120" t="s">
        <v>763</v>
      </c>
      <c r="G500" s="126">
        <v>1579901217290</v>
      </c>
      <c r="H500" s="121">
        <v>39092</v>
      </c>
      <c r="I500" s="120" t="s">
        <v>1333</v>
      </c>
      <c r="J500" s="120" t="s">
        <v>1326</v>
      </c>
    </row>
    <row r="501" spans="1:10" ht="24" x14ac:dyDescent="0.55000000000000004">
      <c r="A501">
        <v>500</v>
      </c>
      <c r="B501" s="123">
        <v>3447</v>
      </c>
      <c r="C501" s="118" t="s">
        <v>730</v>
      </c>
      <c r="D501" s="118" t="s">
        <v>661</v>
      </c>
      <c r="E501" s="118" t="s">
        <v>1023</v>
      </c>
      <c r="F501" s="118" t="s">
        <v>763</v>
      </c>
      <c r="G501" s="126">
        <v>1570501350903</v>
      </c>
      <c r="H501" s="119">
        <v>40672</v>
      </c>
      <c r="I501" s="118" t="s">
        <v>1363</v>
      </c>
      <c r="J501" s="118" t="s">
        <v>1325</v>
      </c>
    </row>
    <row r="502" spans="1:10" ht="24" x14ac:dyDescent="0.55000000000000004">
      <c r="A502">
        <v>501</v>
      </c>
      <c r="B502" s="123">
        <v>3448</v>
      </c>
      <c r="C502" s="120" t="s">
        <v>729</v>
      </c>
      <c r="D502" s="120" t="s">
        <v>629</v>
      </c>
      <c r="E502" s="120" t="s">
        <v>103</v>
      </c>
      <c r="F502" s="120" t="s">
        <v>764</v>
      </c>
      <c r="G502" s="126">
        <v>1209000317432</v>
      </c>
      <c r="H502" s="121">
        <v>39176</v>
      </c>
      <c r="I502" s="120" t="s">
        <v>1333</v>
      </c>
      <c r="J502" s="120" t="s">
        <v>1325</v>
      </c>
    </row>
    <row r="503" spans="1:10" ht="24" x14ac:dyDescent="0.55000000000000004">
      <c r="A503">
        <v>502</v>
      </c>
      <c r="B503" s="123">
        <v>3449</v>
      </c>
      <c r="C503" s="118" t="s">
        <v>729</v>
      </c>
      <c r="D503" s="118" t="s">
        <v>630</v>
      </c>
      <c r="E503" s="118" t="s">
        <v>237</v>
      </c>
      <c r="F503" s="118" t="s">
        <v>764</v>
      </c>
      <c r="G503" s="126">
        <v>1349901464167</v>
      </c>
      <c r="H503" s="119">
        <v>39082</v>
      </c>
      <c r="I503" s="118" t="s">
        <v>1333</v>
      </c>
      <c r="J503" s="118" t="s">
        <v>1325</v>
      </c>
    </row>
    <row r="504" spans="1:10" ht="24" x14ac:dyDescent="0.55000000000000004">
      <c r="A504">
        <v>503</v>
      </c>
      <c r="B504" s="123">
        <v>3450</v>
      </c>
      <c r="C504" s="120" t="s">
        <v>730</v>
      </c>
      <c r="D504" s="120" t="s">
        <v>636</v>
      </c>
      <c r="E504" s="120" t="s">
        <v>219</v>
      </c>
      <c r="F504" s="120" t="s">
        <v>763</v>
      </c>
      <c r="G504" s="126">
        <v>1579901217303</v>
      </c>
      <c r="H504" s="121">
        <v>39092</v>
      </c>
      <c r="I504" s="120" t="s">
        <v>1333</v>
      </c>
      <c r="J504" s="120" t="s">
        <v>1325</v>
      </c>
    </row>
    <row r="505" spans="1:10" ht="24" x14ac:dyDescent="0.55000000000000004">
      <c r="A505">
        <v>504</v>
      </c>
      <c r="B505" s="123">
        <v>3451</v>
      </c>
      <c r="C505" s="118" t="s">
        <v>730</v>
      </c>
      <c r="D505" s="118" t="s">
        <v>779</v>
      </c>
      <c r="E505" s="118" t="s">
        <v>318</v>
      </c>
      <c r="F505" s="118" t="s">
        <v>763</v>
      </c>
      <c r="G505" s="126">
        <v>1579901280005</v>
      </c>
      <c r="H505" s="119">
        <v>39505</v>
      </c>
      <c r="I505" s="118" t="s">
        <v>1340</v>
      </c>
      <c r="J505" s="118" t="s">
        <v>1326</v>
      </c>
    </row>
    <row r="506" spans="1:10" ht="24" x14ac:dyDescent="0.55000000000000004">
      <c r="A506">
        <v>505</v>
      </c>
      <c r="B506" s="123">
        <v>3453</v>
      </c>
      <c r="C506" s="120" t="s">
        <v>729</v>
      </c>
      <c r="D506" s="120" t="s">
        <v>490</v>
      </c>
      <c r="E506" s="120" t="s">
        <v>751</v>
      </c>
      <c r="F506" s="120" t="s">
        <v>764</v>
      </c>
      <c r="G506" s="126">
        <v>1570501337338</v>
      </c>
      <c r="H506" s="121">
        <v>39687</v>
      </c>
      <c r="I506" s="120" t="s">
        <v>1356</v>
      </c>
      <c r="J506" s="120" t="s">
        <v>1326</v>
      </c>
    </row>
    <row r="507" spans="1:10" ht="24" x14ac:dyDescent="0.55000000000000004">
      <c r="A507">
        <v>506</v>
      </c>
      <c r="B507" s="123">
        <v>3454</v>
      </c>
      <c r="C507" s="118" t="s">
        <v>729</v>
      </c>
      <c r="D507" s="118" t="s">
        <v>491</v>
      </c>
      <c r="E507" s="118" t="s">
        <v>752</v>
      </c>
      <c r="F507" s="118" t="s">
        <v>764</v>
      </c>
      <c r="G507" s="126">
        <v>1579901320708</v>
      </c>
      <c r="H507" s="119">
        <v>39775</v>
      </c>
      <c r="I507" s="118" t="s">
        <v>1356</v>
      </c>
      <c r="J507" s="118" t="s">
        <v>1326</v>
      </c>
    </row>
    <row r="508" spans="1:10" ht="24" x14ac:dyDescent="0.55000000000000004">
      <c r="A508">
        <v>507</v>
      </c>
      <c r="B508" s="123">
        <v>3455</v>
      </c>
      <c r="C508" s="120" t="s">
        <v>730</v>
      </c>
      <c r="D508" s="120" t="s">
        <v>786</v>
      </c>
      <c r="E508" s="120" t="s">
        <v>784</v>
      </c>
      <c r="F508" s="120" t="s">
        <v>763</v>
      </c>
      <c r="G508" s="126">
        <v>1209601616442</v>
      </c>
      <c r="H508" s="121">
        <v>39737</v>
      </c>
      <c r="I508" s="120" t="s">
        <v>1356</v>
      </c>
      <c r="J508" s="120" t="s">
        <v>1326</v>
      </c>
    </row>
    <row r="509" spans="1:10" ht="24" x14ac:dyDescent="0.55000000000000004">
      <c r="A509">
        <v>508</v>
      </c>
      <c r="B509" s="123">
        <v>3456</v>
      </c>
      <c r="C509" s="118" t="s">
        <v>729</v>
      </c>
      <c r="D509" s="118" t="s">
        <v>517</v>
      </c>
      <c r="E509" s="118" t="s">
        <v>127</v>
      </c>
      <c r="F509" s="118" t="s">
        <v>764</v>
      </c>
      <c r="G509" s="126">
        <v>1749800474422</v>
      </c>
      <c r="H509" s="119">
        <v>39819</v>
      </c>
      <c r="I509" s="118" t="s">
        <v>1356</v>
      </c>
      <c r="J509" s="118" t="s">
        <v>1325</v>
      </c>
    </row>
    <row r="510" spans="1:10" ht="24" x14ac:dyDescent="0.55000000000000004">
      <c r="A510">
        <v>509</v>
      </c>
      <c r="B510" s="123">
        <v>3457</v>
      </c>
      <c r="C510" s="120" t="s">
        <v>729</v>
      </c>
      <c r="D510" s="120" t="s">
        <v>518</v>
      </c>
      <c r="E510" s="120" t="s">
        <v>128</v>
      </c>
      <c r="F510" s="120" t="s">
        <v>764</v>
      </c>
      <c r="G510" s="126">
        <v>1570501342871</v>
      </c>
      <c r="H510" s="121">
        <v>40089</v>
      </c>
      <c r="I510" s="120" t="s">
        <v>1359</v>
      </c>
      <c r="J510" s="120" t="s">
        <v>1325</v>
      </c>
    </row>
    <row r="511" spans="1:10" ht="24" x14ac:dyDescent="0.55000000000000004">
      <c r="A511">
        <v>510</v>
      </c>
      <c r="B511" s="123">
        <v>3458</v>
      </c>
      <c r="C511" s="118" t="s">
        <v>729</v>
      </c>
      <c r="D511" s="118" t="s">
        <v>1067</v>
      </c>
      <c r="E511" s="118" t="s">
        <v>129</v>
      </c>
      <c r="F511" s="118" t="s">
        <v>764</v>
      </c>
      <c r="G511" s="126">
        <v>1100201967852</v>
      </c>
      <c r="H511" s="119">
        <v>39678</v>
      </c>
      <c r="I511" s="118" t="s">
        <v>1356</v>
      </c>
      <c r="J511" s="118" t="s">
        <v>1325</v>
      </c>
    </row>
    <row r="512" spans="1:10" ht="24" x14ac:dyDescent="0.55000000000000004">
      <c r="A512">
        <v>511</v>
      </c>
      <c r="B512" s="123">
        <v>3459</v>
      </c>
      <c r="C512" s="120" t="s">
        <v>730</v>
      </c>
      <c r="D512" s="145" t="s">
        <v>1549</v>
      </c>
      <c r="E512" s="120" t="s">
        <v>787</v>
      </c>
      <c r="F512" s="120" t="s">
        <v>763</v>
      </c>
      <c r="G512" s="126">
        <v>1101000223024</v>
      </c>
      <c r="H512" s="121">
        <v>39711</v>
      </c>
      <c r="I512" s="120" t="s">
        <v>1356</v>
      </c>
      <c r="J512" s="120" t="s">
        <v>1325</v>
      </c>
    </row>
    <row r="513" spans="1:10" ht="24" x14ac:dyDescent="0.55000000000000004">
      <c r="A513">
        <v>512</v>
      </c>
      <c r="B513" s="123">
        <v>3461</v>
      </c>
      <c r="C513" s="118" t="s">
        <v>729</v>
      </c>
      <c r="D513" s="118" t="s">
        <v>458</v>
      </c>
      <c r="E513" s="118" t="s">
        <v>85</v>
      </c>
      <c r="F513" s="118" t="s">
        <v>764</v>
      </c>
      <c r="G513" s="126">
        <v>1579901377475</v>
      </c>
      <c r="H513" s="119">
        <v>40132</v>
      </c>
      <c r="I513" s="118" t="s">
        <v>1359</v>
      </c>
      <c r="J513" s="118" t="s">
        <v>1325</v>
      </c>
    </row>
    <row r="514" spans="1:10" ht="24" x14ac:dyDescent="0.55000000000000004">
      <c r="A514">
        <v>513</v>
      </c>
      <c r="B514" s="123">
        <v>3462</v>
      </c>
      <c r="C514" s="120" t="s">
        <v>729</v>
      </c>
      <c r="D514" s="120" t="s">
        <v>429</v>
      </c>
      <c r="E514" s="120" t="s">
        <v>65</v>
      </c>
      <c r="F514" s="120" t="s">
        <v>764</v>
      </c>
      <c r="G514" s="126">
        <v>1570501345641</v>
      </c>
      <c r="H514" s="121">
        <v>40272</v>
      </c>
      <c r="I514" s="120" t="s">
        <v>1359</v>
      </c>
      <c r="J514" s="120" t="s">
        <v>1326</v>
      </c>
    </row>
    <row r="515" spans="1:10" ht="24" x14ac:dyDescent="0.55000000000000004">
      <c r="A515">
        <v>514</v>
      </c>
      <c r="B515" s="123">
        <v>3463</v>
      </c>
      <c r="C515" s="118" t="s">
        <v>730</v>
      </c>
      <c r="D515" s="118" t="s">
        <v>464</v>
      </c>
      <c r="E515" s="118" t="s">
        <v>100</v>
      </c>
      <c r="F515" s="118" t="s">
        <v>763</v>
      </c>
      <c r="G515" s="126">
        <v>1249900968928</v>
      </c>
      <c r="H515" s="119">
        <v>40295</v>
      </c>
      <c r="I515" s="118" t="s">
        <v>1359</v>
      </c>
      <c r="J515" s="118" t="s">
        <v>1325</v>
      </c>
    </row>
    <row r="516" spans="1:10" ht="24" x14ac:dyDescent="0.55000000000000004">
      <c r="A516">
        <v>515</v>
      </c>
      <c r="B516" s="123">
        <v>3464</v>
      </c>
      <c r="C516" s="120" t="s">
        <v>730</v>
      </c>
      <c r="D516" s="120" t="s">
        <v>439</v>
      </c>
      <c r="E516" s="120" t="s">
        <v>75</v>
      </c>
      <c r="F516" s="120" t="s">
        <v>763</v>
      </c>
      <c r="G516" s="126">
        <v>1529400033421</v>
      </c>
      <c r="H516" s="121">
        <v>39903</v>
      </c>
      <c r="I516" s="120" t="s">
        <v>1359</v>
      </c>
      <c r="J516" s="120" t="s">
        <v>1326</v>
      </c>
    </row>
    <row r="517" spans="1:10" ht="24" x14ac:dyDescent="0.55000000000000004">
      <c r="A517">
        <v>516</v>
      </c>
      <c r="B517" s="123">
        <v>3465</v>
      </c>
      <c r="C517" s="118" t="s">
        <v>730</v>
      </c>
      <c r="D517" s="118" t="s">
        <v>440</v>
      </c>
      <c r="E517" s="118" t="s">
        <v>76</v>
      </c>
      <c r="F517" s="118" t="s">
        <v>763</v>
      </c>
      <c r="G517" s="126">
        <v>1510101584311</v>
      </c>
      <c r="H517" s="119">
        <v>40254</v>
      </c>
      <c r="I517" s="118" t="s">
        <v>1359</v>
      </c>
      <c r="J517" s="118" t="s">
        <v>1326</v>
      </c>
    </row>
    <row r="518" spans="1:10" ht="24" x14ac:dyDescent="0.55000000000000004">
      <c r="A518">
        <v>517</v>
      </c>
      <c r="B518" s="123">
        <v>3466</v>
      </c>
      <c r="C518" s="120" t="s">
        <v>730</v>
      </c>
      <c r="D518" s="120" t="s">
        <v>465</v>
      </c>
      <c r="E518" s="120" t="s">
        <v>257</v>
      </c>
      <c r="F518" s="120" t="s">
        <v>763</v>
      </c>
      <c r="G518" s="126">
        <v>1570501342013</v>
      </c>
      <c r="H518" s="121">
        <v>40032</v>
      </c>
      <c r="I518" s="120" t="s">
        <v>1359</v>
      </c>
      <c r="J518" s="120" t="s">
        <v>1325</v>
      </c>
    </row>
    <row r="519" spans="1:10" ht="24" x14ac:dyDescent="0.55000000000000004">
      <c r="A519">
        <v>518</v>
      </c>
      <c r="B519" s="123">
        <v>3467</v>
      </c>
      <c r="C519" s="118" t="s">
        <v>729</v>
      </c>
      <c r="D519" s="118" t="s">
        <v>370</v>
      </c>
      <c r="E519" s="118" t="s">
        <v>1</v>
      </c>
      <c r="F519" s="118" t="s">
        <v>764</v>
      </c>
      <c r="G519" s="126">
        <v>1579901436854</v>
      </c>
      <c r="H519" s="119">
        <v>40507</v>
      </c>
      <c r="I519" s="118" t="s">
        <v>1363</v>
      </c>
      <c r="J519" s="118" t="s">
        <v>1326</v>
      </c>
    </row>
    <row r="520" spans="1:10" ht="24" x14ac:dyDescent="0.55000000000000004">
      <c r="A520">
        <v>519</v>
      </c>
      <c r="B520" s="123">
        <v>3468</v>
      </c>
      <c r="C520" s="120" t="s">
        <v>729</v>
      </c>
      <c r="D520" s="120" t="s">
        <v>371</v>
      </c>
      <c r="E520" s="120" t="s">
        <v>2</v>
      </c>
      <c r="F520" s="120" t="s">
        <v>764</v>
      </c>
      <c r="G520" s="126">
        <v>1579901434924</v>
      </c>
      <c r="H520" s="121">
        <v>40498</v>
      </c>
      <c r="I520" s="120" t="s">
        <v>1363</v>
      </c>
      <c r="J520" s="120" t="s">
        <v>1326</v>
      </c>
    </row>
    <row r="521" spans="1:10" ht="24" x14ac:dyDescent="0.55000000000000004">
      <c r="A521">
        <v>520</v>
      </c>
      <c r="B521" s="123">
        <v>3469</v>
      </c>
      <c r="C521" s="118" t="s">
        <v>729</v>
      </c>
      <c r="D521" s="118" t="s">
        <v>372</v>
      </c>
      <c r="E521" s="118" t="s">
        <v>3</v>
      </c>
      <c r="F521" s="118" t="s">
        <v>764</v>
      </c>
      <c r="G521" s="126">
        <v>1579901443010</v>
      </c>
      <c r="H521" s="119">
        <v>40544</v>
      </c>
      <c r="I521" s="118" t="s">
        <v>1363</v>
      </c>
      <c r="J521" s="118" t="s">
        <v>1326</v>
      </c>
    </row>
    <row r="522" spans="1:10" ht="24" x14ac:dyDescent="0.55000000000000004">
      <c r="A522">
        <v>521</v>
      </c>
      <c r="B522" s="123">
        <v>3470</v>
      </c>
      <c r="C522" s="120" t="s">
        <v>730</v>
      </c>
      <c r="D522" s="120" t="s">
        <v>373</v>
      </c>
      <c r="E522" s="120" t="s">
        <v>4</v>
      </c>
      <c r="F522" s="120" t="s">
        <v>763</v>
      </c>
      <c r="G522" s="126">
        <v>1579901446485</v>
      </c>
      <c r="H522" s="121">
        <v>40564</v>
      </c>
      <c r="I522" s="120" t="s">
        <v>1363</v>
      </c>
      <c r="J522" s="120" t="s">
        <v>1326</v>
      </c>
    </row>
    <row r="523" spans="1:10" ht="24" x14ac:dyDescent="0.55000000000000004">
      <c r="A523">
        <v>522</v>
      </c>
      <c r="B523" s="123">
        <v>3471</v>
      </c>
      <c r="C523" s="118" t="s">
        <v>730</v>
      </c>
      <c r="D523" s="118" t="s">
        <v>374</v>
      </c>
      <c r="E523" s="118" t="s">
        <v>5</v>
      </c>
      <c r="F523" s="118" t="s">
        <v>763</v>
      </c>
      <c r="G523" s="126">
        <v>1570501349255</v>
      </c>
      <c r="H523" s="119">
        <v>40553</v>
      </c>
      <c r="I523" s="118" t="s">
        <v>1363</v>
      </c>
      <c r="J523" s="118" t="s">
        <v>1326</v>
      </c>
    </row>
    <row r="524" spans="1:10" ht="24" x14ac:dyDescent="0.55000000000000004">
      <c r="A524">
        <v>523</v>
      </c>
      <c r="B524" s="123">
        <v>3472</v>
      </c>
      <c r="C524" s="120" t="s">
        <v>730</v>
      </c>
      <c r="D524" s="120" t="s">
        <v>375</v>
      </c>
      <c r="E524" s="145" t="s">
        <v>1547</v>
      </c>
      <c r="F524" s="120" t="s">
        <v>763</v>
      </c>
      <c r="G524" s="126">
        <v>1570501346612</v>
      </c>
      <c r="H524" s="121">
        <v>40363</v>
      </c>
      <c r="I524" s="120" t="s">
        <v>1363</v>
      </c>
      <c r="J524" s="120" t="s">
        <v>1326</v>
      </c>
    </row>
    <row r="525" spans="1:10" ht="24" x14ac:dyDescent="0.55000000000000004">
      <c r="A525">
        <v>524</v>
      </c>
      <c r="B525" s="123">
        <v>3474</v>
      </c>
      <c r="C525" s="118" t="s">
        <v>730</v>
      </c>
      <c r="D525" s="118" t="s">
        <v>376</v>
      </c>
      <c r="E525" s="118" t="s">
        <v>1046</v>
      </c>
      <c r="F525" s="118" t="s">
        <v>763</v>
      </c>
      <c r="G525" s="126">
        <v>1579901426956</v>
      </c>
      <c r="H525" s="119">
        <v>40451</v>
      </c>
      <c r="I525" s="118" t="s">
        <v>1363</v>
      </c>
      <c r="J525" s="118" t="s">
        <v>1326</v>
      </c>
    </row>
    <row r="526" spans="1:10" ht="24" x14ac:dyDescent="0.55000000000000004">
      <c r="A526">
        <v>525</v>
      </c>
      <c r="B526" s="123">
        <v>3475</v>
      </c>
      <c r="C526" s="120" t="s">
        <v>730</v>
      </c>
      <c r="D526" s="120" t="s">
        <v>377</v>
      </c>
      <c r="E526" s="120" t="s">
        <v>6</v>
      </c>
      <c r="F526" s="120" t="s">
        <v>763</v>
      </c>
      <c r="G526" s="126">
        <v>1570501348402</v>
      </c>
      <c r="H526" s="121">
        <v>40483</v>
      </c>
      <c r="I526" s="120" t="s">
        <v>1363</v>
      </c>
      <c r="J526" s="120" t="s">
        <v>1326</v>
      </c>
    </row>
    <row r="527" spans="1:10" ht="24" x14ac:dyDescent="0.55000000000000004">
      <c r="A527">
        <v>526</v>
      </c>
      <c r="B527" s="123">
        <v>3476</v>
      </c>
      <c r="C527" s="118" t="s">
        <v>730</v>
      </c>
      <c r="D527" s="118" t="s">
        <v>378</v>
      </c>
      <c r="E527" s="118" t="s">
        <v>7</v>
      </c>
      <c r="F527" s="118" t="s">
        <v>763</v>
      </c>
      <c r="G527" s="126">
        <v>1570501346299</v>
      </c>
      <c r="H527" s="119">
        <v>40333</v>
      </c>
      <c r="I527" s="118" t="s">
        <v>1363</v>
      </c>
      <c r="J527" s="118" t="s">
        <v>1326</v>
      </c>
    </row>
    <row r="528" spans="1:10" ht="24" x14ac:dyDescent="0.55000000000000004">
      <c r="A528">
        <v>527</v>
      </c>
      <c r="B528" s="123">
        <v>3477</v>
      </c>
      <c r="C528" s="120" t="s">
        <v>730</v>
      </c>
      <c r="D528" s="120" t="s">
        <v>379</v>
      </c>
      <c r="E528" s="120" t="s">
        <v>8</v>
      </c>
      <c r="F528" s="120" t="s">
        <v>763</v>
      </c>
      <c r="G528" s="126">
        <v>1570501350601</v>
      </c>
      <c r="H528" s="121">
        <v>40649</v>
      </c>
      <c r="I528" s="120" t="s">
        <v>1363</v>
      </c>
      <c r="J528" s="120" t="s">
        <v>1326</v>
      </c>
    </row>
    <row r="529" spans="1:10" ht="24" x14ac:dyDescent="0.55000000000000004">
      <c r="A529">
        <v>528</v>
      </c>
      <c r="B529" s="123">
        <v>3478</v>
      </c>
      <c r="C529" s="118" t="s">
        <v>729</v>
      </c>
      <c r="D529" s="118" t="s">
        <v>399</v>
      </c>
      <c r="E529" s="118" t="s">
        <v>30</v>
      </c>
      <c r="F529" s="118" t="s">
        <v>764</v>
      </c>
      <c r="G529" s="126">
        <v>1570501348542</v>
      </c>
      <c r="H529" s="119">
        <v>40492</v>
      </c>
      <c r="I529" s="118" t="s">
        <v>1363</v>
      </c>
      <c r="J529" s="118" t="s">
        <v>1325</v>
      </c>
    </row>
    <row r="530" spans="1:10" ht="24" x14ac:dyDescent="0.55000000000000004">
      <c r="A530">
        <v>529</v>
      </c>
      <c r="B530" s="123">
        <v>3479</v>
      </c>
      <c r="C530" s="120" t="s">
        <v>729</v>
      </c>
      <c r="D530" s="120" t="s">
        <v>400</v>
      </c>
      <c r="E530" s="120" t="s">
        <v>31</v>
      </c>
      <c r="F530" s="120" t="s">
        <v>764</v>
      </c>
      <c r="G530" s="126">
        <v>1567700019081</v>
      </c>
      <c r="H530" s="121">
        <v>40493</v>
      </c>
      <c r="I530" s="120" t="s">
        <v>1363</v>
      </c>
      <c r="J530" s="120" t="s">
        <v>1325</v>
      </c>
    </row>
    <row r="531" spans="1:10" ht="24" x14ac:dyDescent="0.55000000000000004">
      <c r="A531">
        <v>530</v>
      </c>
      <c r="B531" s="123">
        <v>3481</v>
      </c>
      <c r="C531" s="118" t="s">
        <v>729</v>
      </c>
      <c r="D531" s="118" t="s">
        <v>401</v>
      </c>
      <c r="E531" s="118" t="s">
        <v>33</v>
      </c>
      <c r="F531" s="118" t="s">
        <v>764</v>
      </c>
      <c r="G531" s="126">
        <v>1429900738297</v>
      </c>
      <c r="H531" s="119">
        <v>40471</v>
      </c>
      <c r="I531" s="118" t="s">
        <v>1363</v>
      </c>
      <c r="J531" s="118" t="s">
        <v>1325</v>
      </c>
    </row>
    <row r="532" spans="1:10" ht="24" x14ac:dyDescent="0.55000000000000004">
      <c r="A532">
        <v>531</v>
      </c>
      <c r="B532" s="123">
        <v>3482</v>
      </c>
      <c r="C532" s="120" t="s">
        <v>730</v>
      </c>
      <c r="D532" s="120" t="s">
        <v>402</v>
      </c>
      <c r="E532" s="120" t="s">
        <v>34</v>
      </c>
      <c r="F532" s="120" t="s">
        <v>763</v>
      </c>
      <c r="G532" s="126">
        <v>1570501347350</v>
      </c>
      <c r="H532" s="121">
        <v>40411</v>
      </c>
      <c r="I532" s="120" t="s">
        <v>1363</v>
      </c>
      <c r="J532" s="120" t="s">
        <v>1325</v>
      </c>
    </row>
    <row r="533" spans="1:10" ht="24" x14ac:dyDescent="0.55000000000000004">
      <c r="A533">
        <v>532</v>
      </c>
      <c r="B533" s="123">
        <v>3484</v>
      </c>
      <c r="C533" s="118" t="s">
        <v>730</v>
      </c>
      <c r="D533" s="118" t="s">
        <v>403</v>
      </c>
      <c r="E533" s="118" t="s">
        <v>857</v>
      </c>
      <c r="F533" s="118" t="s">
        <v>763</v>
      </c>
      <c r="G533" s="126">
        <v>1103101123612</v>
      </c>
      <c r="H533" s="119">
        <v>40402</v>
      </c>
      <c r="I533" s="118" t="s">
        <v>1363</v>
      </c>
      <c r="J533" s="118" t="s">
        <v>1325</v>
      </c>
    </row>
    <row r="534" spans="1:10" ht="24" x14ac:dyDescent="0.55000000000000004">
      <c r="A534">
        <v>533</v>
      </c>
      <c r="B534" s="123">
        <v>3485</v>
      </c>
      <c r="C534" s="120" t="s">
        <v>730</v>
      </c>
      <c r="D534" s="120" t="s">
        <v>404</v>
      </c>
      <c r="E534" s="120" t="s">
        <v>35</v>
      </c>
      <c r="F534" s="120" t="s">
        <v>763</v>
      </c>
      <c r="G534" s="126">
        <v>1570501347805</v>
      </c>
      <c r="H534" s="121">
        <v>40447</v>
      </c>
      <c r="I534" s="120" t="s">
        <v>1363</v>
      </c>
      <c r="J534" s="120" t="s">
        <v>1325</v>
      </c>
    </row>
    <row r="535" spans="1:10" ht="24" x14ac:dyDescent="0.55000000000000004">
      <c r="A535">
        <v>534</v>
      </c>
      <c r="B535" s="123">
        <v>3486</v>
      </c>
      <c r="C535" s="118" t="s">
        <v>730</v>
      </c>
      <c r="D535" s="118" t="s">
        <v>405</v>
      </c>
      <c r="E535" s="118" t="s">
        <v>36</v>
      </c>
      <c r="F535" s="118" t="s">
        <v>763</v>
      </c>
      <c r="G535" s="126">
        <v>1509966825766</v>
      </c>
      <c r="H535" s="119">
        <v>40585</v>
      </c>
      <c r="I535" s="118" t="s">
        <v>1363</v>
      </c>
      <c r="J535" s="118" t="s">
        <v>1325</v>
      </c>
    </row>
    <row r="536" spans="1:10" ht="24" x14ac:dyDescent="0.55000000000000004">
      <c r="A536">
        <v>535</v>
      </c>
      <c r="B536" s="123">
        <v>3487</v>
      </c>
      <c r="C536" s="120" t="s">
        <v>730</v>
      </c>
      <c r="D536" s="120" t="s">
        <v>26</v>
      </c>
      <c r="E536" s="120" t="s">
        <v>37</v>
      </c>
      <c r="F536" s="120" t="s">
        <v>763</v>
      </c>
      <c r="G536" s="126">
        <v>1570501350695</v>
      </c>
      <c r="H536" s="121">
        <v>40664</v>
      </c>
      <c r="I536" s="120" t="s">
        <v>1363</v>
      </c>
      <c r="J536" s="120" t="s">
        <v>1325</v>
      </c>
    </row>
    <row r="537" spans="1:10" ht="24" x14ac:dyDescent="0.55000000000000004">
      <c r="A537">
        <v>536</v>
      </c>
      <c r="B537" s="123">
        <v>3488</v>
      </c>
      <c r="C537" s="118" t="s">
        <v>730</v>
      </c>
      <c r="D537" s="118" t="s">
        <v>406</v>
      </c>
      <c r="E537" s="118" t="s">
        <v>38</v>
      </c>
      <c r="F537" s="118" t="s">
        <v>763</v>
      </c>
      <c r="G537" s="126">
        <v>1570501347210</v>
      </c>
      <c r="H537" s="119">
        <v>40405</v>
      </c>
      <c r="I537" s="118" t="s">
        <v>1363</v>
      </c>
      <c r="J537" s="118" t="s">
        <v>1325</v>
      </c>
    </row>
    <row r="538" spans="1:10" ht="24" x14ac:dyDescent="0.55000000000000004">
      <c r="A538">
        <v>537</v>
      </c>
      <c r="B538" s="123">
        <v>3489</v>
      </c>
      <c r="C538" s="120" t="s">
        <v>730</v>
      </c>
      <c r="D538" s="120" t="s">
        <v>899</v>
      </c>
      <c r="E538" s="120" t="s">
        <v>33</v>
      </c>
      <c r="F538" s="120" t="s">
        <v>763</v>
      </c>
      <c r="G538" s="126">
        <v>1429900799580</v>
      </c>
      <c r="H538" s="121">
        <v>41010</v>
      </c>
      <c r="I538" s="120" t="s">
        <v>1389</v>
      </c>
      <c r="J538" s="120" t="s">
        <v>1325</v>
      </c>
    </row>
    <row r="539" spans="1:10" ht="24" x14ac:dyDescent="0.55000000000000004">
      <c r="A539">
        <v>538</v>
      </c>
      <c r="B539" s="123">
        <v>3490</v>
      </c>
      <c r="C539" s="118" t="s">
        <v>730</v>
      </c>
      <c r="D539" s="118" t="s">
        <v>908</v>
      </c>
      <c r="E539" s="118" t="s">
        <v>810</v>
      </c>
      <c r="F539" s="118" t="s">
        <v>763</v>
      </c>
      <c r="G539" s="126">
        <v>1579901512909</v>
      </c>
      <c r="H539" s="119">
        <v>40958</v>
      </c>
      <c r="I539" s="118" t="s">
        <v>1389</v>
      </c>
      <c r="J539" s="118" t="s">
        <v>1326</v>
      </c>
    </row>
    <row r="540" spans="1:10" ht="24" x14ac:dyDescent="0.55000000000000004">
      <c r="A540">
        <v>539</v>
      </c>
      <c r="B540" s="123">
        <v>3491</v>
      </c>
      <c r="C540" s="120" t="s">
        <v>729</v>
      </c>
      <c r="D540" s="120" t="s">
        <v>1479</v>
      </c>
      <c r="E540" s="120" t="s">
        <v>816</v>
      </c>
      <c r="F540" s="120" t="s">
        <v>764</v>
      </c>
      <c r="G540" s="126">
        <v>1579901482864</v>
      </c>
      <c r="H540" s="121">
        <v>40784</v>
      </c>
      <c r="I540" s="120" t="s">
        <v>1389</v>
      </c>
      <c r="J540" s="120" t="s">
        <v>1326</v>
      </c>
    </row>
    <row r="541" spans="1:10" ht="24" x14ac:dyDescent="0.55000000000000004">
      <c r="A541">
        <v>540</v>
      </c>
      <c r="B541" s="123">
        <v>3492</v>
      </c>
      <c r="C541" s="118" t="s">
        <v>730</v>
      </c>
      <c r="D541" s="118" t="s">
        <v>917</v>
      </c>
      <c r="E541" s="118" t="s">
        <v>817</v>
      </c>
      <c r="F541" s="118" t="s">
        <v>763</v>
      </c>
      <c r="G541" s="126">
        <v>1579901502741</v>
      </c>
      <c r="H541" s="119">
        <v>40901</v>
      </c>
      <c r="I541" s="118" t="s">
        <v>1389</v>
      </c>
      <c r="J541" s="118" t="s">
        <v>1326</v>
      </c>
    </row>
    <row r="542" spans="1:10" ht="24" x14ac:dyDescent="0.55000000000000004">
      <c r="A542">
        <v>541</v>
      </c>
      <c r="B542" s="123">
        <v>3493</v>
      </c>
      <c r="C542" s="120" t="s">
        <v>730</v>
      </c>
      <c r="D542" s="120" t="s">
        <v>918</v>
      </c>
      <c r="E542" s="120" t="s">
        <v>818</v>
      </c>
      <c r="F542" s="120" t="s">
        <v>763</v>
      </c>
      <c r="G542" s="126">
        <v>1159900583211</v>
      </c>
      <c r="H542" s="121">
        <v>40800</v>
      </c>
      <c r="I542" s="120" t="s">
        <v>1389</v>
      </c>
      <c r="J542" s="120" t="s">
        <v>1325</v>
      </c>
    </row>
    <row r="543" spans="1:10" ht="24" x14ac:dyDescent="0.55000000000000004">
      <c r="A543">
        <v>542</v>
      </c>
      <c r="B543" s="123">
        <v>3494</v>
      </c>
      <c r="C543" s="118" t="s">
        <v>730</v>
      </c>
      <c r="D543" s="118" t="s">
        <v>919</v>
      </c>
      <c r="E543" s="118" t="s">
        <v>1480</v>
      </c>
      <c r="F543" s="118" t="s">
        <v>763</v>
      </c>
      <c r="G543" s="126">
        <v>1579901517013</v>
      </c>
      <c r="H543" s="119">
        <v>40983</v>
      </c>
      <c r="I543" s="118" t="s">
        <v>1389</v>
      </c>
      <c r="J543" s="118" t="s">
        <v>1325</v>
      </c>
    </row>
    <row r="544" spans="1:10" ht="24" x14ac:dyDescent="0.55000000000000004">
      <c r="A544">
        <v>543</v>
      </c>
      <c r="B544" s="123">
        <v>3495</v>
      </c>
      <c r="C544" s="120" t="s">
        <v>730</v>
      </c>
      <c r="D544" s="120" t="s">
        <v>924</v>
      </c>
      <c r="E544" s="120" t="s">
        <v>36</v>
      </c>
      <c r="F544" s="120" t="s">
        <v>763</v>
      </c>
      <c r="G544" s="126">
        <v>1570501357673</v>
      </c>
      <c r="H544" s="121">
        <v>41141</v>
      </c>
      <c r="I544" s="120" t="s">
        <v>1427</v>
      </c>
      <c r="J544" s="120" t="s">
        <v>1326</v>
      </c>
    </row>
    <row r="545" spans="1:10" ht="24" x14ac:dyDescent="0.55000000000000004">
      <c r="A545">
        <v>544</v>
      </c>
      <c r="B545" s="123">
        <v>3496</v>
      </c>
      <c r="C545" s="118" t="s">
        <v>729</v>
      </c>
      <c r="D545" s="118" t="s">
        <v>930</v>
      </c>
      <c r="E545" s="118" t="s">
        <v>833</v>
      </c>
      <c r="F545" s="118" t="s">
        <v>764</v>
      </c>
      <c r="G545" s="126">
        <v>1570501356910</v>
      </c>
      <c r="H545" s="119">
        <v>41091</v>
      </c>
      <c r="I545" s="118" t="s">
        <v>1427</v>
      </c>
      <c r="J545" s="118" t="s">
        <v>1326</v>
      </c>
    </row>
    <row r="546" spans="1:10" ht="24" x14ac:dyDescent="0.55000000000000004">
      <c r="A546">
        <v>545</v>
      </c>
      <c r="B546" s="123">
        <v>3497</v>
      </c>
      <c r="C546" s="120" t="s">
        <v>729</v>
      </c>
      <c r="D546" s="120" t="s">
        <v>1036</v>
      </c>
      <c r="E546" s="120" t="s">
        <v>834</v>
      </c>
      <c r="F546" s="120" t="s">
        <v>764</v>
      </c>
      <c r="G546" s="126">
        <v>1579901562281</v>
      </c>
      <c r="H546" s="121">
        <v>41231</v>
      </c>
      <c r="I546" s="120" t="s">
        <v>1427</v>
      </c>
      <c r="J546" s="120" t="s">
        <v>1325</v>
      </c>
    </row>
    <row r="547" spans="1:10" ht="24" x14ac:dyDescent="0.55000000000000004">
      <c r="A547">
        <v>546</v>
      </c>
      <c r="B547" s="123">
        <v>3498</v>
      </c>
      <c r="C547" s="118" t="s">
        <v>730</v>
      </c>
      <c r="D547" s="118" t="s">
        <v>931</v>
      </c>
      <c r="E547" s="118" t="s">
        <v>835</v>
      </c>
      <c r="F547" s="118" t="s">
        <v>763</v>
      </c>
      <c r="G547" s="126">
        <v>1579901559221</v>
      </c>
      <c r="H547" s="119">
        <v>41213</v>
      </c>
      <c r="I547" s="118" t="s">
        <v>1427</v>
      </c>
      <c r="J547" s="118" t="s">
        <v>1325</v>
      </c>
    </row>
    <row r="548" spans="1:10" ht="24" x14ac:dyDescent="0.55000000000000004">
      <c r="A548">
        <v>547</v>
      </c>
      <c r="B548" s="123">
        <v>3499</v>
      </c>
      <c r="C548" s="120" t="s">
        <v>730</v>
      </c>
      <c r="D548" s="120" t="s">
        <v>932</v>
      </c>
      <c r="E548" s="120" t="s">
        <v>2</v>
      </c>
      <c r="F548" s="120" t="s">
        <v>763</v>
      </c>
      <c r="G548" s="126">
        <v>1579901546366</v>
      </c>
      <c r="H548" s="121">
        <v>41154</v>
      </c>
      <c r="I548" s="120" t="s">
        <v>1427</v>
      </c>
      <c r="J548" s="120" t="s">
        <v>1325</v>
      </c>
    </row>
    <row r="549" spans="1:10" ht="24" x14ac:dyDescent="0.55000000000000004">
      <c r="A549">
        <v>548</v>
      </c>
      <c r="B549" s="123">
        <v>3500</v>
      </c>
      <c r="C549" s="118" t="s">
        <v>729</v>
      </c>
      <c r="D549" s="118" t="s">
        <v>941</v>
      </c>
      <c r="E549" s="118" t="s">
        <v>850</v>
      </c>
      <c r="F549" s="118" t="s">
        <v>764</v>
      </c>
      <c r="G549" s="126">
        <v>1570501361611</v>
      </c>
      <c r="H549" s="119">
        <v>41418</v>
      </c>
      <c r="I549" s="118" t="s">
        <v>1481</v>
      </c>
      <c r="J549" s="118" t="s">
        <v>1326</v>
      </c>
    </row>
    <row r="550" spans="1:10" ht="24" x14ac:dyDescent="0.55000000000000004">
      <c r="A550">
        <v>549</v>
      </c>
      <c r="B550" s="123">
        <v>3501</v>
      </c>
      <c r="C550" s="120" t="s">
        <v>729</v>
      </c>
      <c r="D550" s="120" t="s">
        <v>942</v>
      </c>
      <c r="E550" s="120" t="s">
        <v>851</v>
      </c>
      <c r="F550" s="120" t="s">
        <v>764</v>
      </c>
      <c r="G550" s="126">
        <v>1579901653405</v>
      </c>
      <c r="H550" s="121">
        <v>41754</v>
      </c>
      <c r="I550" s="120" t="s">
        <v>1481</v>
      </c>
      <c r="J550" s="120" t="s">
        <v>1326</v>
      </c>
    </row>
    <row r="551" spans="1:10" ht="24" x14ac:dyDescent="0.55000000000000004">
      <c r="A551">
        <v>550</v>
      </c>
      <c r="B551" s="123">
        <v>3502</v>
      </c>
      <c r="C551" s="118" t="s">
        <v>729</v>
      </c>
      <c r="D551" s="118" t="s">
        <v>1482</v>
      </c>
      <c r="E551" s="118" t="s">
        <v>852</v>
      </c>
      <c r="F551" s="118" t="s">
        <v>764</v>
      </c>
      <c r="G551" s="126">
        <v>1509967035530</v>
      </c>
      <c r="H551" s="119">
        <v>41684</v>
      </c>
      <c r="I551" s="118" t="s">
        <v>1481</v>
      </c>
      <c r="J551" s="118" t="s">
        <v>1326</v>
      </c>
    </row>
    <row r="552" spans="1:10" ht="24" x14ac:dyDescent="0.55000000000000004">
      <c r="A552">
        <v>551</v>
      </c>
      <c r="B552" s="123">
        <v>3503</v>
      </c>
      <c r="C552" s="120" t="s">
        <v>729</v>
      </c>
      <c r="D552" s="120" t="s">
        <v>640</v>
      </c>
      <c r="E552" s="120" t="s">
        <v>853</v>
      </c>
      <c r="F552" s="120" t="s">
        <v>764</v>
      </c>
      <c r="G552" s="126">
        <v>1570501363380</v>
      </c>
      <c r="H552" s="121">
        <v>41562</v>
      </c>
      <c r="I552" s="120" t="s">
        <v>1481</v>
      </c>
      <c r="J552" s="120" t="s">
        <v>1326</v>
      </c>
    </row>
    <row r="553" spans="1:10" ht="24" x14ac:dyDescent="0.55000000000000004">
      <c r="A553">
        <v>552</v>
      </c>
      <c r="B553" s="123">
        <v>3504</v>
      </c>
      <c r="C553" s="118" t="s">
        <v>729</v>
      </c>
      <c r="D553" s="118" t="s">
        <v>944</v>
      </c>
      <c r="E553" s="118" t="s">
        <v>854</v>
      </c>
      <c r="F553" s="118" t="s">
        <v>764</v>
      </c>
      <c r="G553" s="126">
        <v>1579901648614</v>
      </c>
      <c r="H553" s="119">
        <v>41730</v>
      </c>
      <c r="I553" s="118" t="s">
        <v>1481</v>
      </c>
      <c r="J553" s="118" t="s">
        <v>1326</v>
      </c>
    </row>
    <row r="554" spans="1:10" ht="24" x14ac:dyDescent="0.55000000000000004">
      <c r="A554">
        <v>553</v>
      </c>
      <c r="B554" s="123">
        <v>3505</v>
      </c>
      <c r="C554" s="120" t="s">
        <v>729</v>
      </c>
      <c r="D554" s="120" t="s">
        <v>945</v>
      </c>
      <c r="E554" s="120" t="s">
        <v>855</v>
      </c>
      <c r="F554" s="120" t="s">
        <v>764</v>
      </c>
      <c r="G554" s="126">
        <v>1579901646069</v>
      </c>
      <c r="H554" s="121">
        <v>41713</v>
      </c>
      <c r="I554" s="120" t="s">
        <v>1481</v>
      </c>
      <c r="J554" s="120" t="s">
        <v>1326</v>
      </c>
    </row>
    <row r="555" spans="1:10" ht="24" x14ac:dyDescent="0.55000000000000004">
      <c r="A555">
        <v>554</v>
      </c>
      <c r="B555" s="123">
        <v>3506</v>
      </c>
      <c r="C555" s="118" t="s">
        <v>729</v>
      </c>
      <c r="D555" s="118" t="s">
        <v>1483</v>
      </c>
      <c r="E555" s="118" t="s">
        <v>856</v>
      </c>
      <c r="F555" s="118" t="s">
        <v>764</v>
      </c>
      <c r="G555" s="126">
        <v>1570501362081</v>
      </c>
      <c r="H555" s="119">
        <v>41449</v>
      </c>
      <c r="I555" s="118" t="s">
        <v>1481</v>
      </c>
      <c r="J555" s="118" t="s">
        <v>1326</v>
      </c>
    </row>
    <row r="556" spans="1:10" ht="24" x14ac:dyDescent="0.55000000000000004">
      <c r="A556">
        <v>555</v>
      </c>
      <c r="B556" s="123">
        <v>3507</v>
      </c>
      <c r="C556" s="120" t="s">
        <v>729</v>
      </c>
      <c r="D556" s="120" t="s">
        <v>947</v>
      </c>
      <c r="E556" s="120" t="s">
        <v>857</v>
      </c>
      <c r="F556" s="120" t="s">
        <v>764</v>
      </c>
      <c r="G556" s="126">
        <v>1103101267576</v>
      </c>
      <c r="H556" s="121">
        <v>41515</v>
      </c>
      <c r="I556" s="120" t="s">
        <v>1481</v>
      </c>
      <c r="J556" s="120" t="s">
        <v>1326</v>
      </c>
    </row>
    <row r="557" spans="1:10" ht="24" x14ac:dyDescent="0.55000000000000004">
      <c r="A557">
        <v>556</v>
      </c>
      <c r="B557" s="123">
        <v>3508</v>
      </c>
      <c r="C557" s="118" t="s">
        <v>729</v>
      </c>
      <c r="D557" s="118" t="s">
        <v>948</v>
      </c>
      <c r="E557" s="118" t="s">
        <v>858</v>
      </c>
      <c r="F557" s="118" t="s">
        <v>764</v>
      </c>
      <c r="G557" s="126">
        <v>1579901646760</v>
      </c>
      <c r="H557" s="119">
        <v>41718</v>
      </c>
      <c r="I557" s="118" t="s">
        <v>1481</v>
      </c>
      <c r="J557" s="118" t="s">
        <v>1326</v>
      </c>
    </row>
    <row r="558" spans="1:10" ht="24" x14ac:dyDescent="0.55000000000000004">
      <c r="A558">
        <v>557</v>
      </c>
      <c r="B558" s="123">
        <v>3509</v>
      </c>
      <c r="C558" s="120" t="s">
        <v>729</v>
      </c>
      <c r="D558" s="120" t="s">
        <v>949</v>
      </c>
      <c r="E558" s="120" t="s">
        <v>145</v>
      </c>
      <c r="F558" s="120" t="s">
        <v>764</v>
      </c>
      <c r="G558" s="126">
        <v>1570501364050</v>
      </c>
      <c r="H558" s="121">
        <v>41616</v>
      </c>
      <c r="I558" s="120" t="s">
        <v>1481</v>
      </c>
      <c r="J558" s="120" t="s">
        <v>1326</v>
      </c>
    </row>
    <row r="559" spans="1:10" ht="24" x14ac:dyDescent="0.55000000000000004">
      <c r="A559">
        <v>558</v>
      </c>
      <c r="B559" s="123">
        <v>3510</v>
      </c>
      <c r="C559" s="118" t="s">
        <v>729</v>
      </c>
      <c r="D559" s="118" t="s">
        <v>950</v>
      </c>
      <c r="E559" s="118" t="s">
        <v>1</v>
      </c>
      <c r="F559" s="118" t="s">
        <v>764</v>
      </c>
      <c r="G559" s="126">
        <v>1579901638490</v>
      </c>
      <c r="H559" s="119">
        <v>41669</v>
      </c>
      <c r="I559" s="118" t="s">
        <v>1481</v>
      </c>
      <c r="J559" s="118" t="s">
        <v>1326</v>
      </c>
    </row>
    <row r="560" spans="1:10" ht="24" x14ac:dyDescent="0.55000000000000004">
      <c r="A560">
        <v>559</v>
      </c>
      <c r="B560" s="123">
        <v>3511</v>
      </c>
      <c r="C560" s="120" t="s">
        <v>729</v>
      </c>
      <c r="D560" s="120" t="s">
        <v>1484</v>
      </c>
      <c r="E560" s="120" t="s">
        <v>1033</v>
      </c>
      <c r="F560" s="120" t="s">
        <v>764</v>
      </c>
      <c r="G560" s="126">
        <v>1579901603751</v>
      </c>
      <c r="H560" s="121">
        <v>41477</v>
      </c>
      <c r="I560" s="120" t="s">
        <v>1481</v>
      </c>
      <c r="J560" s="120" t="s">
        <v>1326</v>
      </c>
    </row>
    <row r="561" spans="1:10" ht="24" x14ac:dyDescent="0.55000000000000004">
      <c r="A561">
        <v>560</v>
      </c>
      <c r="B561" s="123">
        <v>3512</v>
      </c>
      <c r="C561" s="118" t="s">
        <v>730</v>
      </c>
      <c r="D561" s="118" t="s">
        <v>684</v>
      </c>
      <c r="E561" s="118" t="s">
        <v>859</v>
      </c>
      <c r="F561" s="118" t="s">
        <v>763</v>
      </c>
      <c r="G561" s="126">
        <v>1502101058221</v>
      </c>
      <c r="H561" s="119">
        <v>41505</v>
      </c>
      <c r="I561" s="118" t="s">
        <v>1481</v>
      </c>
      <c r="J561" s="118" t="s">
        <v>1326</v>
      </c>
    </row>
    <row r="562" spans="1:10" ht="24" x14ac:dyDescent="0.55000000000000004">
      <c r="A562">
        <v>561</v>
      </c>
      <c r="B562" s="123">
        <v>3513</v>
      </c>
      <c r="C562" s="120" t="s">
        <v>730</v>
      </c>
      <c r="D562" s="120" t="s">
        <v>1034</v>
      </c>
      <c r="E562" s="120" t="s">
        <v>85</v>
      </c>
      <c r="F562" s="120" t="s">
        <v>763</v>
      </c>
      <c r="G562" s="126">
        <v>1579901618502</v>
      </c>
      <c r="H562" s="121">
        <v>41557</v>
      </c>
      <c r="I562" s="120" t="s">
        <v>1481</v>
      </c>
      <c r="J562" s="120" t="s">
        <v>1326</v>
      </c>
    </row>
    <row r="563" spans="1:10" ht="24" x14ac:dyDescent="0.55000000000000004">
      <c r="A563">
        <v>562</v>
      </c>
      <c r="B563" s="123">
        <v>3514</v>
      </c>
      <c r="C563" s="118" t="s">
        <v>730</v>
      </c>
      <c r="D563" s="118" t="s">
        <v>952</v>
      </c>
      <c r="E563" s="118" t="s">
        <v>816</v>
      </c>
      <c r="F563" s="118" t="s">
        <v>763</v>
      </c>
      <c r="G563" s="126">
        <v>1579901595243</v>
      </c>
      <c r="H563" s="119">
        <v>41421</v>
      </c>
      <c r="I563" s="118" t="s">
        <v>1481</v>
      </c>
      <c r="J563" s="118" t="s">
        <v>1326</v>
      </c>
    </row>
    <row r="564" spans="1:10" ht="24" x14ac:dyDescent="0.55000000000000004">
      <c r="A564">
        <v>563</v>
      </c>
      <c r="B564" s="123">
        <v>3515</v>
      </c>
      <c r="C564" s="120" t="s">
        <v>730</v>
      </c>
      <c r="D564" s="120" t="s">
        <v>1485</v>
      </c>
      <c r="E564" s="120" t="s">
        <v>860</v>
      </c>
      <c r="F564" s="120" t="s">
        <v>763</v>
      </c>
      <c r="G564" s="126">
        <v>1103101279418</v>
      </c>
      <c r="H564" s="121">
        <v>41616</v>
      </c>
      <c r="I564" s="120" t="s">
        <v>1481</v>
      </c>
      <c r="J564" s="120" t="s">
        <v>1326</v>
      </c>
    </row>
    <row r="565" spans="1:10" ht="24" x14ac:dyDescent="0.55000000000000004">
      <c r="A565">
        <v>564</v>
      </c>
      <c r="B565" s="123">
        <v>3516</v>
      </c>
      <c r="C565" s="118" t="s">
        <v>730</v>
      </c>
      <c r="D565" s="118" t="s">
        <v>954</v>
      </c>
      <c r="E565" s="118" t="s">
        <v>1033</v>
      </c>
      <c r="F565" s="118" t="s">
        <v>763</v>
      </c>
      <c r="G565" s="126">
        <v>1579901603742</v>
      </c>
      <c r="H565" s="119">
        <v>41477</v>
      </c>
      <c r="I565" s="118" t="s">
        <v>1481</v>
      </c>
      <c r="J565" s="118" t="s">
        <v>1326</v>
      </c>
    </row>
    <row r="566" spans="1:10" ht="24" x14ac:dyDescent="0.55000000000000004">
      <c r="A566">
        <v>565</v>
      </c>
      <c r="B566" s="123">
        <v>3517</v>
      </c>
      <c r="C566" s="120" t="s">
        <v>730</v>
      </c>
      <c r="D566" s="120" t="s">
        <v>955</v>
      </c>
      <c r="E566" s="120" t="s">
        <v>861</v>
      </c>
      <c r="F566" s="120" t="s">
        <v>763</v>
      </c>
      <c r="G566" s="126">
        <v>1570501365269</v>
      </c>
      <c r="H566" s="121">
        <v>41711</v>
      </c>
      <c r="I566" s="120" t="s">
        <v>1481</v>
      </c>
      <c r="J566" s="120" t="s">
        <v>1326</v>
      </c>
    </row>
    <row r="567" spans="1:10" ht="24" x14ac:dyDescent="0.55000000000000004">
      <c r="A567">
        <v>566</v>
      </c>
      <c r="B567" s="123">
        <v>3518</v>
      </c>
      <c r="C567" s="118" t="s">
        <v>730</v>
      </c>
      <c r="D567" s="118" t="s">
        <v>1486</v>
      </c>
      <c r="E567" s="118" t="s">
        <v>862</v>
      </c>
      <c r="F567" s="118" t="s">
        <v>763</v>
      </c>
      <c r="G567" s="126">
        <v>1579901624871</v>
      </c>
      <c r="H567" s="119">
        <v>41591</v>
      </c>
      <c r="I567" s="118" t="s">
        <v>1481</v>
      </c>
      <c r="J567" s="118" t="s">
        <v>1326</v>
      </c>
    </row>
    <row r="568" spans="1:10" ht="24" x14ac:dyDescent="0.55000000000000004">
      <c r="A568">
        <v>567</v>
      </c>
      <c r="B568" s="123">
        <v>3520</v>
      </c>
      <c r="C568" s="120" t="s">
        <v>730</v>
      </c>
      <c r="D568" s="120" t="s">
        <v>957</v>
      </c>
      <c r="E568" s="120" t="s">
        <v>863</v>
      </c>
      <c r="F568" s="120" t="s">
        <v>763</v>
      </c>
      <c r="G568" s="126">
        <v>1570501363142</v>
      </c>
      <c r="H568" s="121">
        <v>41541</v>
      </c>
      <c r="I568" s="120" t="s">
        <v>1481</v>
      </c>
      <c r="J568" s="120" t="s">
        <v>1326</v>
      </c>
    </row>
    <row r="569" spans="1:10" ht="24" x14ac:dyDescent="0.55000000000000004">
      <c r="A569">
        <v>568</v>
      </c>
      <c r="B569" s="123">
        <v>3521</v>
      </c>
      <c r="C569" s="118" t="s">
        <v>730</v>
      </c>
      <c r="D569" s="118" t="s">
        <v>958</v>
      </c>
      <c r="E569" s="118" t="s">
        <v>864</v>
      </c>
      <c r="F569" s="118" t="s">
        <v>763</v>
      </c>
      <c r="G569" s="126">
        <v>1570501364904</v>
      </c>
      <c r="H569" s="119">
        <v>41677</v>
      </c>
      <c r="I569" s="118" t="s">
        <v>1481</v>
      </c>
      <c r="J569" s="118" t="s">
        <v>1326</v>
      </c>
    </row>
    <row r="570" spans="1:10" ht="24" x14ac:dyDescent="0.55000000000000004">
      <c r="A570">
        <v>569</v>
      </c>
      <c r="B570" s="123">
        <v>3522</v>
      </c>
      <c r="C570" s="120" t="s">
        <v>730</v>
      </c>
      <c r="D570" s="120" t="s">
        <v>1039</v>
      </c>
      <c r="E570" s="120" t="s">
        <v>865</v>
      </c>
      <c r="F570" s="120" t="s">
        <v>763</v>
      </c>
      <c r="G570" s="126">
        <v>1559900650704</v>
      </c>
      <c r="H570" s="121">
        <v>41521</v>
      </c>
      <c r="I570" s="120" t="s">
        <v>1481</v>
      </c>
      <c r="J570" s="120" t="s">
        <v>1326</v>
      </c>
    </row>
    <row r="571" spans="1:10" ht="24" x14ac:dyDescent="0.55000000000000004">
      <c r="A571">
        <v>570</v>
      </c>
      <c r="B571" s="123">
        <v>3523</v>
      </c>
      <c r="C571" s="118" t="s">
        <v>730</v>
      </c>
      <c r="D571" s="118" t="s">
        <v>959</v>
      </c>
      <c r="E571" s="118" t="s">
        <v>818</v>
      </c>
      <c r="F571" s="118" t="s">
        <v>763</v>
      </c>
      <c r="G571" s="126">
        <v>1579901631886</v>
      </c>
      <c r="H571" s="119">
        <v>41628</v>
      </c>
      <c r="I571" s="118" t="s">
        <v>1481</v>
      </c>
      <c r="J571" s="118" t="s">
        <v>1326</v>
      </c>
    </row>
    <row r="572" spans="1:10" ht="24" x14ac:dyDescent="0.55000000000000004">
      <c r="A572">
        <v>571</v>
      </c>
      <c r="B572" s="123">
        <v>3524</v>
      </c>
      <c r="C572" s="120" t="s">
        <v>730</v>
      </c>
      <c r="D572" s="120" t="s">
        <v>960</v>
      </c>
      <c r="E572" s="120" t="s">
        <v>866</v>
      </c>
      <c r="F572" s="120" t="s">
        <v>763</v>
      </c>
      <c r="G572" s="126">
        <v>1579901619894</v>
      </c>
      <c r="H572" s="121">
        <v>41564</v>
      </c>
      <c r="I572" s="120" t="s">
        <v>1481</v>
      </c>
      <c r="J572" s="120" t="s">
        <v>1326</v>
      </c>
    </row>
    <row r="573" spans="1:10" ht="24" x14ac:dyDescent="0.55000000000000004">
      <c r="A573">
        <v>572</v>
      </c>
      <c r="B573" s="123">
        <v>3525</v>
      </c>
      <c r="C573" s="118" t="s">
        <v>730</v>
      </c>
      <c r="D573" s="118" t="s">
        <v>961</v>
      </c>
      <c r="E573" s="118" t="s">
        <v>867</v>
      </c>
      <c r="F573" s="118" t="s">
        <v>763</v>
      </c>
      <c r="G573" s="126">
        <v>1570501363568</v>
      </c>
      <c r="H573" s="119">
        <v>41576</v>
      </c>
      <c r="I573" s="118" t="s">
        <v>1481</v>
      </c>
      <c r="J573" s="118" t="s">
        <v>1326</v>
      </c>
    </row>
    <row r="574" spans="1:10" ht="24" x14ac:dyDescent="0.55000000000000004">
      <c r="A574">
        <v>573</v>
      </c>
      <c r="B574" s="123">
        <v>3526</v>
      </c>
      <c r="C574" s="120" t="s">
        <v>730</v>
      </c>
      <c r="D574" s="120" t="s">
        <v>962</v>
      </c>
      <c r="E574" s="120" t="s">
        <v>868</v>
      </c>
      <c r="F574" s="120" t="s">
        <v>763</v>
      </c>
      <c r="G574" s="126">
        <v>1579901603084</v>
      </c>
      <c r="H574" s="121">
        <v>41473</v>
      </c>
      <c r="I574" s="120" t="s">
        <v>1481</v>
      </c>
      <c r="J574" s="120" t="s">
        <v>1326</v>
      </c>
    </row>
    <row r="575" spans="1:10" ht="24" x14ac:dyDescent="0.55000000000000004">
      <c r="A575">
        <v>574</v>
      </c>
      <c r="B575" s="123">
        <v>3527</v>
      </c>
      <c r="C575" s="118" t="s">
        <v>729</v>
      </c>
      <c r="D575" s="118" t="s">
        <v>963</v>
      </c>
      <c r="E575" s="118" t="s">
        <v>869</v>
      </c>
      <c r="F575" s="118" t="s">
        <v>764</v>
      </c>
      <c r="G575" s="126">
        <v>1570501363258</v>
      </c>
      <c r="H575" s="119">
        <v>41553</v>
      </c>
      <c r="I575" s="118" t="s">
        <v>1481</v>
      </c>
      <c r="J575" s="118" t="s">
        <v>1325</v>
      </c>
    </row>
    <row r="576" spans="1:10" ht="24" x14ac:dyDescent="0.55000000000000004">
      <c r="A576">
        <v>575</v>
      </c>
      <c r="B576" s="123">
        <v>3528</v>
      </c>
      <c r="C576" s="120" t="s">
        <v>729</v>
      </c>
      <c r="D576" s="120" t="s">
        <v>516</v>
      </c>
      <c r="E576" s="120" t="s">
        <v>870</v>
      </c>
      <c r="F576" s="120" t="s">
        <v>764</v>
      </c>
      <c r="G576" s="126">
        <v>1579901621163</v>
      </c>
      <c r="H576" s="121">
        <v>41569</v>
      </c>
      <c r="I576" s="120" t="s">
        <v>1481</v>
      </c>
      <c r="J576" s="120" t="s">
        <v>1325</v>
      </c>
    </row>
    <row r="577" spans="1:10" ht="24" x14ac:dyDescent="0.55000000000000004">
      <c r="A577">
        <v>576</v>
      </c>
      <c r="B577" s="123">
        <v>3529</v>
      </c>
      <c r="C577" s="118" t="s">
        <v>729</v>
      </c>
      <c r="D577" s="118" t="s">
        <v>964</v>
      </c>
      <c r="E577" s="118" t="s">
        <v>871</v>
      </c>
      <c r="F577" s="118" t="s">
        <v>764</v>
      </c>
      <c r="G577" s="126">
        <v>1567700064851</v>
      </c>
      <c r="H577" s="119">
        <v>41461</v>
      </c>
      <c r="I577" s="118" t="s">
        <v>1481</v>
      </c>
      <c r="J577" s="118" t="s">
        <v>1325</v>
      </c>
    </row>
    <row r="578" spans="1:10" ht="24" x14ac:dyDescent="0.55000000000000004">
      <c r="A578">
        <v>577</v>
      </c>
      <c r="B578" s="123">
        <v>3530</v>
      </c>
      <c r="C578" s="120" t="s">
        <v>729</v>
      </c>
      <c r="D578" s="120" t="s">
        <v>1487</v>
      </c>
      <c r="E578" s="120" t="s">
        <v>872</v>
      </c>
      <c r="F578" s="120" t="s">
        <v>764</v>
      </c>
      <c r="G578" s="126">
        <v>1579901612946</v>
      </c>
      <c r="H578" s="121">
        <v>41527</v>
      </c>
      <c r="I578" s="120" t="s">
        <v>1481</v>
      </c>
      <c r="J578" s="120" t="s">
        <v>1325</v>
      </c>
    </row>
    <row r="579" spans="1:10" ht="24" x14ac:dyDescent="0.55000000000000004">
      <c r="A579">
        <v>578</v>
      </c>
      <c r="B579" s="123">
        <v>3531</v>
      </c>
      <c r="C579" s="118" t="s">
        <v>729</v>
      </c>
      <c r="D579" s="118" t="s">
        <v>1488</v>
      </c>
      <c r="E579" s="118" t="s">
        <v>739</v>
      </c>
      <c r="F579" s="118" t="s">
        <v>764</v>
      </c>
      <c r="G579" s="126">
        <v>1570501362219</v>
      </c>
      <c r="H579" s="119">
        <v>41462</v>
      </c>
      <c r="I579" s="118" t="s">
        <v>1481</v>
      </c>
      <c r="J579" s="118" t="s">
        <v>1325</v>
      </c>
    </row>
    <row r="580" spans="1:10" ht="24" x14ac:dyDescent="0.55000000000000004">
      <c r="A580">
        <v>579</v>
      </c>
      <c r="B580" s="123">
        <v>3532</v>
      </c>
      <c r="C580" s="120" t="s">
        <v>729</v>
      </c>
      <c r="D580" s="120" t="s">
        <v>966</v>
      </c>
      <c r="E580" s="120" t="s">
        <v>873</v>
      </c>
      <c r="F580" s="120" t="s">
        <v>764</v>
      </c>
      <c r="G580" s="126">
        <v>1570501365331</v>
      </c>
      <c r="H580" s="121">
        <v>41716</v>
      </c>
      <c r="I580" s="120" t="s">
        <v>1481</v>
      </c>
      <c r="J580" s="120" t="s">
        <v>1325</v>
      </c>
    </row>
    <row r="581" spans="1:10" ht="24" x14ac:dyDescent="0.55000000000000004">
      <c r="A581">
        <v>580</v>
      </c>
      <c r="B581" s="123">
        <v>3533</v>
      </c>
      <c r="C581" s="118" t="s">
        <v>729</v>
      </c>
      <c r="D581" s="118" t="s">
        <v>1065</v>
      </c>
      <c r="E581" s="118" t="s">
        <v>1066</v>
      </c>
      <c r="F581" s="118" t="s">
        <v>764</v>
      </c>
      <c r="G581" s="126">
        <v>1579901634958</v>
      </c>
      <c r="H581" s="119">
        <v>41647</v>
      </c>
      <c r="I581" s="118" t="s">
        <v>1481</v>
      </c>
      <c r="J581" s="118" t="s">
        <v>1325</v>
      </c>
    </row>
    <row r="582" spans="1:10" ht="24" x14ac:dyDescent="0.55000000000000004">
      <c r="A582">
        <v>581</v>
      </c>
      <c r="B582" s="123">
        <v>3534</v>
      </c>
      <c r="C582" s="120" t="s">
        <v>729</v>
      </c>
      <c r="D582" s="120" t="s">
        <v>1489</v>
      </c>
      <c r="E582" s="120" t="s">
        <v>874</v>
      </c>
      <c r="F582" s="120" t="s">
        <v>764</v>
      </c>
      <c r="G582" s="126">
        <v>1579901648941</v>
      </c>
      <c r="H582" s="121">
        <v>41724</v>
      </c>
      <c r="I582" s="120" t="s">
        <v>1481</v>
      </c>
      <c r="J582" s="120" t="s">
        <v>1325</v>
      </c>
    </row>
    <row r="583" spans="1:10" ht="24" x14ac:dyDescent="0.55000000000000004">
      <c r="A583">
        <v>582</v>
      </c>
      <c r="B583" s="123">
        <v>3535</v>
      </c>
      <c r="C583" s="118" t="s">
        <v>730</v>
      </c>
      <c r="D583" s="118" t="s">
        <v>1490</v>
      </c>
      <c r="E583" s="118" t="s">
        <v>875</v>
      </c>
      <c r="F583" s="118" t="s">
        <v>763</v>
      </c>
      <c r="G583" s="126">
        <v>1102004511807</v>
      </c>
      <c r="H583" s="119">
        <v>41566</v>
      </c>
      <c r="I583" s="118" t="s">
        <v>1481</v>
      </c>
      <c r="J583" s="118" t="s">
        <v>1325</v>
      </c>
    </row>
    <row r="584" spans="1:10" ht="24" x14ac:dyDescent="0.55000000000000004">
      <c r="A584">
        <v>583</v>
      </c>
      <c r="B584" s="123">
        <v>3536</v>
      </c>
      <c r="C584" s="120" t="s">
        <v>730</v>
      </c>
      <c r="D584" s="120" t="s">
        <v>1491</v>
      </c>
      <c r="E584" s="120" t="s">
        <v>876</v>
      </c>
      <c r="F584" s="120" t="s">
        <v>763</v>
      </c>
      <c r="G584" s="126">
        <v>1570501363151</v>
      </c>
      <c r="H584" s="121">
        <v>41546</v>
      </c>
      <c r="I584" s="120" t="s">
        <v>1481</v>
      </c>
      <c r="J584" s="120" t="s">
        <v>1325</v>
      </c>
    </row>
    <row r="585" spans="1:10" ht="24" x14ac:dyDescent="0.55000000000000004">
      <c r="A585">
        <v>584</v>
      </c>
      <c r="B585" s="123">
        <v>3537</v>
      </c>
      <c r="C585" s="118" t="s">
        <v>730</v>
      </c>
      <c r="D585" s="118" t="s">
        <v>970</v>
      </c>
      <c r="E585" s="118" t="s">
        <v>851</v>
      </c>
      <c r="F585" s="118" t="s">
        <v>763</v>
      </c>
      <c r="G585" s="126">
        <v>1579901653413</v>
      </c>
      <c r="H585" s="119">
        <v>41754</v>
      </c>
      <c r="I585" s="118" t="s">
        <v>1481</v>
      </c>
      <c r="J585" s="118" t="s">
        <v>1325</v>
      </c>
    </row>
    <row r="586" spans="1:10" ht="24" x14ac:dyDescent="0.55000000000000004">
      <c r="A586">
        <v>585</v>
      </c>
      <c r="B586" s="123">
        <v>3539</v>
      </c>
      <c r="C586" s="118" t="s">
        <v>730</v>
      </c>
      <c r="D586" s="118" t="s">
        <v>1492</v>
      </c>
      <c r="E586" s="118" t="s">
        <v>878</v>
      </c>
      <c r="F586" s="118" t="s">
        <v>763</v>
      </c>
      <c r="G586" s="126">
        <v>1570501361841</v>
      </c>
      <c r="H586" s="119">
        <v>41430</v>
      </c>
      <c r="I586" s="118" t="s">
        <v>1481</v>
      </c>
      <c r="J586" s="118" t="s">
        <v>1325</v>
      </c>
    </row>
    <row r="587" spans="1:10" ht="24" x14ac:dyDescent="0.55000000000000004">
      <c r="A587">
        <v>586</v>
      </c>
      <c r="B587" s="123">
        <v>3540</v>
      </c>
      <c r="C587" s="120" t="s">
        <v>730</v>
      </c>
      <c r="D587" s="120" t="s">
        <v>973</v>
      </c>
      <c r="E587" s="120" t="s">
        <v>879</v>
      </c>
      <c r="F587" s="120" t="s">
        <v>763</v>
      </c>
      <c r="G587" s="126">
        <v>1567700064478</v>
      </c>
      <c r="H587" s="121">
        <v>41452</v>
      </c>
      <c r="I587" s="120" t="s">
        <v>1481</v>
      </c>
      <c r="J587" s="120" t="s">
        <v>1325</v>
      </c>
    </row>
    <row r="588" spans="1:10" ht="24" x14ac:dyDescent="0.55000000000000004">
      <c r="A588">
        <v>587</v>
      </c>
      <c r="B588" s="123">
        <v>3541</v>
      </c>
      <c r="C588" s="118" t="s">
        <v>730</v>
      </c>
      <c r="D588" s="118" t="s">
        <v>974</v>
      </c>
      <c r="E588" s="118" t="s">
        <v>880</v>
      </c>
      <c r="F588" s="118" t="s">
        <v>763</v>
      </c>
      <c r="G588" s="126">
        <v>1579901597131</v>
      </c>
      <c r="H588" s="119">
        <v>41433</v>
      </c>
      <c r="I588" s="118" t="s">
        <v>1481</v>
      </c>
      <c r="J588" s="118" t="s">
        <v>1325</v>
      </c>
    </row>
    <row r="589" spans="1:10" ht="24" x14ac:dyDescent="0.55000000000000004">
      <c r="A589">
        <v>588</v>
      </c>
      <c r="B589" s="123">
        <v>3542</v>
      </c>
      <c r="C589" s="120" t="s">
        <v>730</v>
      </c>
      <c r="D589" s="120" t="s">
        <v>1493</v>
      </c>
      <c r="E589" s="120" t="s">
        <v>881</v>
      </c>
      <c r="F589" s="120" t="s">
        <v>763</v>
      </c>
      <c r="G589" s="126">
        <v>1579901644414</v>
      </c>
      <c r="H589" s="121">
        <v>41704</v>
      </c>
      <c r="I589" s="120" t="s">
        <v>1481</v>
      </c>
      <c r="J589" s="120" t="s">
        <v>1325</v>
      </c>
    </row>
    <row r="590" spans="1:10" ht="24" x14ac:dyDescent="0.55000000000000004">
      <c r="A590">
        <v>589</v>
      </c>
      <c r="B590" s="123">
        <v>3543</v>
      </c>
      <c r="C590" s="118" t="s">
        <v>730</v>
      </c>
      <c r="D590" s="118" t="s">
        <v>976</v>
      </c>
      <c r="E590" s="118" t="s">
        <v>117</v>
      </c>
      <c r="F590" s="118" t="s">
        <v>763</v>
      </c>
      <c r="G590" s="126">
        <v>1570501362367</v>
      </c>
      <c r="H590" s="119">
        <v>41479</v>
      </c>
      <c r="I590" s="118" t="s">
        <v>1481</v>
      </c>
      <c r="J590" s="118" t="s">
        <v>1326</v>
      </c>
    </row>
    <row r="591" spans="1:10" ht="24" x14ac:dyDescent="0.55000000000000004">
      <c r="A591">
        <v>590</v>
      </c>
      <c r="B591" s="123">
        <v>3545</v>
      </c>
      <c r="C591" s="120" t="s">
        <v>730</v>
      </c>
      <c r="D591" s="120" t="s">
        <v>977</v>
      </c>
      <c r="E591" s="120" t="s">
        <v>856</v>
      </c>
      <c r="F591" s="120" t="s">
        <v>763</v>
      </c>
      <c r="G591" s="126">
        <v>1579901639119</v>
      </c>
      <c r="H591" s="121">
        <v>41673</v>
      </c>
      <c r="I591" s="120" t="s">
        <v>1481</v>
      </c>
      <c r="J591" s="120" t="s">
        <v>1325</v>
      </c>
    </row>
    <row r="592" spans="1:10" ht="24" x14ac:dyDescent="0.55000000000000004">
      <c r="A592">
        <v>591</v>
      </c>
      <c r="B592" s="123">
        <v>3546</v>
      </c>
      <c r="C592" s="118" t="s">
        <v>730</v>
      </c>
      <c r="D592" s="118" t="s">
        <v>1494</v>
      </c>
      <c r="E592" s="118" t="s">
        <v>1053</v>
      </c>
      <c r="F592" s="118" t="s">
        <v>763</v>
      </c>
      <c r="G592" s="126">
        <v>1509967011096</v>
      </c>
      <c r="H592" s="119">
        <v>41558</v>
      </c>
      <c r="I592" s="118" t="s">
        <v>1481</v>
      </c>
      <c r="J592" s="118" t="s">
        <v>1325</v>
      </c>
    </row>
    <row r="593" spans="1:10" ht="24" x14ac:dyDescent="0.55000000000000004">
      <c r="A593">
        <v>592</v>
      </c>
      <c r="B593" s="123">
        <v>3547</v>
      </c>
      <c r="C593" s="120" t="s">
        <v>730</v>
      </c>
      <c r="D593" s="120" t="s">
        <v>1495</v>
      </c>
      <c r="E593" s="120" t="s">
        <v>188</v>
      </c>
      <c r="F593" s="120" t="s">
        <v>763</v>
      </c>
      <c r="G593" s="126">
        <v>1570501364971</v>
      </c>
      <c r="H593" s="121">
        <v>41688</v>
      </c>
      <c r="I593" s="120" t="s">
        <v>1481</v>
      </c>
      <c r="J593" s="120" t="s">
        <v>1325</v>
      </c>
    </row>
    <row r="594" spans="1:10" ht="24" x14ac:dyDescent="0.55000000000000004">
      <c r="A594">
        <v>593</v>
      </c>
      <c r="B594" s="123">
        <v>3548</v>
      </c>
      <c r="C594" s="118" t="s">
        <v>730</v>
      </c>
      <c r="D594" s="118" t="s">
        <v>980</v>
      </c>
      <c r="E594" s="118" t="s">
        <v>882</v>
      </c>
      <c r="F594" s="118" t="s">
        <v>763</v>
      </c>
      <c r="G594" s="126">
        <v>1720900409560</v>
      </c>
      <c r="H594" s="119">
        <v>41632</v>
      </c>
      <c r="I594" s="118" t="s">
        <v>1481</v>
      </c>
      <c r="J594" s="118" t="s">
        <v>1325</v>
      </c>
    </row>
    <row r="595" spans="1:10" ht="24" x14ac:dyDescent="0.55000000000000004">
      <c r="A595">
        <v>594</v>
      </c>
      <c r="B595" s="123">
        <v>3549</v>
      </c>
      <c r="C595" s="120" t="s">
        <v>729</v>
      </c>
      <c r="D595" s="120" t="s">
        <v>981</v>
      </c>
      <c r="E595" s="120" t="s">
        <v>883</v>
      </c>
      <c r="F595" s="120" t="s">
        <v>764</v>
      </c>
      <c r="G595" s="126">
        <v>1629901040640</v>
      </c>
      <c r="H595" s="121">
        <v>41643</v>
      </c>
      <c r="I595" s="120" t="s">
        <v>1481</v>
      </c>
      <c r="J595" s="120" t="s">
        <v>1325</v>
      </c>
    </row>
    <row r="596" spans="1:10" ht="24" x14ac:dyDescent="0.55000000000000004">
      <c r="A596">
        <v>595</v>
      </c>
      <c r="B596" s="123">
        <v>3550</v>
      </c>
      <c r="C596" s="118" t="s">
        <v>730</v>
      </c>
      <c r="D596" s="118" t="s">
        <v>982</v>
      </c>
      <c r="E596" s="118" t="s">
        <v>884</v>
      </c>
      <c r="F596" s="118" t="s">
        <v>763</v>
      </c>
      <c r="G596" s="126">
        <v>1102500121434</v>
      </c>
      <c r="H596" s="119">
        <v>41597</v>
      </c>
      <c r="I596" s="118" t="s">
        <v>1481</v>
      </c>
      <c r="J596" s="118" t="s">
        <v>1325</v>
      </c>
    </row>
    <row r="597" spans="1:10" ht="24" x14ac:dyDescent="0.55000000000000004">
      <c r="A597">
        <v>596</v>
      </c>
      <c r="B597" s="123">
        <v>3551</v>
      </c>
      <c r="C597" s="120" t="s">
        <v>730</v>
      </c>
      <c r="D597" s="120" t="s">
        <v>1496</v>
      </c>
      <c r="E597" s="120" t="s">
        <v>885</v>
      </c>
      <c r="F597" s="120" t="s">
        <v>763</v>
      </c>
      <c r="G597" s="126">
        <v>1570501363606</v>
      </c>
      <c r="H597" s="121">
        <v>41581</v>
      </c>
      <c r="I597" s="120" t="s">
        <v>1481</v>
      </c>
      <c r="J597" s="120" t="s">
        <v>1325</v>
      </c>
    </row>
    <row r="598" spans="1:10" ht="24" x14ac:dyDescent="0.55000000000000004">
      <c r="A598">
        <v>597</v>
      </c>
      <c r="B598" s="123">
        <v>3552</v>
      </c>
      <c r="C598" s="118" t="s">
        <v>730</v>
      </c>
      <c r="D598" s="118" t="s">
        <v>983</v>
      </c>
      <c r="E598" s="118" t="s">
        <v>886</v>
      </c>
      <c r="F598" s="118" t="s">
        <v>763</v>
      </c>
      <c r="G598" s="126">
        <v>1709800656300</v>
      </c>
      <c r="H598" s="119">
        <v>41534</v>
      </c>
      <c r="I598" s="118" t="s">
        <v>1481</v>
      </c>
      <c r="J598" s="118" t="s">
        <v>1325</v>
      </c>
    </row>
    <row r="599" spans="1:10" ht="24" x14ac:dyDescent="0.55000000000000004">
      <c r="A599">
        <v>598</v>
      </c>
      <c r="B599" s="123">
        <v>3553</v>
      </c>
      <c r="C599" s="120" t="s">
        <v>730</v>
      </c>
      <c r="D599" s="120" t="s">
        <v>984</v>
      </c>
      <c r="E599" s="120" t="s">
        <v>256</v>
      </c>
      <c r="F599" s="120" t="s">
        <v>763</v>
      </c>
      <c r="G599" s="126">
        <v>1570800163552</v>
      </c>
      <c r="H599" s="121">
        <v>41640</v>
      </c>
      <c r="I599" s="120" t="s">
        <v>1481</v>
      </c>
      <c r="J599" s="120" t="s">
        <v>1325</v>
      </c>
    </row>
    <row r="600" spans="1:10" ht="24" x14ac:dyDescent="0.55000000000000004">
      <c r="A600">
        <v>599</v>
      </c>
      <c r="B600" s="123">
        <v>3554</v>
      </c>
      <c r="C600" s="118" t="s">
        <v>730</v>
      </c>
      <c r="D600" s="118" t="s">
        <v>985</v>
      </c>
      <c r="E600" s="118" t="s">
        <v>103</v>
      </c>
      <c r="F600" s="118" t="s">
        <v>763</v>
      </c>
      <c r="G600" s="126">
        <v>1570501362758</v>
      </c>
      <c r="H600" s="119">
        <v>41515</v>
      </c>
      <c r="I600" s="118" t="s">
        <v>1481</v>
      </c>
      <c r="J600" s="118" t="s">
        <v>1325</v>
      </c>
    </row>
    <row r="601" spans="1:10" ht="24" x14ac:dyDescent="0.55000000000000004">
      <c r="A601">
        <v>600</v>
      </c>
      <c r="B601" s="123">
        <v>3555</v>
      </c>
      <c r="C601" s="120" t="s">
        <v>730</v>
      </c>
      <c r="D601" s="120" t="s">
        <v>1016</v>
      </c>
      <c r="E601" s="120" t="s">
        <v>1017</v>
      </c>
      <c r="F601" s="120" t="s">
        <v>763</v>
      </c>
      <c r="G601" s="126">
        <v>1579901432948</v>
      </c>
      <c r="H601" s="121">
        <v>40485</v>
      </c>
      <c r="I601" s="120" t="s">
        <v>1363</v>
      </c>
      <c r="J601" s="120" t="s">
        <v>1326</v>
      </c>
    </row>
    <row r="602" spans="1:10" ht="24" x14ac:dyDescent="0.55000000000000004">
      <c r="A602">
        <v>601</v>
      </c>
      <c r="B602" s="123">
        <v>3556</v>
      </c>
      <c r="C602" s="118" t="s">
        <v>730</v>
      </c>
      <c r="D602" s="118" t="s">
        <v>1049</v>
      </c>
      <c r="E602" s="118" t="s">
        <v>1050</v>
      </c>
      <c r="F602" s="118" t="s">
        <v>763</v>
      </c>
      <c r="G602" s="126">
        <v>1579901642365</v>
      </c>
      <c r="H602" s="119">
        <v>41693</v>
      </c>
      <c r="I602" s="118" t="s">
        <v>1481</v>
      </c>
      <c r="J602" s="118" t="s">
        <v>1326</v>
      </c>
    </row>
    <row r="603" spans="1:10" ht="24" x14ac:dyDescent="0.55000000000000004">
      <c r="A603">
        <v>602</v>
      </c>
      <c r="B603" s="123">
        <v>3557</v>
      </c>
      <c r="C603" s="120" t="s">
        <v>730</v>
      </c>
      <c r="D603" s="120" t="s">
        <v>1019</v>
      </c>
      <c r="E603" s="120" t="s">
        <v>1020</v>
      </c>
      <c r="F603" s="120" t="s">
        <v>763</v>
      </c>
      <c r="G603" s="126">
        <v>1570501341122</v>
      </c>
      <c r="H603" s="121">
        <v>39961</v>
      </c>
      <c r="I603" s="120" t="s">
        <v>1356</v>
      </c>
      <c r="J603" s="120" t="s">
        <v>1326</v>
      </c>
    </row>
    <row r="604" spans="1:10" ht="24" x14ac:dyDescent="0.55000000000000004">
      <c r="A604">
        <v>603</v>
      </c>
      <c r="B604" s="123">
        <v>3558</v>
      </c>
      <c r="C604" s="118" t="s">
        <v>730</v>
      </c>
      <c r="D604" s="118" t="s">
        <v>1043</v>
      </c>
      <c r="E604" s="118" t="s">
        <v>1044</v>
      </c>
      <c r="F604" s="118" t="s">
        <v>764</v>
      </c>
      <c r="G604" s="126">
        <v>1570501344831</v>
      </c>
      <c r="H604" s="119">
        <v>40206</v>
      </c>
      <c r="I604" s="118" t="s">
        <v>1359</v>
      </c>
      <c r="J604" s="118" t="s">
        <v>1326</v>
      </c>
    </row>
    <row r="605" spans="1:10" ht="24" x14ac:dyDescent="0.55000000000000004">
      <c r="A605">
        <v>604</v>
      </c>
      <c r="B605" s="123">
        <v>3559</v>
      </c>
      <c r="C605" s="120" t="s">
        <v>729</v>
      </c>
      <c r="D605" s="120" t="s">
        <v>1045</v>
      </c>
      <c r="E605" s="120" t="s">
        <v>1044</v>
      </c>
      <c r="F605" s="120" t="s">
        <v>764</v>
      </c>
      <c r="G605" s="126">
        <v>1570501328282</v>
      </c>
      <c r="H605" s="121">
        <v>39101</v>
      </c>
      <c r="I605" s="120" t="s">
        <v>1333</v>
      </c>
      <c r="J605" s="120" t="s">
        <v>1326</v>
      </c>
    </row>
    <row r="606" spans="1:10" ht="24" x14ac:dyDescent="0.55000000000000004">
      <c r="A606">
        <v>605</v>
      </c>
      <c r="B606" s="123">
        <v>3562</v>
      </c>
      <c r="C606" s="118" t="s">
        <v>729</v>
      </c>
      <c r="D606" s="118" t="s">
        <v>482</v>
      </c>
      <c r="E606" s="118" t="s">
        <v>1063</v>
      </c>
      <c r="F606" s="118" t="s">
        <v>764</v>
      </c>
      <c r="G606" s="126">
        <v>1579901391419</v>
      </c>
      <c r="H606" s="119">
        <v>40221</v>
      </c>
      <c r="I606" s="118" t="s">
        <v>1359</v>
      </c>
      <c r="J606" s="118" t="s">
        <v>1325</v>
      </c>
    </row>
    <row r="607" spans="1:10" ht="24" x14ac:dyDescent="0.55000000000000004">
      <c r="A607">
        <v>606</v>
      </c>
      <c r="B607" s="123">
        <v>3563</v>
      </c>
      <c r="C607" s="120" t="s">
        <v>729</v>
      </c>
      <c r="D607" s="120" t="s">
        <v>1064</v>
      </c>
      <c r="E607" s="120" t="s">
        <v>1179</v>
      </c>
      <c r="F607" s="120" t="s">
        <v>764</v>
      </c>
      <c r="G607" s="126">
        <v>1579901569668</v>
      </c>
      <c r="H607" s="121">
        <v>41260</v>
      </c>
      <c r="I607" s="120" t="s">
        <v>1427</v>
      </c>
      <c r="J607" s="120" t="s">
        <v>1326</v>
      </c>
    </row>
    <row r="608" spans="1:10" ht="24" x14ac:dyDescent="0.55000000000000004">
      <c r="A608">
        <v>607</v>
      </c>
      <c r="B608" s="123">
        <v>3564</v>
      </c>
      <c r="C608" s="118" t="s">
        <v>730</v>
      </c>
      <c r="D608" s="118" t="s">
        <v>1124</v>
      </c>
      <c r="E608" s="118" t="s">
        <v>1125</v>
      </c>
      <c r="F608" s="118" t="s">
        <v>763</v>
      </c>
      <c r="G608" s="126">
        <v>1570501318414</v>
      </c>
      <c r="H608" s="119">
        <v>38479</v>
      </c>
      <c r="I608" s="118" t="s">
        <v>1327</v>
      </c>
      <c r="J608" s="118" t="s">
        <v>1326</v>
      </c>
    </row>
    <row r="609" spans="1:10" ht="24" x14ac:dyDescent="0.55000000000000004">
      <c r="A609">
        <v>608</v>
      </c>
      <c r="B609" s="123">
        <v>3565</v>
      </c>
      <c r="C609" s="120" t="s">
        <v>729</v>
      </c>
      <c r="D609" s="120" t="s">
        <v>412</v>
      </c>
      <c r="E609" s="120" t="s">
        <v>1122</v>
      </c>
      <c r="F609" s="120" t="s">
        <v>764</v>
      </c>
      <c r="G609" s="126">
        <v>1570501323817</v>
      </c>
      <c r="H609" s="121">
        <v>38783</v>
      </c>
      <c r="I609" s="120" t="s">
        <v>1329</v>
      </c>
      <c r="J609" s="120" t="s">
        <v>1326</v>
      </c>
    </row>
    <row r="610" spans="1:10" ht="24" x14ac:dyDescent="0.55000000000000004">
      <c r="A610">
        <v>609</v>
      </c>
      <c r="B610" s="123">
        <v>3566</v>
      </c>
      <c r="C610" s="118" t="s">
        <v>729</v>
      </c>
      <c r="D610" s="118" t="s">
        <v>518</v>
      </c>
      <c r="E610" s="118" t="s">
        <v>1119</v>
      </c>
      <c r="F610" s="118" t="s">
        <v>764</v>
      </c>
      <c r="G610" s="126">
        <v>1909803056697</v>
      </c>
      <c r="H610" s="119">
        <v>38763</v>
      </c>
      <c r="I610" s="118" t="s">
        <v>1329</v>
      </c>
      <c r="J610" s="118" t="s">
        <v>1326</v>
      </c>
    </row>
    <row r="611" spans="1:10" ht="24" x14ac:dyDescent="0.55000000000000004">
      <c r="A611">
        <v>610</v>
      </c>
      <c r="B611" s="123">
        <v>3567</v>
      </c>
      <c r="C611" s="120" t="s">
        <v>729</v>
      </c>
      <c r="D611" s="120" t="s">
        <v>1497</v>
      </c>
      <c r="E611" s="120" t="s">
        <v>1123</v>
      </c>
      <c r="F611" s="120" t="s">
        <v>764</v>
      </c>
      <c r="G611" s="126">
        <v>1659500017612</v>
      </c>
      <c r="H611" s="121">
        <v>38430</v>
      </c>
      <c r="I611" s="120" t="s">
        <v>1329</v>
      </c>
      <c r="J611" s="120" t="s">
        <v>1326</v>
      </c>
    </row>
    <row r="612" spans="1:10" ht="24" x14ac:dyDescent="0.55000000000000004">
      <c r="A612">
        <v>611</v>
      </c>
      <c r="B612" s="123">
        <v>3568</v>
      </c>
      <c r="C612" s="118" t="s">
        <v>729</v>
      </c>
      <c r="D612" s="118" t="s">
        <v>1498</v>
      </c>
      <c r="E612" s="118" t="s">
        <v>96</v>
      </c>
      <c r="F612" s="118" t="s">
        <v>764</v>
      </c>
      <c r="G612" s="126">
        <v>1570501322471</v>
      </c>
      <c r="H612" s="119">
        <v>38702</v>
      </c>
      <c r="I612" s="118" t="s">
        <v>1329</v>
      </c>
      <c r="J612" s="118" t="s">
        <v>1326</v>
      </c>
    </row>
    <row r="613" spans="1:10" ht="24" x14ac:dyDescent="0.55000000000000004">
      <c r="A613">
        <v>612</v>
      </c>
      <c r="B613" s="123">
        <v>3569</v>
      </c>
      <c r="C613" s="120" t="s">
        <v>730</v>
      </c>
      <c r="D613" s="120" t="s">
        <v>422</v>
      </c>
      <c r="E613" s="120" t="s">
        <v>1117</v>
      </c>
      <c r="F613" s="120" t="s">
        <v>763</v>
      </c>
      <c r="G613" s="126">
        <v>1570501324848</v>
      </c>
      <c r="H613" s="121">
        <v>38841</v>
      </c>
      <c r="I613" s="120" t="s">
        <v>1329</v>
      </c>
      <c r="J613" s="120" t="s">
        <v>1326</v>
      </c>
    </row>
    <row r="614" spans="1:10" ht="24" x14ac:dyDescent="0.55000000000000004">
      <c r="A614">
        <v>613</v>
      </c>
      <c r="B614" s="123">
        <v>3570</v>
      </c>
      <c r="C614" s="118" t="s">
        <v>730</v>
      </c>
      <c r="D614" s="118" t="s">
        <v>1499</v>
      </c>
      <c r="E614" s="118" t="s">
        <v>1118</v>
      </c>
      <c r="F614" s="118" t="s">
        <v>763</v>
      </c>
      <c r="G614" s="126">
        <v>1570501321342</v>
      </c>
      <c r="H614" s="119">
        <v>38645</v>
      </c>
      <c r="I614" s="118" t="s">
        <v>1329</v>
      </c>
      <c r="J614" s="118" t="s">
        <v>1326</v>
      </c>
    </row>
    <row r="615" spans="1:10" ht="24" x14ac:dyDescent="0.55000000000000004">
      <c r="A615">
        <v>614</v>
      </c>
      <c r="B615" s="123">
        <v>3571</v>
      </c>
      <c r="C615" s="120" t="s">
        <v>730</v>
      </c>
      <c r="D615" s="120" t="s">
        <v>1500</v>
      </c>
      <c r="E615" s="120" t="s">
        <v>318</v>
      </c>
      <c r="F615" s="120" t="s">
        <v>763</v>
      </c>
      <c r="G615" s="126">
        <v>1570501323906</v>
      </c>
      <c r="H615" s="121">
        <v>38788</v>
      </c>
      <c r="I615" s="120" t="s">
        <v>1329</v>
      </c>
      <c r="J615" s="120" t="s">
        <v>1326</v>
      </c>
    </row>
    <row r="616" spans="1:10" ht="24" x14ac:dyDescent="0.55000000000000004">
      <c r="A616">
        <v>615</v>
      </c>
      <c r="B616" s="123">
        <v>3572</v>
      </c>
      <c r="C616" s="118" t="s">
        <v>729</v>
      </c>
      <c r="D616" s="118" t="s">
        <v>1501</v>
      </c>
      <c r="E616" s="118" t="s">
        <v>1116</v>
      </c>
      <c r="F616" s="118" t="s">
        <v>764</v>
      </c>
      <c r="G616" s="126">
        <v>1519400020531</v>
      </c>
      <c r="H616" s="119">
        <v>38530</v>
      </c>
      <c r="I616" s="118" t="s">
        <v>1329</v>
      </c>
      <c r="J616" s="118" t="s">
        <v>1325</v>
      </c>
    </row>
    <row r="617" spans="1:10" ht="24" x14ac:dyDescent="0.55000000000000004">
      <c r="A617">
        <v>616</v>
      </c>
      <c r="B617" s="123">
        <v>3573</v>
      </c>
      <c r="C617" s="120" t="s">
        <v>729</v>
      </c>
      <c r="D617" s="120" t="s">
        <v>1502</v>
      </c>
      <c r="E617" s="120" t="s">
        <v>1114</v>
      </c>
      <c r="F617" s="120" t="s">
        <v>764</v>
      </c>
      <c r="G617" s="126">
        <v>1570501322292</v>
      </c>
      <c r="H617" s="121">
        <v>38693</v>
      </c>
      <c r="I617" s="120" t="s">
        <v>1329</v>
      </c>
      <c r="J617" s="120" t="s">
        <v>1325</v>
      </c>
    </row>
    <row r="618" spans="1:10" ht="24" x14ac:dyDescent="0.55000000000000004">
      <c r="A618">
        <v>617</v>
      </c>
      <c r="B618" s="123">
        <v>3574</v>
      </c>
      <c r="C618" s="118" t="s">
        <v>729</v>
      </c>
      <c r="D618" s="118" t="s">
        <v>569</v>
      </c>
      <c r="E618" s="118" t="s">
        <v>1137</v>
      </c>
      <c r="F618" s="118" t="s">
        <v>764</v>
      </c>
      <c r="G618" s="126">
        <v>1570501319721</v>
      </c>
      <c r="H618" s="119">
        <v>38557</v>
      </c>
      <c r="I618" s="118" t="s">
        <v>1329</v>
      </c>
      <c r="J618" s="118" t="s">
        <v>1325</v>
      </c>
    </row>
    <row r="619" spans="1:10" ht="24" x14ac:dyDescent="0.55000000000000004">
      <c r="A619">
        <v>618</v>
      </c>
      <c r="B619" s="123">
        <v>3575</v>
      </c>
      <c r="C619" s="120" t="s">
        <v>729</v>
      </c>
      <c r="D619" s="120" t="s">
        <v>1503</v>
      </c>
      <c r="E619" s="120" t="s">
        <v>1121</v>
      </c>
      <c r="F619" s="120" t="s">
        <v>764</v>
      </c>
      <c r="G619" s="126">
        <v>1570501323850</v>
      </c>
      <c r="H619" s="121">
        <v>38776</v>
      </c>
      <c r="I619" s="120" t="s">
        <v>1329</v>
      </c>
      <c r="J619" s="120" t="s">
        <v>1325</v>
      </c>
    </row>
    <row r="620" spans="1:10" ht="24" x14ac:dyDescent="0.55000000000000004">
      <c r="A620">
        <v>619</v>
      </c>
      <c r="B620" s="123">
        <v>3576</v>
      </c>
      <c r="C620" s="118" t="s">
        <v>729</v>
      </c>
      <c r="D620" s="118" t="s">
        <v>1504</v>
      </c>
      <c r="E620" s="118" t="s">
        <v>1120</v>
      </c>
      <c r="F620" s="118" t="s">
        <v>764</v>
      </c>
      <c r="G620" s="126">
        <v>1579901085369</v>
      </c>
      <c r="H620" s="119">
        <v>38161</v>
      </c>
      <c r="I620" s="118" t="s">
        <v>1329</v>
      </c>
      <c r="J620" s="118" t="s">
        <v>1325</v>
      </c>
    </row>
    <row r="621" spans="1:10" ht="24" x14ac:dyDescent="0.55000000000000004">
      <c r="A621">
        <v>620</v>
      </c>
      <c r="B621" s="123">
        <v>3577</v>
      </c>
      <c r="C621" s="120" t="s">
        <v>730</v>
      </c>
      <c r="D621" s="120" t="s">
        <v>1505</v>
      </c>
      <c r="E621" s="120" t="s">
        <v>104</v>
      </c>
      <c r="F621" s="120" t="s">
        <v>763</v>
      </c>
      <c r="G621" s="126">
        <v>1570501319305</v>
      </c>
      <c r="H621" s="121">
        <v>38536</v>
      </c>
      <c r="I621" s="120" t="s">
        <v>1329</v>
      </c>
      <c r="J621" s="120" t="s">
        <v>1325</v>
      </c>
    </row>
    <row r="622" spans="1:10" ht="24" x14ac:dyDescent="0.55000000000000004">
      <c r="A622">
        <v>621</v>
      </c>
      <c r="B622" s="123">
        <v>3578</v>
      </c>
      <c r="C622" s="118" t="s">
        <v>730</v>
      </c>
      <c r="D622" s="118" t="s">
        <v>1506</v>
      </c>
      <c r="E622" s="118" t="s">
        <v>101</v>
      </c>
      <c r="F622" s="118" t="s">
        <v>763</v>
      </c>
      <c r="G622" s="126">
        <v>1579901128378</v>
      </c>
      <c r="H622" s="119">
        <v>38482</v>
      </c>
      <c r="I622" s="118" t="s">
        <v>1329</v>
      </c>
      <c r="J622" s="118" t="s">
        <v>1325</v>
      </c>
    </row>
    <row r="623" spans="1:10" ht="24" x14ac:dyDescent="0.55000000000000004">
      <c r="A623">
        <v>622</v>
      </c>
      <c r="B623" s="123">
        <v>3579</v>
      </c>
      <c r="C623" s="120" t="s">
        <v>730</v>
      </c>
      <c r="D623" s="120" t="s">
        <v>1507</v>
      </c>
      <c r="E623" s="120" t="s">
        <v>1115</v>
      </c>
      <c r="F623" s="120" t="s">
        <v>763</v>
      </c>
      <c r="G623" s="126">
        <v>1570501320486</v>
      </c>
      <c r="H623" s="121">
        <v>38604</v>
      </c>
      <c r="I623" s="120" t="s">
        <v>1329</v>
      </c>
      <c r="J623" s="120" t="s">
        <v>1325</v>
      </c>
    </row>
    <row r="624" spans="1:10" ht="24" x14ac:dyDescent="0.55000000000000004">
      <c r="A624">
        <v>623</v>
      </c>
      <c r="B624" s="123">
        <v>3580</v>
      </c>
      <c r="C624" s="118" t="s">
        <v>729</v>
      </c>
      <c r="D624" s="118" t="s">
        <v>1055</v>
      </c>
      <c r="E624" s="118" t="s">
        <v>1134</v>
      </c>
      <c r="F624" s="118" t="s">
        <v>764</v>
      </c>
      <c r="G624" s="126">
        <v>1509966535091</v>
      </c>
      <c r="H624" s="119">
        <v>39004</v>
      </c>
      <c r="I624" s="118" t="s">
        <v>1333</v>
      </c>
      <c r="J624" s="118" t="s">
        <v>1326</v>
      </c>
    </row>
    <row r="625" spans="1:10" ht="24" x14ac:dyDescent="0.55000000000000004">
      <c r="A625">
        <v>624</v>
      </c>
      <c r="B625" s="123">
        <v>3581</v>
      </c>
      <c r="C625" s="120" t="s">
        <v>730</v>
      </c>
      <c r="D625" s="120" t="s">
        <v>1126</v>
      </c>
      <c r="E625" s="120" t="s">
        <v>1127</v>
      </c>
      <c r="F625" s="120" t="s">
        <v>763</v>
      </c>
      <c r="G625" s="126">
        <v>1100703983145</v>
      </c>
      <c r="H625" s="121">
        <v>39418</v>
      </c>
      <c r="I625" s="120" t="s">
        <v>1340</v>
      </c>
      <c r="J625" s="120" t="s">
        <v>1326</v>
      </c>
    </row>
    <row r="626" spans="1:10" ht="24" x14ac:dyDescent="0.55000000000000004">
      <c r="A626">
        <v>625</v>
      </c>
      <c r="B626" s="123">
        <v>3582</v>
      </c>
      <c r="C626" s="118" t="s">
        <v>730</v>
      </c>
      <c r="D626" s="118" t="s">
        <v>1015</v>
      </c>
      <c r="E626" s="118" t="s">
        <v>1136</v>
      </c>
      <c r="F626" s="118" t="s">
        <v>763</v>
      </c>
      <c r="G626" s="126">
        <v>1560301479147</v>
      </c>
      <c r="H626" s="119">
        <v>39854</v>
      </c>
      <c r="I626" s="118" t="s">
        <v>1356</v>
      </c>
      <c r="J626" s="118" t="s">
        <v>1325</v>
      </c>
    </row>
    <row r="627" spans="1:10" ht="24" x14ac:dyDescent="0.55000000000000004">
      <c r="A627">
        <v>626</v>
      </c>
      <c r="B627" s="123">
        <v>3583</v>
      </c>
      <c r="C627" s="120" t="s">
        <v>729</v>
      </c>
      <c r="D627" s="120" t="s">
        <v>1130</v>
      </c>
      <c r="E627" s="120" t="s">
        <v>1131</v>
      </c>
      <c r="F627" s="120" t="s">
        <v>764</v>
      </c>
      <c r="G627" s="126">
        <v>1570501342561</v>
      </c>
      <c r="H627" s="121">
        <v>40071</v>
      </c>
      <c r="I627" s="120" t="s">
        <v>1359</v>
      </c>
      <c r="J627" s="120" t="s">
        <v>1326</v>
      </c>
    </row>
    <row r="628" spans="1:10" ht="24" x14ac:dyDescent="0.55000000000000004">
      <c r="A628">
        <v>627</v>
      </c>
      <c r="B628" s="123">
        <v>3584</v>
      </c>
      <c r="C628" s="118" t="s">
        <v>730</v>
      </c>
      <c r="D628" s="118" t="s">
        <v>1132</v>
      </c>
      <c r="E628" s="118" t="s">
        <v>1133</v>
      </c>
      <c r="F628" s="118" t="s">
        <v>763</v>
      </c>
      <c r="G628" s="126">
        <v>1309903733556</v>
      </c>
      <c r="H628" s="119">
        <v>40135</v>
      </c>
      <c r="I628" s="118" t="s">
        <v>1359</v>
      </c>
      <c r="J628" s="118" t="s">
        <v>1326</v>
      </c>
    </row>
    <row r="629" spans="1:10" ht="24" x14ac:dyDescent="0.55000000000000004">
      <c r="A629">
        <v>628</v>
      </c>
      <c r="B629" s="123">
        <v>3585</v>
      </c>
      <c r="C629" s="120" t="s">
        <v>730</v>
      </c>
      <c r="D629" s="120" t="s">
        <v>1129</v>
      </c>
      <c r="E629" s="120" t="s">
        <v>315</v>
      </c>
      <c r="F629" s="120" t="s">
        <v>763</v>
      </c>
      <c r="G629" s="126">
        <v>1570501343435</v>
      </c>
      <c r="H629" s="121">
        <v>40123</v>
      </c>
      <c r="I629" s="120" t="s">
        <v>1359</v>
      </c>
      <c r="J629" s="120" t="s">
        <v>1325</v>
      </c>
    </row>
    <row r="630" spans="1:10" ht="24" x14ac:dyDescent="0.55000000000000004">
      <c r="A630">
        <v>629</v>
      </c>
      <c r="B630" s="123">
        <v>3586</v>
      </c>
      <c r="C630" s="118" t="s">
        <v>729</v>
      </c>
      <c r="D630" s="118" t="s">
        <v>471</v>
      </c>
      <c r="E630" s="118" t="s">
        <v>1134</v>
      </c>
      <c r="F630" s="118" t="s">
        <v>764</v>
      </c>
      <c r="G630" s="126">
        <v>1579901393896</v>
      </c>
      <c r="H630" s="119">
        <v>40240</v>
      </c>
      <c r="I630" s="118" t="s">
        <v>1359</v>
      </c>
      <c r="J630" s="118" t="s">
        <v>1325</v>
      </c>
    </row>
    <row r="631" spans="1:10" ht="24" x14ac:dyDescent="0.55000000000000004">
      <c r="A631">
        <v>630</v>
      </c>
      <c r="B631" s="123">
        <v>3587</v>
      </c>
      <c r="C631" s="120" t="s">
        <v>1269</v>
      </c>
      <c r="D631" s="120" t="s">
        <v>1508</v>
      </c>
      <c r="E631" s="120" t="s">
        <v>1509</v>
      </c>
      <c r="F631" s="120" t="s">
        <v>763</v>
      </c>
      <c r="G631" s="126">
        <v>1570501347961</v>
      </c>
      <c r="H631" s="121">
        <v>36805</v>
      </c>
      <c r="I631" s="120" t="s">
        <v>1363</v>
      </c>
      <c r="J631" s="120" t="s">
        <v>1326</v>
      </c>
    </row>
    <row r="632" spans="1:10" ht="24" x14ac:dyDescent="0.55000000000000004">
      <c r="A632">
        <v>631</v>
      </c>
      <c r="B632" s="123">
        <v>3588</v>
      </c>
      <c r="C632" s="118" t="s">
        <v>730</v>
      </c>
      <c r="D632" s="145" t="s">
        <v>1550</v>
      </c>
      <c r="E632" s="118" t="s">
        <v>1128</v>
      </c>
      <c r="F632" s="118" t="s">
        <v>763</v>
      </c>
      <c r="G632" s="126">
        <v>1579901455697</v>
      </c>
      <c r="H632" s="119">
        <v>40623</v>
      </c>
      <c r="I632" s="118" t="s">
        <v>1363</v>
      </c>
      <c r="J632" s="118" t="s">
        <v>1325</v>
      </c>
    </row>
    <row r="633" spans="1:10" ht="24" x14ac:dyDescent="0.55000000000000004">
      <c r="A633">
        <v>632</v>
      </c>
      <c r="B633" s="123">
        <v>3589</v>
      </c>
      <c r="C633" s="120" t="s">
        <v>729</v>
      </c>
      <c r="D633" s="120" t="s">
        <v>1091</v>
      </c>
      <c r="E633" s="120" t="s">
        <v>1092</v>
      </c>
      <c r="F633" s="120" t="s">
        <v>764</v>
      </c>
      <c r="G633" s="126">
        <v>1579901470378</v>
      </c>
      <c r="H633" s="121">
        <v>40715</v>
      </c>
      <c r="I633" s="120" t="s">
        <v>1389</v>
      </c>
      <c r="J633" s="120" t="s">
        <v>1326</v>
      </c>
    </row>
    <row r="634" spans="1:10" ht="24" x14ac:dyDescent="0.55000000000000004">
      <c r="A634">
        <v>633</v>
      </c>
      <c r="B634" s="123">
        <v>3590</v>
      </c>
      <c r="C634" s="118" t="s">
        <v>729</v>
      </c>
      <c r="D634" s="118" t="s">
        <v>1102</v>
      </c>
      <c r="E634" s="118" t="s">
        <v>257</v>
      </c>
      <c r="F634" s="118" t="s">
        <v>764</v>
      </c>
      <c r="G634" s="126">
        <v>1102004332384</v>
      </c>
      <c r="H634" s="119">
        <v>40933</v>
      </c>
      <c r="I634" s="118" t="s">
        <v>1389</v>
      </c>
      <c r="J634" s="118" t="s">
        <v>1326</v>
      </c>
    </row>
    <row r="635" spans="1:10" ht="24" x14ac:dyDescent="0.55000000000000004">
      <c r="A635">
        <v>634</v>
      </c>
      <c r="B635" s="123">
        <v>3591</v>
      </c>
      <c r="C635" s="120" t="s">
        <v>729</v>
      </c>
      <c r="D635" s="120" t="s">
        <v>1084</v>
      </c>
      <c r="E635" s="120" t="s">
        <v>347</v>
      </c>
      <c r="F635" s="120" t="s">
        <v>764</v>
      </c>
      <c r="G635" s="126">
        <v>1570501352019</v>
      </c>
      <c r="H635" s="121">
        <v>40747</v>
      </c>
      <c r="I635" s="120" t="s">
        <v>1389</v>
      </c>
      <c r="J635" s="120" t="s">
        <v>1326</v>
      </c>
    </row>
    <row r="636" spans="1:10" ht="24" x14ac:dyDescent="0.55000000000000004">
      <c r="A636">
        <v>635</v>
      </c>
      <c r="B636" s="123">
        <v>3592</v>
      </c>
      <c r="C636" s="118" t="s">
        <v>729</v>
      </c>
      <c r="D636" s="118" t="s">
        <v>1096</v>
      </c>
      <c r="E636" s="118" t="s">
        <v>1097</v>
      </c>
      <c r="F636" s="118" t="s">
        <v>764</v>
      </c>
      <c r="G636" s="126">
        <v>1579901501630</v>
      </c>
      <c r="H636" s="119">
        <v>40893</v>
      </c>
      <c r="I636" s="118" t="s">
        <v>1389</v>
      </c>
      <c r="J636" s="118" t="s">
        <v>1326</v>
      </c>
    </row>
    <row r="637" spans="1:10" ht="24" x14ac:dyDescent="0.55000000000000004">
      <c r="A637">
        <v>636</v>
      </c>
      <c r="B637" s="123">
        <v>3593</v>
      </c>
      <c r="C637" s="120" t="s">
        <v>729</v>
      </c>
      <c r="D637" s="120" t="s">
        <v>1055</v>
      </c>
      <c r="E637" s="120" t="s">
        <v>1101</v>
      </c>
      <c r="F637" s="120" t="s">
        <v>764</v>
      </c>
      <c r="G637" s="126">
        <v>1579901498485</v>
      </c>
      <c r="H637" s="121">
        <v>40877</v>
      </c>
      <c r="I637" s="120" t="s">
        <v>1389</v>
      </c>
      <c r="J637" s="120" t="s">
        <v>1326</v>
      </c>
    </row>
    <row r="638" spans="1:10" ht="24" x14ac:dyDescent="0.55000000000000004">
      <c r="A638">
        <v>637</v>
      </c>
      <c r="B638" s="123">
        <v>3596</v>
      </c>
      <c r="C638" s="120" t="s">
        <v>730</v>
      </c>
      <c r="D638" s="120" t="s">
        <v>1231</v>
      </c>
      <c r="E638" s="120" t="s">
        <v>1105</v>
      </c>
      <c r="F638" s="120" t="s">
        <v>763</v>
      </c>
      <c r="G638" s="126">
        <v>1579901497594</v>
      </c>
      <c r="H638" s="121">
        <v>40872</v>
      </c>
      <c r="I638" s="120" t="s">
        <v>1389</v>
      </c>
      <c r="J638" s="120" t="s">
        <v>1326</v>
      </c>
    </row>
    <row r="639" spans="1:10" ht="24" x14ac:dyDescent="0.55000000000000004">
      <c r="A639">
        <v>638</v>
      </c>
      <c r="B639" s="123">
        <v>3597</v>
      </c>
      <c r="C639" s="118" t="s">
        <v>730</v>
      </c>
      <c r="D639" s="118" t="s">
        <v>1099</v>
      </c>
      <c r="E639" s="118" t="s">
        <v>1100</v>
      </c>
      <c r="F639" s="118" t="s">
        <v>763</v>
      </c>
      <c r="G639" s="126">
        <v>1576900001347</v>
      </c>
      <c r="H639" s="119">
        <v>40724</v>
      </c>
      <c r="I639" s="118" t="s">
        <v>1389</v>
      </c>
      <c r="J639" s="118" t="s">
        <v>1326</v>
      </c>
    </row>
    <row r="640" spans="1:10" ht="24" x14ac:dyDescent="0.55000000000000004">
      <c r="A640">
        <v>639</v>
      </c>
      <c r="B640" s="123">
        <v>3598</v>
      </c>
      <c r="C640" s="120" t="s">
        <v>730</v>
      </c>
      <c r="D640" s="120" t="s">
        <v>1075</v>
      </c>
      <c r="E640" s="120" t="s">
        <v>1076</v>
      </c>
      <c r="F640" s="120" t="s">
        <v>763</v>
      </c>
      <c r="G640" s="126">
        <v>1229901400038</v>
      </c>
      <c r="H640" s="121">
        <v>40841</v>
      </c>
      <c r="I640" s="120" t="s">
        <v>1389</v>
      </c>
      <c r="J640" s="120" t="s">
        <v>1326</v>
      </c>
    </row>
    <row r="641" spans="1:10" ht="24" x14ac:dyDescent="0.55000000000000004">
      <c r="A641">
        <v>640</v>
      </c>
      <c r="B641" s="123">
        <v>3599</v>
      </c>
      <c r="C641" s="118" t="s">
        <v>730</v>
      </c>
      <c r="D641" s="118" t="s">
        <v>1072</v>
      </c>
      <c r="E641" s="118" t="s">
        <v>1073</v>
      </c>
      <c r="F641" s="118" t="s">
        <v>763</v>
      </c>
      <c r="G641" s="126">
        <v>1570501351918</v>
      </c>
      <c r="H641" s="119">
        <v>40745</v>
      </c>
      <c r="I641" s="118" t="s">
        <v>1389</v>
      </c>
      <c r="J641" s="118" t="s">
        <v>1326</v>
      </c>
    </row>
    <row r="642" spans="1:10" ht="24" x14ac:dyDescent="0.55000000000000004">
      <c r="A642">
        <v>641</v>
      </c>
      <c r="B642" s="123">
        <v>3600</v>
      </c>
      <c r="C642" s="120" t="s">
        <v>730</v>
      </c>
      <c r="D642" s="120" t="s">
        <v>1087</v>
      </c>
      <c r="E642" s="120" t="s">
        <v>1088</v>
      </c>
      <c r="F642" s="120" t="s">
        <v>763</v>
      </c>
      <c r="G642" s="126">
        <v>1739902574493</v>
      </c>
      <c r="H642" s="121">
        <v>40943</v>
      </c>
      <c r="I642" s="120" t="s">
        <v>1389</v>
      </c>
      <c r="J642" s="120" t="s">
        <v>1326</v>
      </c>
    </row>
    <row r="643" spans="1:10" ht="24" x14ac:dyDescent="0.55000000000000004">
      <c r="A643">
        <v>642</v>
      </c>
      <c r="B643" s="123">
        <v>3601</v>
      </c>
      <c r="C643" s="118" t="s">
        <v>730</v>
      </c>
      <c r="D643" s="118" t="s">
        <v>1080</v>
      </c>
      <c r="E643" s="118" t="s">
        <v>1081</v>
      </c>
      <c r="F643" s="118" t="s">
        <v>763</v>
      </c>
      <c r="G643" s="126">
        <v>1509966904941</v>
      </c>
      <c r="H643" s="119">
        <v>41020</v>
      </c>
      <c r="I643" s="118" t="s">
        <v>1389</v>
      </c>
      <c r="J643" s="118" t="s">
        <v>1326</v>
      </c>
    </row>
    <row r="644" spans="1:10" ht="24" x14ac:dyDescent="0.55000000000000004">
      <c r="A644">
        <v>643</v>
      </c>
      <c r="B644" s="123">
        <v>3602</v>
      </c>
      <c r="C644" s="120" t="s">
        <v>730</v>
      </c>
      <c r="D644" s="120" t="s">
        <v>1052</v>
      </c>
      <c r="E644" s="120" t="s">
        <v>1054</v>
      </c>
      <c r="F644" s="120" t="s">
        <v>763</v>
      </c>
      <c r="G644" s="126">
        <v>1570501351772</v>
      </c>
      <c r="H644" s="121">
        <v>40737</v>
      </c>
      <c r="I644" s="120" t="s">
        <v>1389</v>
      </c>
      <c r="J644" s="120" t="s">
        <v>1326</v>
      </c>
    </row>
    <row r="645" spans="1:10" ht="24" x14ac:dyDescent="0.55000000000000004">
      <c r="A645">
        <v>644</v>
      </c>
      <c r="B645" s="123">
        <v>3603</v>
      </c>
      <c r="C645" s="118" t="s">
        <v>729</v>
      </c>
      <c r="D645" s="118" t="s">
        <v>1074</v>
      </c>
      <c r="E645" s="118" t="s">
        <v>37</v>
      </c>
      <c r="F645" s="118" t="s">
        <v>764</v>
      </c>
      <c r="G645" s="126">
        <v>1579901481701</v>
      </c>
      <c r="H645" s="119">
        <v>40788</v>
      </c>
      <c r="I645" s="118" t="s">
        <v>1389</v>
      </c>
      <c r="J645" s="118" t="s">
        <v>1325</v>
      </c>
    </row>
    <row r="646" spans="1:10" ht="24" x14ac:dyDescent="0.55000000000000004">
      <c r="A646">
        <v>645</v>
      </c>
      <c r="B646" s="123">
        <v>3604</v>
      </c>
      <c r="C646" s="120" t="s">
        <v>729</v>
      </c>
      <c r="D646" s="120" t="s">
        <v>1093</v>
      </c>
      <c r="E646" s="120" t="s">
        <v>1094</v>
      </c>
      <c r="F646" s="120" t="s">
        <v>764</v>
      </c>
      <c r="G646" s="126">
        <v>1570501355727</v>
      </c>
      <c r="H646" s="121">
        <v>41006</v>
      </c>
      <c r="I646" s="120" t="s">
        <v>1389</v>
      </c>
      <c r="J646" s="120" t="s">
        <v>1325</v>
      </c>
    </row>
    <row r="647" spans="1:10" ht="24" x14ac:dyDescent="0.55000000000000004">
      <c r="A647">
        <v>646</v>
      </c>
      <c r="B647" s="123">
        <v>3605</v>
      </c>
      <c r="C647" s="118" t="s">
        <v>729</v>
      </c>
      <c r="D647" s="118" t="s">
        <v>1089</v>
      </c>
      <c r="E647" s="118" t="s">
        <v>1090</v>
      </c>
      <c r="F647" s="118" t="s">
        <v>764</v>
      </c>
      <c r="G647" s="126">
        <v>1570501351543</v>
      </c>
      <c r="H647" s="119">
        <v>40723</v>
      </c>
      <c r="I647" s="118" t="s">
        <v>1389</v>
      </c>
      <c r="J647" s="118" t="s">
        <v>1325</v>
      </c>
    </row>
    <row r="648" spans="1:10" ht="24" x14ac:dyDescent="0.55000000000000004">
      <c r="A648">
        <v>647</v>
      </c>
      <c r="B648" s="123">
        <v>3606</v>
      </c>
      <c r="C648" s="120" t="s">
        <v>729</v>
      </c>
      <c r="D648" s="120" t="s">
        <v>1078</v>
      </c>
      <c r="E648" s="120" t="s">
        <v>1079</v>
      </c>
      <c r="F648" s="120" t="s">
        <v>764</v>
      </c>
      <c r="G648" s="126">
        <v>1567700030301</v>
      </c>
      <c r="H648" s="143">
        <v>40757</v>
      </c>
      <c r="I648" s="120" t="s">
        <v>1389</v>
      </c>
      <c r="J648" s="120" t="s">
        <v>1325</v>
      </c>
    </row>
    <row r="649" spans="1:10" ht="24" x14ac:dyDescent="0.55000000000000004">
      <c r="A649">
        <v>648</v>
      </c>
      <c r="B649" s="123">
        <v>3607</v>
      </c>
      <c r="C649" s="118" t="s">
        <v>729</v>
      </c>
      <c r="D649" s="118" t="s">
        <v>1085</v>
      </c>
      <c r="E649" s="118" t="s">
        <v>1086</v>
      </c>
      <c r="F649" s="118" t="s">
        <v>764</v>
      </c>
      <c r="G649" s="126">
        <v>1570501357029</v>
      </c>
      <c r="H649" s="119">
        <v>41036</v>
      </c>
      <c r="I649" s="118" t="s">
        <v>1389</v>
      </c>
      <c r="J649" s="118" t="s">
        <v>1325</v>
      </c>
    </row>
    <row r="650" spans="1:10" ht="24" x14ac:dyDescent="0.55000000000000004">
      <c r="A650">
        <v>649</v>
      </c>
      <c r="B650" s="123">
        <v>3608</v>
      </c>
      <c r="C650" s="120" t="s">
        <v>729</v>
      </c>
      <c r="D650" s="120" t="s">
        <v>1222</v>
      </c>
      <c r="E650" s="120" t="s">
        <v>1317</v>
      </c>
      <c r="F650" s="120" t="s">
        <v>764</v>
      </c>
      <c r="G650" s="126">
        <v>1570501351659</v>
      </c>
      <c r="H650" s="121">
        <v>40726</v>
      </c>
      <c r="I650" s="120" t="s">
        <v>1389</v>
      </c>
      <c r="J650" s="120" t="s">
        <v>1325</v>
      </c>
    </row>
    <row r="651" spans="1:10" ht="24" x14ac:dyDescent="0.55000000000000004">
      <c r="A651">
        <v>650</v>
      </c>
      <c r="B651" s="123">
        <v>3609</v>
      </c>
      <c r="C651" s="118" t="s">
        <v>730</v>
      </c>
      <c r="D651" s="118" t="s">
        <v>1103</v>
      </c>
      <c r="E651" s="118" t="s">
        <v>1104</v>
      </c>
      <c r="F651" s="118" t="s">
        <v>763</v>
      </c>
      <c r="G651" s="126">
        <v>1570501355689</v>
      </c>
      <c r="H651" s="119">
        <v>41000</v>
      </c>
      <c r="I651" s="118" t="s">
        <v>1389</v>
      </c>
      <c r="J651" s="118" t="s">
        <v>1325</v>
      </c>
    </row>
    <row r="652" spans="1:10" ht="24" x14ac:dyDescent="0.55000000000000004">
      <c r="A652">
        <v>651</v>
      </c>
      <c r="B652" s="123">
        <v>3610</v>
      </c>
      <c r="C652" s="120" t="s">
        <v>730</v>
      </c>
      <c r="D652" s="120" t="s">
        <v>1082</v>
      </c>
      <c r="E652" s="120" t="s">
        <v>1083</v>
      </c>
      <c r="F652" s="120" t="s">
        <v>763</v>
      </c>
      <c r="G652" s="126">
        <v>1579901510710</v>
      </c>
      <c r="H652" s="121">
        <v>40946</v>
      </c>
      <c r="I652" s="120" t="s">
        <v>1389</v>
      </c>
      <c r="J652" s="120" t="s">
        <v>1325</v>
      </c>
    </row>
    <row r="653" spans="1:10" ht="24" x14ac:dyDescent="0.55000000000000004">
      <c r="A653">
        <v>652</v>
      </c>
      <c r="B653" s="123">
        <v>3611</v>
      </c>
      <c r="C653" s="118" t="s">
        <v>730</v>
      </c>
      <c r="D653" s="118" t="s">
        <v>1070</v>
      </c>
      <c r="E653" s="118" t="s">
        <v>1071</v>
      </c>
      <c r="F653" s="118" t="s">
        <v>763</v>
      </c>
      <c r="G653" s="126">
        <v>1510101614261</v>
      </c>
      <c r="H653" s="119">
        <v>40704</v>
      </c>
      <c r="I653" s="118" t="s">
        <v>1389</v>
      </c>
      <c r="J653" s="118" t="s">
        <v>1325</v>
      </c>
    </row>
    <row r="654" spans="1:10" ht="24" x14ac:dyDescent="0.55000000000000004">
      <c r="A654">
        <v>653</v>
      </c>
      <c r="B654" s="123">
        <v>3612</v>
      </c>
      <c r="C654" s="120" t="s">
        <v>730</v>
      </c>
      <c r="D654" s="120" t="s">
        <v>1095</v>
      </c>
      <c r="E654" s="120" t="s">
        <v>264</v>
      </c>
      <c r="F654" s="120" t="s">
        <v>763</v>
      </c>
      <c r="G654" s="126">
        <v>1209000632117</v>
      </c>
      <c r="H654" s="121">
        <v>40891</v>
      </c>
      <c r="I654" s="120" t="s">
        <v>1389</v>
      </c>
      <c r="J654" s="120" t="s">
        <v>1325</v>
      </c>
    </row>
    <row r="655" spans="1:10" ht="24" x14ac:dyDescent="0.55000000000000004">
      <c r="A655">
        <v>654</v>
      </c>
      <c r="B655" s="123">
        <v>3614</v>
      </c>
      <c r="C655" s="118" t="s">
        <v>730</v>
      </c>
      <c r="D655" s="118" t="s">
        <v>1220</v>
      </c>
      <c r="E655" s="118" t="s">
        <v>1077</v>
      </c>
      <c r="F655" s="118" t="s">
        <v>763</v>
      </c>
      <c r="G655" s="126">
        <v>1570501354470</v>
      </c>
      <c r="H655" s="119">
        <v>40909</v>
      </c>
      <c r="I655" s="118" t="s">
        <v>1389</v>
      </c>
      <c r="J655" s="118" t="s">
        <v>1325</v>
      </c>
    </row>
    <row r="656" spans="1:10" ht="24" x14ac:dyDescent="0.55000000000000004">
      <c r="A656">
        <v>655</v>
      </c>
      <c r="B656" s="123">
        <v>3615</v>
      </c>
      <c r="C656" s="120" t="s">
        <v>730</v>
      </c>
      <c r="D656" s="120" t="s">
        <v>1056</v>
      </c>
      <c r="E656" s="120" t="s">
        <v>1098</v>
      </c>
      <c r="F656" s="120" t="s">
        <v>763</v>
      </c>
      <c r="G656" s="126">
        <v>1209000637208</v>
      </c>
      <c r="H656" s="121">
        <v>40913</v>
      </c>
      <c r="I656" s="120" t="s">
        <v>1389</v>
      </c>
      <c r="J656" s="120" t="s">
        <v>1325</v>
      </c>
    </row>
    <row r="657" spans="1:10" ht="24" x14ac:dyDescent="0.55000000000000004">
      <c r="A657">
        <v>656</v>
      </c>
      <c r="B657" s="123">
        <v>3616</v>
      </c>
      <c r="C657" s="118" t="s">
        <v>730</v>
      </c>
      <c r="D657" s="118" t="s">
        <v>1201</v>
      </c>
      <c r="E657" s="118" t="s">
        <v>1092</v>
      </c>
      <c r="F657" s="118" t="s">
        <v>764</v>
      </c>
      <c r="G657" s="126">
        <v>1570501365820</v>
      </c>
      <c r="H657" s="119">
        <v>41762</v>
      </c>
      <c r="I657" s="118" t="s">
        <v>1481</v>
      </c>
      <c r="J657" s="118" t="s">
        <v>1325</v>
      </c>
    </row>
    <row r="658" spans="1:10" ht="24" x14ac:dyDescent="0.55000000000000004">
      <c r="A658">
        <v>657</v>
      </c>
      <c r="B658" s="123">
        <v>3617</v>
      </c>
      <c r="C658" s="120" t="s">
        <v>729</v>
      </c>
      <c r="D658" s="120" t="s">
        <v>1199</v>
      </c>
      <c r="E658" s="120" t="s">
        <v>1200</v>
      </c>
      <c r="F658" s="120" t="s">
        <v>764</v>
      </c>
      <c r="G658" s="126">
        <v>1570501365773</v>
      </c>
      <c r="H658" s="121">
        <v>41760</v>
      </c>
      <c r="I658" s="120" t="s">
        <v>1510</v>
      </c>
      <c r="J658" s="120" t="s">
        <v>1325</v>
      </c>
    </row>
    <row r="659" spans="1:10" ht="24" x14ac:dyDescent="0.55000000000000004">
      <c r="A659">
        <v>658</v>
      </c>
      <c r="B659" s="123">
        <v>3618</v>
      </c>
      <c r="C659" s="118" t="s">
        <v>730</v>
      </c>
      <c r="D659" s="118" t="s">
        <v>1267</v>
      </c>
      <c r="E659" s="118" t="s">
        <v>1197</v>
      </c>
      <c r="F659" s="118" t="s">
        <v>763</v>
      </c>
      <c r="G659" s="126">
        <v>1100501763331</v>
      </c>
      <c r="H659" s="119">
        <v>41759</v>
      </c>
      <c r="I659" s="118" t="s">
        <v>1481</v>
      </c>
      <c r="J659" s="118" t="s">
        <v>1326</v>
      </c>
    </row>
    <row r="660" spans="1:10" ht="24" x14ac:dyDescent="0.55000000000000004">
      <c r="A660">
        <v>659</v>
      </c>
      <c r="B660" s="123">
        <v>3619</v>
      </c>
      <c r="C660" s="120" t="s">
        <v>729</v>
      </c>
      <c r="D660" s="120" t="s">
        <v>82</v>
      </c>
      <c r="E660" s="120" t="s">
        <v>1198</v>
      </c>
      <c r="F660" s="120" t="s">
        <v>764</v>
      </c>
      <c r="G660" s="126">
        <v>1409904304887</v>
      </c>
      <c r="H660" s="121">
        <v>41759</v>
      </c>
      <c r="I660" s="120" t="s">
        <v>1481</v>
      </c>
      <c r="J660" s="120" t="s">
        <v>1326</v>
      </c>
    </row>
    <row r="661" spans="1:10" ht="24" x14ac:dyDescent="0.55000000000000004">
      <c r="A661">
        <v>660</v>
      </c>
      <c r="B661" s="123">
        <v>3621</v>
      </c>
      <c r="C661" s="118" t="s">
        <v>729</v>
      </c>
      <c r="D661" s="118" t="s">
        <v>1143</v>
      </c>
      <c r="E661" s="118" t="s">
        <v>1144</v>
      </c>
      <c r="F661" s="118" t="s">
        <v>764</v>
      </c>
      <c r="G661" s="126">
        <v>1579901679447</v>
      </c>
      <c r="H661" s="119">
        <v>41910</v>
      </c>
      <c r="I661" s="118" t="s">
        <v>1510</v>
      </c>
      <c r="J661" s="118" t="s">
        <v>1326</v>
      </c>
    </row>
    <row r="662" spans="1:10" ht="24" x14ac:dyDescent="0.55000000000000004">
      <c r="A662">
        <v>661</v>
      </c>
      <c r="B662" s="123">
        <v>3622</v>
      </c>
      <c r="C662" s="120" t="s">
        <v>729</v>
      </c>
      <c r="D662" s="120" t="s">
        <v>400</v>
      </c>
      <c r="E662" s="120" t="s">
        <v>1146</v>
      </c>
      <c r="F662" s="120" t="s">
        <v>764</v>
      </c>
      <c r="G662" s="126">
        <v>1579901682944</v>
      </c>
      <c r="H662" s="121">
        <v>41928</v>
      </c>
      <c r="I662" s="120" t="s">
        <v>1510</v>
      </c>
      <c r="J662" s="120" t="s">
        <v>1326</v>
      </c>
    </row>
    <row r="663" spans="1:10" ht="24" x14ac:dyDescent="0.55000000000000004">
      <c r="A663">
        <v>662</v>
      </c>
      <c r="B663" s="123">
        <v>3623</v>
      </c>
      <c r="C663" s="118" t="s">
        <v>729</v>
      </c>
      <c r="D663" s="118" t="s">
        <v>1511</v>
      </c>
      <c r="E663" s="118" t="s">
        <v>85</v>
      </c>
      <c r="F663" s="118" t="s">
        <v>764</v>
      </c>
      <c r="G663" s="126">
        <v>1579901682251</v>
      </c>
      <c r="H663" s="119">
        <v>41925</v>
      </c>
      <c r="I663" s="118" t="s">
        <v>1510</v>
      </c>
      <c r="J663" s="118" t="s">
        <v>1326</v>
      </c>
    </row>
    <row r="664" spans="1:10" ht="24" x14ac:dyDescent="0.55000000000000004">
      <c r="A664">
        <v>663</v>
      </c>
      <c r="B664" s="123">
        <v>3624</v>
      </c>
      <c r="C664" s="120" t="s">
        <v>729</v>
      </c>
      <c r="D664" s="120" t="s">
        <v>1512</v>
      </c>
      <c r="E664" s="120" t="s">
        <v>862</v>
      </c>
      <c r="F664" s="120" t="s">
        <v>764</v>
      </c>
      <c r="G664" s="126">
        <v>1579901684963</v>
      </c>
      <c r="H664" s="121">
        <v>41939</v>
      </c>
      <c r="I664" s="120" t="s">
        <v>1510</v>
      </c>
      <c r="J664" s="120" t="s">
        <v>1326</v>
      </c>
    </row>
    <row r="665" spans="1:10" ht="24" x14ac:dyDescent="0.55000000000000004">
      <c r="A665">
        <v>664</v>
      </c>
      <c r="B665" s="123">
        <v>3625</v>
      </c>
      <c r="C665" s="118" t="s">
        <v>729</v>
      </c>
      <c r="D665" s="118" t="s">
        <v>1149</v>
      </c>
      <c r="E665" s="118" t="s">
        <v>34</v>
      </c>
      <c r="F665" s="118" t="s">
        <v>764</v>
      </c>
      <c r="G665" s="126">
        <v>1139600763485</v>
      </c>
      <c r="H665" s="119">
        <v>42023</v>
      </c>
      <c r="I665" s="118" t="s">
        <v>1510</v>
      </c>
      <c r="J665" s="118" t="s">
        <v>1326</v>
      </c>
    </row>
    <row r="666" spans="1:10" ht="24" x14ac:dyDescent="0.55000000000000004">
      <c r="A666">
        <v>665</v>
      </c>
      <c r="B666" s="123">
        <v>3626</v>
      </c>
      <c r="C666" s="120" t="s">
        <v>729</v>
      </c>
      <c r="D666" s="120" t="s">
        <v>1513</v>
      </c>
      <c r="E666" s="120" t="s">
        <v>1151</v>
      </c>
      <c r="F666" s="120" t="s">
        <v>764</v>
      </c>
      <c r="G666" s="126">
        <v>1579901664547</v>
      </c>
      <c r="H666" s="121">
        <v>41827</v>
      </c>
      <c r="I666" s="120" t="s">
        <v>1510</v>
      </c>
      <c r="J666" s="120" t="s">
        <v>1326</v>
      </c>
    </row>
    <row r="667" spans="1:10" ht="24" x14ac:dyDescent="0.55000000000000004">
      <c r="A667">
        <v>666</v>
      </c>
      <c r="B667" s="123">
        <v>3627</v>
      </c>
      <c r="C667" s="118" t="s">
        <v>729</v>
      </c>
      <c r="D667" s="118" t="s">
        <v>213</v>
      </c>
      <c r="E667" s="118" t="s">
        <v>315</v>
      </c>
      <c r="F667" s="118" t="s">
        <v>764</v>
      </c>
      <c r="G667" s="126">
        <v>1579901690050</v>
      </c>
      <c r="H667" s="119">
        <v>41968</v>
      </c>
      <c r="I667" s="118" t="s">
        <v>1510</v>
      </c>
      <c r="J667" s="118" t="s">
        <v>1326</v>
      </c>
    </row>
    <row r="668" spans="1:10" ht="24" x14ac:dyDescent="0.55000000000000004">
      <c r="A668">
        <v>667</v>
      </c>
      <c r="B668" s="123">
        <v>3628</v>
      </c>
      <c r="C668" s="120" t="s">
        <v>729</v>
      </c>
      <c r="D668" s="120" t="s">
        <v>1514</v>
      </c>
      <c r="E668" s="120" t="s">
        <v>252</v>
      </c>
      <c r="F668" s="120" t="s">
        <v>764</v>
      </c>
      <c r="G668" s="126">
        <v>1570501367695</v>
      </c>
      <c r="H668" s="121">
        <v>41912</v>
      </c>
      <c r="I668" s="120" t="s">
        <v>1510</v>
      </c>
      <c r="J668" s="120" t="s">
        <v>1326</v>
      </c>
    </row>
    <row r="669" spans="1:10" ht="24" x14ac:dyDescent="0.55000000000000004">
      <c r="A669">
        <v>668</v>
      </c>
      <c r="B669" s="123">
        <v>3629</v>
      </c>
      <c r="C669" s="118" t="s">
        <v>729</v>
      </c>
      <c r="D669" s="118" t="s">
        <v>650</v>
      </c>
      <c r="E669" s="118" t="s">
        <v>1153</v>
      </c>
      <c r="F669" s="118" t="s">
        <v>764</v>
      </c>
      <c r="G669" s="126">
        <v>1570501368411</v>
      </c>
      <c r="H669" s="119">
        <v>41961</v>
      </c>
      <c r="I669" s="118" t="s">
        <v>1510</v>
      </c>
      <c r="J669" s="118" t="s">
        <v>1326</v>
      </c>
    </row>
    <row r="670" spans="1:10" ht="24" x14ac:dyDescent="0.55000000000000004">
      <c r="A670">
        <v>669</v>
      </c>
      <c r="B670" s="123">
        <v>3630</v>
      </c>
      <c r="C670" s="120" t="s">
        <v>730</v>
      </c>
      <c r="D670" s="120" t="s">
        <v>1515</v>
      </c>
      <c r="E670" s="120" t="s">
        <v>128</v>
      </c>
      <c r="F670" s="120" t="s">
        <v>763</v>
      </c>
      <c r="G670" s="126">
        <v>1570501368021</v>
      </c>
      <c r="H670" s="121">
        <v>41936</v>
      </c>
      <c r="I670" s="120" t="s">
        <v>1510</v>
      </c>
      <c r="J670" s="120" t="s">
        <v>1326</v>
      </c>
    </row>
    <row r="671" spans="1:10" ht="24" x14ac:dyDescent="0.55000000000000004">
      <c r="A671">
        <v>670</v>
      </c>
      <c r="B671" s="123">
        <v>3631</v>
      </c>
      <c r="C671" s="118" t="s">
        <v>730</v>
      </c>
      <c r="D671" s="118" t="s">
        <v>1516</v>
      </c>
      <c r="E671" s="118" t="s">
        <v>1156</v>
      </c>
      <c r="F671" s="118" t="s">
        <v>763</v>
      </c>
      <c r="G671" s="126">
        <v>1567700092391</v>
      </c>
      <c r="H671" s="119">
        <v>42042</v>
      </c>
      <c r="I671" s="118" t="s">
        <v>1510</v>
      </c>
      <c r="J671" s="118" t="s">
        <v>1326</v>
      </c>
    </row>
    <row r="672" spans="1:10" ht="24" x14ac:dyDescent="0.55000000000000004">
      <c r="A672">
        <v>671</v>
      </c>
      <c r="B672" s="123">
        <v>3632</v>
      </c>
      <c r="C672" s="120" t="s">
        <v>730</v>
      </c>
      <c r="D672" s="120" t="s">
        <v>1217</v>
      </c>
      <c r="E672" s="120" t="s">
        <v>1109</v>
      </c>
      <c r="F672" s="120" t="s">
        <v>763</v>
      </c>
      <c r="G672" s="126">
        <v>1579901664385</v>
      </c>
      <c r="H672" s="121">
        <v>41827</v>
      </c>
      <c r="I672" s="120" t="s">
        <v>1510</v>
      </c>
      <c r="J672" s="120" t="s">
        <v>1326</v>
      </c>
    </row>
    <row r="673" spans="1:12" ht="24" x14ac:dyDescent="0.55000000000000004">
      <c r="A673">
        <v>672</v>
      </c>
      <c r="B673" s="123">
        <v>3633</v>
      </c>
      <c r="C673" s="118" t="s">
        <v>730</v>
      </c>
      <c r="D673" s="118" t="s">
        <v>1517</v>
      </c>
      <c r="E673" s="118" t="s">
        <v>1158</v>
      </c>
      <c r="F673" s="118" t="s">
        <v>764</v>
      </c>
      <c r="G673" s="126">
        <v>1570501367512</v>
      </c>
      <c r="H673" s="119">
        <v>41898</v>
      </c>
      <c r="I673" s="118" t="s">
        <v>1510</v>
      </c>
      <c r="J673" s="118" t="s">
        <v>1326</v>
      </c>
    </row>
    <row r="674" spans="1:12" ht="24" x14ac:dyDescent="0.55000000000000004">
      <c r="A674">
        <v>673</v>
      </c>
      <c r="B674" s="123">
        <v>3634</v>
      </c>
      <c r="C674" s="118" t="s">
        <v>730</v>
      </c>
      <c r="D674" s="118" t="s">
        <v>655</v>
      </c>
      <c r="E674" s="118" t="s">
        <v>1159</v>
      </c>
      <c r="F674" s="120" t="s">
        <v>763</v>
      </c>
      <c r="G674" s="126">
        <v>1570501367008</v>
      </c>
      <c r="H674" s="143">
        <v>41859</v>
      </c>
      <c r="I674" s="118" t="s">
        <v>1510</v>
      </c>
      <c r="J674" s="118" t="s">
        <v>1326</v>
      </c>
    </row>
    <row r="675" spans="1:12" ht="24" x14ac:dyDescent="0.55000000000000004">
      <c r="A675">
        <v>674</v>
      </c>
      <c r="B675" s="123">
        <v>3635</v>
      </c>
      <c r="C675" s="120" t="s">
        <v>730</v>
      </c>
      <c r="D675" s="120" t="s">
        <v>1160</v>
      </c>
      <c r="E675" s="120" t="s">
        <v>1161</v>
      </c>
      <c r="F675" s="120" t="s">
        <v>763</v>
      </c>
      <c r="G675" s="126">
        <v>1129701660614</v>
      </c>
      <c r="H675" s="121">
        <v>42069</v>
      </c>
      <c r="I675" s="120" t="s">
        <v>1510</v>
      </c>
      <c r="J675" s="120" t="s">
        <v>1326</v>
      </c>
      <c r="L675" s="124">
        <v>1570501367008</v>
      </c>
    </row>
    <row r="676" spans="1:12" ht="24" x14ac:dyDescent="0.55000000000000004">
      <c r="A676">
        <v>675</v>
      </c>
      <c r="B676" s="123">
        <v>3636</v>
      </c>
      <c r="C676" s="118" t="s">
        <v>730</v>
      </c>
      <c r="D676" s="118" t="s">
        <v>449</v>
      </c>
      <c r="E676" s="118" t="s">
        <v>1163</v>
      </c>
      <c r="F676" s="118" t="s">
        <v>763</v>
      </c>
      <c r="G676" s="126">
        <v>1570501366842</v>
      </c>
      <c r="H676" s="119">
        <v>41850</v>
      </c>
      <c r="I676" s="118" t="s">
        <v>1510</v>
      </c>
      <c r="J676" s="118" t="s">
        <v>1326</v>
      </c>
    </row>
    <row r="677" spans="1:12" ht="24" x14ac:dyDescent="0.55000000000000004">
      <c r="A677">
        <v>676</v>
      </c>
      <c r="B677" s="123">
        <v>3637</v>
      </c>
      <c r="C677" s="120" t="s">
        <v>730</v>
      </c>
      <c r="D677" s="120" t="s">
        <v>1164</v>
      </c>
      <c r="E677" s="120" t="s">
        <v>1165</v>
      </c>
      <c r="F677" s="120" t="s">
        <v>763</v>
      </c>
      <c r="G677" s="126">
        <v>1579901670415</v>
      </c>
      <c r="H677" s="121">
        <v>41859</v>
      </c>
      <c r="I677" s="120" t="s">
        <v>1510</v>
      </c>
      <c r="J677" s="120" t="s">
        <v>1326</v>
      </c>
    </row>
    <row r="678" spans="1:12" ht="24" x14ac:dyDescent="0.55000000000000004">
      <c r="A678">
        <v>677</v>
      </c>
      <c r="B678" s="123">
        <v>3638</v>
      </c>
      <c r="C678" s="118" t="s">
        <v>730</v>
      </c>
      <c r="D678" s="118" t="s">
        <v>1166</v>
      </c>
      <c r="E678" s="118" t="s">
        <v>210</v>
      </c>
      <c r="F678" s="118" t="s">
        <v>763</v>
      </c>
      <c r="G678" s="126">
        <v>1570501367741</v>
      </c>
      <c r="H678" s="119">
        <v>41910</v>
      </c>
      <c r="I678" s="118" t="s">
        <v>1510</v>
      </c>
      <c r="J678" s="118" t="s">
        <v>1326</v>
      </c>
    </row>
    <row r="679" spans="1:12" ht="24" x14ac:dyDescent="0.55000000000000004">
      <c r="A679">
        <v>678</v>
      </c>
      <c r="B679" s="123">
        <v>3639</v>
      </c>
      <c r="C679" s="120" t="s">
        <v>730</v>
      </c>
      <c r="D679" s="120" t="s">
        <v>1518</v>
      </c>
      <c r="E679" s="120" t="s">
        <v>1168</v>
      </c>
      <c r="F679" s="120" t="s">
        <v>763</v>
      </c>
      <c r="G679" s="126">
        <v>1579901667431</v>
      </c>
      <c r="H679" s="121">
        <v>41840</v>
      </c>
      <c r="I679" s="120" t="s">
        <v>1510</v>
      </c>
      <c r="J679" s="120" t="s">
        <v>1326</v>
      </c>
    </row>
    <row r="680" spans="1:12" ht="24" x14ac:dyDescent="0.55000000000000004">
      <c r="A680">
        <v>679</v>
      </c>
      <c r="B680" s="123">
        <v>3640</v>
      </c>
      <c r="C680" s="118" t="s">
        <v>729</v>
      </c>
      <c r="D680" s="118" t="s">
        <v>1169</v>
      </c>
      <c r="E680" s="118" t="s">
        <v>1170</v>
      </c>
      <c r="F680" s="118" t="s">
        <v>764</v>
      </c>
      <c r="G680" s="126">
        <v>1570501367202</v>
      </c>
      <c r="H680" s="119">
        <v>41874</v>
      </c>
      <c r="I680" s="118" t="s">
        <v>1510</v>
      </c>
      <c r="J680" s="118" t="s">
        <v>1325</v>
      </c>
    </row>
    <row r="681" spans="1:12" ht="24" x14ac:dyDescent="0.55000000000000004">
      <c r="A681">
        <v>680</v>
      </c>
      <c r="B681" s="123">
        <v>3641</v>
      </c>
      <c r="C681" s="120" t="s">
        <v>729</v>
      </c>
      <c r="D681" s="120" t="s">
        <v>1519</v>
      </c>
      <c r="E681" s="120" t="s">
        <v>7</v>
      </c>
      <c r="F681" s="120" t="s">
        <v>764</v>
      </c>
      <c r="G681" s="126">
        <v>1570501366524</v>
      </c>
      <c r="H681" s="121">
        <v>41815</v>
      </c>
      <c r="I681" s="120" t="s">
        <v>1510</v>
      </c>
      <c r="J681" s="120" t="s">
        <v>1325</v>
      </c>
    </row>
    <row r="682" spans="1:12" ht="24" x14ac:dyDescent="0.55000000000000004">
      <c r="A682">
        <v>681</v>
      </c>
      <c r="B682" s="123">
        <v>3642</v>
      </c>
      <c r="C682" s="118" t="s">
        <v>729</v>
      </c>
      <c r="D682" s="118" t="s">
        <v>1172</v>
      </c>
      <c r="E682" s="118" t="s">
        <v>152</v>
      </c>
      <c r="F682" s="118" t="s">
        <v>764</v>
      </c>
      <c r="G682" s="126">
        <v>1570501367377</v>
      </c>
      <c r="H682" s="119">
        <v>41894</v>
      </c>
      <c r="I682" s="118" t="s">
        <v>1510</v>
      </c>
      <c r="J682" s="118" t="s">
        <v>1325</v>
      </c>
    </row>
    <row r="683" spans="1:12" ht="24" x14ac:dyDescent="0.55000000000000004">
      <c r="A683">
        <v>682</v>
      </c>
      <c r="B683" s="123">
        <v>3643</v>
      </c>
      <c r="C683" s="120" t="s">
        <v>729</v>
      </c>
      <c r="D683" s="120" t="s">
        <v>1173</v>
      </c>
      <c r="E683" s="120" t="s">
        <v>240</v>
      </c>
      <c r="F683" s="120" t="s">
        <v>764</v>
      </c>
      <c r="G683" s="126">
        <v>1579901675174</v>
      </c>
      <c r="H683" s="121">
        <v>41891</v>
      </c>
      <c r="I683" s="120" t="s">
        <v>1510</v>
      </c>
      <c r="J683" s="120" t="s">
        <v>1325</v>
      </c>
    </row>
    <row r="684" spans="1:12" ht="24" x14ac:dyDescent="0.55000000000000004">
      <c r="A684">
        <v>683</v>
      </c>
      <c r="B684" s="123">
        <v>3644</v>
      </c>
      <c r="C684" s="118" t="s">
        <v>729</v>
      </c>
      <c r="D684" s="118" t="s">
        <v>1174</v>
      </c>
      <c r="E684" s="118" t="s">
        <v>1175</v>
      </c>
      <c r="F684" s="118" t="s">
        <v>764</v>
      </c>
      <c r="G684" s="126">
        <v>1579901703372</v>
      </c>
      <c r="H684" s="119">
        <v>42047</v>
      </c>
      <c r="I684" s="118" t="s">
        <v>1510</v>
      </c>
      <c r="J684" s="118" t="s">
        <v>1325</v>
      </c>
    </row>
    <row r="685" spans="1:12" ht="24" x14ac:dyDescent="0.55000000000000004">
      <c r="A685">
        <v>684</v>
      </c>
      <c r="B685" s="123">
        <v>3645</v>
      </c>
      <c r="C685" s="120" t="s">
        <v>729</v>
      </c>
      <c r="D685" s="120" t="s">
        <v>1176</v>
      </c>
      <c r="E685" s="120" t="s">
        <v>1268</v>
      </c>
      <c r="F685" s="120" t="s">
        <v>764</v>
      </c>
      <c r="G685" s="126">
        <v>1579901695418</v>
      </c>
      <c r="H685" s="121">
        <v>41996</v>
      </c>
      <c r="I685" s="120" t="s">
        <v>1510</v>
      </c>
      <c r="J685" s="120" t="s">
        <v>1325</v>
      </c>
    </row>
    <row r="686" spans="1:12" ht="24" x14ac:dyDescent="0.55000000000000004">
      <c r="A686">
        <v>685</v>
      </c>
      <c r="B686" s="123">
        <v>3646</v>
      </c>
      <c r="C686" s="118" t="s">
        <v>729</v>
      </c>
      <c r="D686" s="118" t="s">
        <v>1177</v>
      </c>
      <c r="E686" s="118" t="s">
        <v>1178</v>
      </c>
      <c r="F686" s="118" t="s">
        <v>764</v>
      </c>
      <c r="G686" s="126">
        <v>1579901700519</v>
      </c>
      <c r="H686" s="119">
        <v>42030</v>
      </c>
      <c r="I686" s="118" t="s">
        <v>1510</v>
      </c>
      <c r="J686" s="118" t="s">
        <v>1325</v>
      </c>
    </row>
    <row r="687" spans="1:12" ht="24" x14ac:dyDescent="0.55000000000000004">
      <c r="A687">
        <v>686</v>
      </c>
      <c r="B687" s="123">
        <v>3647</v>
      </c>
      <c r="C687" s="120" t="s">
        <v>729</v>
      </c>
      <c r="D687" s="120" t="s">
        <v>601</v>
      </c>
      <c r="E687" s="120" t="s">
        <v>1179</v>
      </c>
      <c r="F687" s="120" t="s">
        <v>764</v>
      </c>
      <c r="G687" s="126">
        <v>1579901701752</v>
      </c>
      <c r="H687" s="121">
        <v>42035</v>
      </c>
      <c r="I687" s="120" t="s">
        <v>1510</v>
      </c>
      <c r="J687" s="120" t="s">
        <v>1325</v>
      </c>
    </row>
    <row r="688" spans="1:12" ht="24" x14ac:dyDescent="0.55000000000000004">
      <c r="A688">
        <v>687</v>
      </c>
      <c r="B688" s="123">
        <v>3648</v>
      </c>
      <c r="C688" s="118" t="s">
        <v>729</v>
      </c>
      <c r="D688" s="118" t="s">
        <v>665</v>
      </c>
      <c r="E688" s="118" t="s">
        <v>222</v>
      </c>
      <c r="F688" s="118" t="s">
        <v>764</v>
      </c>
      <c r="G688" s="126">
        <v>1570501368888</v>
      </c>
      <c r="H688" s="119">
        <v>41993</v>
      </c>
      <c r="I688" s="118" t="s">
        <v>1510</v>
      </c>
      <c r="J688" s="118" t="s">
        <v>1325</v>
      </c>
    </row>
    <row r="689" spans="1:10" ht="24" x14ac:dyDescent="0.55000000000000004">
      <c r="A689">
        <v>688</v>
      </c>
      <c r="B689" s="123">
        <v>3649</v>
      </c>
      <c r="C689" s="120" t="s">
        <v>730</v>
      </c>
      <c r="D689" s="120" t="s">
        <v>1195</v>
      </c>
      <c r="E689" s="120" t="s">
        <v>1196</v>
      </c>
      <c r="F689" s="120" t="s">
        <v>763</v>
      </c>
      <c r="G689" s="126">
        <v>1579901715273</v>
      </c>
      <c r="H689" s="121">
        <v>42126</v>
      </c>
      <c r="I689" s="120" t="s">
        <v>1510</v>
      </c>
      <c r="J689" s="120" t="s">
        <v>1325</v>
      </c>
    </row>
    <row r="690" spans="1:10" ht="24" x14ac:dyDescent="0.55000000000000004">
      <c r="A690">
        <v>689</v>
      </c>
      <c r="B690" s="123">
        <v>3650</v>
      </c>
      <c r="C690" s="118" t="s">
        <v>730</v>
      </c>
      <c r="D690" s="118" t="s">
        <v>1520</v>
      </c>
      <c r="E690" s="118" t="s">
        <v>1181</v>
      </c>
      <c r="F690" s="118" t="s">
        <v>763</v>
      </c>
      <c r="G690" s="126">
        <v>1570501366354</v>
      </c>
      <c r="H690" s="119">
        <v>41811</v>
      </c>
      <c r="I690" s="118" t="s">
        <v>1510</v>
      </c>
      <c r="J690" s="118" t="s">
        <v>1325</v>
      </c>
    </row>
    <row r="691" spans="1:10" ht="24" x14ac:dyDescent="0.55000000000000004">
      <c r="A691">
        <v>690</v>
      </c>
      <c r="B691" s="123">
        <v>3651</v>
      </c>
      <c r="C691" s="120" t="s">
        <v>730</v>
      </c>
      <c r="D691" s="120" t="s">
        <v>1182</v>
      </c>
      <c r="E691" s="120" t="s">
        <v>1183</v>
      </c>
      <c r="F691" s="120" t="s">
        <v>763</v>
      </c>
      <c r="G691" s="126">
        <v>1570501366095</v>
      </c>
      <c r="H691" s="121">
        <v>41781</v>
      </c>
      <c r="I691" s="120" t="s">
        <v>1510</v>
      </c>
      <c r="J691" s="120" t="s">
        <v>1325</v>
      </c>
    </row>
    <row r="692" spans="1:10" ht="24" x14ac:dyDescent="0.55000000000000004">
      <c r="A692">
        <v>691</v>
      </c>
      <c r="B692" s="123">
        <v>3652</v>
      </c>
      <c r="C692" s="118" t="s">
        <v>730</v>
      </c>
      <c r="D692" s="118" t="s">
        <v>1184</v>
      </c>
      <c r="E692" s="118" t="s">
        <v>1185</v>
      </c>
      <c r="F692" s="118" t="s">
        <v>763</v>
      </c>
      <c r="G692" s="126">
        <v>1570501369728</v>
      </c>
      <c r="H692" s="119">
        <v>42082</v>
      </c>
      <c r="I692" s="118" t="s">
        <v>1510</v>
      </c>
      <c r="J692" s="118" t="s">
        <v>1325</v>
      </c>
    </row>
    <row r="693" spans="1:10" ht="24" x14ac:dyDescent="0.55000000000000004">
      <c r="A693">
        <v>692</v>
      </c>
      <c r="B693" s="123">
        <v>3653</v>
      </c>
      <c r="C693" s="120" t="s">
        <v>730</v>
      </c>
      <c r="D693" s="120" t="s">
        <v>1186</v>
      </c>
      <c r="E693" s="120" t="s">
        <v>1168</v>
      </c>
      <c r="F693" s="120" t="s">
        <v>763</v>
      </c>
      <c r="G693" s="126">
        <v>1579901667449</v>
      </c>
      <c r="H693" s="121">
        <v>41840</v>
      </c>
      <c r="I693" s="120" t="s">
        <v>1510</v>
      </c>
      <c r="J693" s="120" t="s">
        <v>1325</v>
      </c>
    </row>
    <row r="694" spans="1:10" ht="24" x14ac:dyDescent="0.55000000000000004">
      <c r="A694">
        <v>693</v>
      </c>
      <c r="B694" s="123">
        <v>3654</v>
      </c>
      <c r="C694" s="118" t="s">
        <v>730</v>
      </c>
      <c r="D694" s="118" t="s">
        <v>1187</v>
      </c>
      <c r="E694" s="118" t="s">
        <v>1188</v>
      </c>
      <c r="F694" s="118" t="s">
        <v>763</v>
      </c>
      <c r="G694" s="126">
        <v>1579901668267</v>
      </c>
      <c r="H694" s="119">
        <v>41846</v>
      </c>
      <c r="I694" s="118" t="s">
        <v>1510</v>
      </c>
      <c r="J694" s="118" t="s">
        <v>1325</v>
      </c>
    </row>
    <row r="695" spans="1:10" ht="24" x14ac:dyDescent="0.55000000000000004">
      <c r="A695">
        <v>694</v>
      </c>
      <c r="B695" s="123">
        <v>3655</v>
      </c>
      <c r="C695" s="120" t="s">
        <v>730</v>
      </c>
      <c r="D695" s="120" t="s">
        <v>1521</v>
      </c>
      <c r="E695" s="120" t="s">
        <v>1189</v>
      </c>
      <c r="F695" s="120" t="s">
        <v>763</v>
      </c>
      <c r="G695" s="126">
        <v>1570501368560</v>
      </c>
      <c r="H695" s="121">
        <v>41974</v>
      </c>
      <c r="I695" s="120" t="s">
        <v>1510</v>
      </c>
      <c r="J695" s="120" t="s">
        <v>1325</v>
      </c>
    </row>
    <row r="696" spans="1:10" ht="24" x14ac:dyDescent="0.55000000000000004">
      <c r="A696">
        <v>695</v>
      </c>
      <c r="B696" s="123">
        <v>3656</v>
      </c>
      <c r="C696" s="118" t="s">
        <v>730</v>
      </c>
      <c r="D696" s="118" t="s">
        <v>1190</v>
      </c>
      <c r="E696" s="118" t="s">
        <v>164</v>
      </c>
      <c r="F696" s="118" t="s">
        <v>763</v>
      </c>
      <c r="G696" s="126">
        <v>1570501366338</v>
      </c>
      <c r="H696" s="119">
        <v>41808</v>
      </c>
      <c r="I696" s="118" t="s">
        <v>1510</v>
      </c>
      <c r="J696" s="118" t="s">
        <v>1325</v>
      </c>
    </row>
    <row r="697" spans="1:10" ht="24" x14ac:dyDescent="0.55000000000000004">
      <c r="A697">
        <v>696</v>
      </c>
      <c r="B697" s="123">
        <v>3657</v>
      </c>
      <c r="C697" s="120" t="s">
        <v>730</v>
      </c>
      <c r="D697" s="120" t="s">
        <v>701</v>
      </c>
      <c r="E697" s="120" t="s">
        <v>129</v>
      </c>
      <c r="F697" s="120" t="s">
        <v>763</v>
      </c>
      <c r="G697" s="126">
        <v>1100202160928</v>
      </c>
      <c r="H697" s="121">
        <v>41855</v>
      </c>
      <c r="I697" s="120" t="s">
        <v>1510</v>
      </c>
      <c r="J697" s="120" t="s">
        <v>1325</v>
      </c>
    </row>
    <row r="698" spans="1:10" ht="24" x14ac:dyDescent="0.55000000000000004">
      <c r="A698">
        <v>697</v>
      </c>
      <c r="B698" s="123">
        <v>3658</v>
      </c>
      <c r="C698" s="118" t="s">
        <v>730</v>
      </c>
      <c r="D698" s="118" t="s">
        <v>1192</v>
      </c>
      <c r="E698" s="118" t="s">
        <v>1193</v>
      </c>
      <c r="F698" s="118" t="s">
        <v>763</v>
      </c>
      <c r="G698" s="126">
        <v>1570501369787</v>
      </c>
      <c r="H698" s="119">
        <v>42087</v>
      </c>
      <c r="I698" s="118" t="s">
        <v>1510</v>
      </c>
      <c r="J698" s="118" t="s">
        <v>1325</v>
      </c>
    </row>
    <row r="699" spans="1:10" ht="24" x14ac:dyDescent="0.55000000000000004">
      <c r="A699">
        <v>699</v>
      </c>
      <c r="B699" s="123">
        <v>3661</v>
      </c>
      <c r="C699" s="118" t="s">
        <v>729</v>
      </c>
      <c r="D699" s="118" t="s">
        <v>1224</v>
      </c>
      <c r="E699" s="118" t="s">
        <v>1225</v>
      </c>
      <c r="F699" s="118" t="s">
        <v>764</v>
      </c>
      <c r="G699" s="126">
        <v>1129701339042</v>
      </c>
      <c r="H699" s="119">
        <v>38319</v>
      </c>
      <c r="I699" s="118" t="s">
        <v>1356</v>
      </c>
      <c r="J699" s="118" t="s">
        <v>1325</v>
      </c>
    </row>
    <row r="700" spans="1:10" ht="24" x14ac:dyDescent="0.55000000000000004">
      <c r="A700">
        <v>700</v>
      </c>
      <c r="B700" s="123">
        <v>3662</v>
      </c>
      <c r="C700" s="120" t="s">
        <v>730</v>
      </c>
      <c r="D700" s="120" t="s">
        <v>1233</v>
      </c>
      <c r="E700" s="120" t="s">
        <v>1234</v>
      </c>
      <c r="F700" s="120" t="s">
        <v>763</v>
      </c>
      <c r="G700" s="126">
        <v>1579901600034</v>
      </c>
      <c r="H700" s="121">
        <v>41450</v>
      </c>
      <c r="I700" s="120" t="s">
        <v>1481</v>
      </c>
      <c r="J700" s="120" t="s">
        <v>1326</v>
      </c>
    </row>
    <row r="701" spans="1:10" ht="24" x14ac:dyDescent="0.55000000000000004">
      <c r="A701">
        <v>701</v>
      </c>
      <c r="B701" s="123">
        <v>3663</v>
      </c>
      <c r="C701" s="118" t="s">
        <v>729</v>
      </c>
      <c r="D701" s="118" t="s">
        <v>1262</v>
      </c>
      <c r="E701" s="118" t="s">
        <v>1263</v>
      </c>
      <c r="F701" s="118" t="s">
        <v>764</v>
      </c>
      <c r="G701" s="126">
        <v>1567700065741</v>
      </c>
      <c r="H701" s="119">
        <v>41476</v>
      </c>
      <c r="I701" s="118" t="s">
        <v>1363</v>
      </c>
      <c r="J701" s="118" t="s">
        <v>1325</v>
      </c>
    </row>
    <row r="702" spans="1:10" ht="24" x14ac:dyDescent="0.55000000000000004">
      <c r="A702">
        <v>702</v>
      </c>
      <c r="B702" s="123">
        <v>3660</v>
      </c>
      <c r="C702" s="120" t="s">
        <v>729</v>
      </c>
      <c r="D702" s="120" t="s">
        <v>1214</v>
      </c>
      <c r="E702" s="120" t="s">
        <v>1215</v>
      </c>
      <c r="F702" s="120" t="s">
        <v>764</v>
      </c>
      <c r="G702" s="126">
        <v>1509100001957</v>
      </c>
      <c r="H702" s="121">
        <v>236685</v>
      </c>
      <c r="I702" s="120" t="s">
        <v>1356</v>
      </c>
      <c r="J702" s="120" t="s">
        <v>1325</v>
      </c>
    </row>
    <row r="703" spans="1:10" ht="24" x14ac:dyDescent="0.55000000000000004">
      <c r="A703">
        <v>703</v>
      </c>
      <c r="B703" s="123">
        <v>3664</v>
      </c>
      <c r="C703" s="120" t="s">
        <v>730</v>
      </c>
      <c r="D703" s="120" t="s">
        <v>1544</v>
      </c>
      <c r="E703" s="120" t="s">
        <v>1545</v>
      </c>
      <c r="F703" s="120" t="s">
        <v>763</v>
      </c>
      <c r="G703" s="126">
        <v>1350101881831</v>
      </c>
      <c r="H703" s="121">
        <v>39960</v>
      </c>
      <c r="I703" s="120" t="s">
        <v>1359</v>
      </c>
      <c r="J703" s="120" t="s">
        <v>1325</v>
      </c>
    </row>
    <row r="704" spans="1:10" ht="24" x14ac:dyDescent="0.55000000000000004">
      <c r="A704">
        <v>704</v>
      </c>
      <c r="B704" s="123">
        <v>3665</v>
      </c>
      <c r="C704" s="149" t="s">
        <v>730</v>
      </c>
      <c r="D704" s="10" t="s">
        <v>760</v>
      </c>
      <c r="E704" s="9" t="s">
        <v>1560</v>
      </c>
      <c r="F704" s="120" t="s">
        <v>763</v>
      </c>
      <c r="G704" s="126">
        <v>1909803380486</v>
      </c>
      <c r="H704" s="121">
        <v>39776</v>
      </c>
      <c r="I704" s="120" t="s">
        <v>1356</v>
      </c>
      <c r="J704" s="120" t="s">
        <v>1325</v>
      </c>
    </row>
    <row r="705" spans="1:10" ht="24" x14ac:dyDescent="0.55000000000000004">
      <c r="A705">
        <v>705</v>
      </c>
      <c r="B705" s="123">
        <v>3666</v>
      </c>
      <c r="C705" s="149" t="s">
        <v>730</v>
      </c>
      <c r="D705" s="10" t="s">
        <v>1570</v>
      </c>
      <c r="E705" s="9" t="s">
        <v>1571</v>
      </c>
      <c r="F705" s="120" t="s">
        <v>763</v>
      </c>
      <c r="G705" s="126">
        <v>1570501336790</v>
      </c>
      <c r="H705" s="121">
        <v>39646</v>
      </c>
      <c r="I705" s="120" t="s">
        <v>1356</v>
      </c>
      <c r="J705" s="120" t="s">
        <v>1325</v>
      </c>
    </row>
    <row r="706" spans="1:10" ht="24" x14ac:dyDescent="0.55000000000000004">
      <c r="A706">
        <v>706</v>
      </c>
      <c r="B706" s="123">
        <v>3667</v>
      </c>
      <c r="C706" s="149" t="s">
        <v>729</v>
      </c>
      <c r="D706" s="10" t="s">
        <v>1569</v>
      </c>
      <c r="E706" s="9" t="s">
        <v>95</v>
      </c>
      <c r="F706" s="120" t="s">
        <v>764</v>
      </c>
      <c r="G706" s="126">
        <v>1579901123601</v>
      </c>
      <c r="H706" s="121">
        <v>38448</v>
      </c>
      <c r="I706" s="120" t="s">
        <v>1060</v>
      </c>
      <c r="J706" s="120">
        <v>1</v>
      </c>
    </row>
    <row r="707" spans="1:10" ht="24" x14ac:dyDescent="0.55000000000000004">
      <c r="A707">
        <v>707</v>
      </c>
      <c r="B707" s="123">
        <v>3668</v>
      </c>
      <c r="C707" s="149" t="s">
        <v>729</v>
      </c>
      <c r="D707" s="10" t="s">
        <v>1579</v>
      </c>
      <c r="E707" s="9" t="s">
        <v>1580</v>
      </c>
      <c r="F707" s="120" t="s">
        <v>764</v>
      </c>
      <c r="G707" s="126">
        <v>1570501363207</v>
      </c>
      <c r="H707" s="121">
        <v>239874</v>
      </c>
      <c r="I707" s="120" t="s">
        <v>1481</v>
      </c>
      <c r="J707" s="120">
        <v>2</v>
      </c>
    </row>
    <row r="708" spans="1:10" ht="24" x14ac:dyDescent="0.55000000000000004">
      <c r="A708">
        <v>708</v>
      </c>
      <c r="B708" s="123">
        <v>3669</v>
      </c>
      <c r="C708" s="149" t="s">
        <v>729</v>
      </c>
      <c r="D708" s="10" t="s">
        <v>1577</v>
      </c>
      <c r="E708" s="9" t="s">
        <v>1578</v>
      </c>
      <c r="F708" s="120" t="s">
        <v>764</v>
      </c>
      <c r="G708" s="126">
        <v>1570501364289</v>
      </c>
      <c r="H708" s="121">
        <v>239950</v>
      </c>
      <c r="I708" s="120" t="s">
        <v>1481</v>
      </c>
      <c r="J708" s="120">
        <v>2</v>
      </c>
    </row>
    <row r="709" spans="1:10" ht="24" x14ac:dyDescent="0.55000000000000004">
      <c r="A709">
        <v>709</v>
      </c>
      <c r="B709" s="123">
        <v>3670</v>
      </c>
      <c r="C709" s="149" t="s">
        <v>729</v>
      </c>
      <c r="D709" s="10" t="s">
        <v>1575</v>
      </c>
      <c r="E709" s="9" t="s">
        <v>1234</v>
      </c>
      <c r="F709" s="120" t="s">
        <v>764</v>
      </c>
      <c r="G709" s="126">
        <v>1579901380789</v>
      </c>
      <c r="H709" s="121">
        <v>40153</v>
      </c>
      <c r="I709" s="120" t="s">
        <v>1359</v>
      </c>
      <c r="J709" s="120">
        <v>1</v>
      </c>
    </row>
    <row r="710" spans="1:10" ht="24" x14ac:dyDescent="0.55000000000000004">
      <c r="A710">
        <v>710</v>
      </c>
      <c r="B710" s="123">
        <v>3671</v>
      </c>
      <c r="C710" s="149" t="s">
        <v>730</v>
      </c>
      <c r="D710" s="10" t="s">
        <v>1576</v>
      </c>
      <c r="E710" s="9" t="s">
        <v>95</v>
      </c>
      <c r="F710" s="120" t="s">
        <v>763</v>
      </c>
      <c r="G710" s="126">
        <v>1579901289053</v>
      </c>
      <c r="H710" s="121">
        <v>39570</v>
      </c>
      <c r="I710" s="120" t="s">
        <v>1340</v>
      </c>
      <c r="J710" s="120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topLeftCell="A671" workbookViewId="0">
      <selection sqref="A1:E695"/>
    </sheetView>
  </sheetViews>
  <sheetFormatPr defaultRowHeight="14.25" x14ac:dyDescent="0.2"/>
  <cols>
    <col min="7" max="7" width="30.625" bestFit="1" customWidth="1"/>
    <col min="11" max="11" width="20.375" bestFit="1" customWidth="1"/>
  </cols>
  <sheetData>
    <row r="1" spans="1:14" x14ac:dyDescent="0.2">
      <c r="A1" t="s">
        <v>28</v>
      </c>
      <c r="B1">
        <v>3497</v>
      </c>
      <c r="C1" t="s">
        <v>729</v>
      </c>
      <c r="D1" t="s">
        <v>1036</v>
      </c>
      <c r="E1" t="s">
        <v>834</v>
      </c>
      <c r="F1">
        <v>1</v>
      </c>
      <c r="G1" t="str">
        <f t="shared" ref="G1:G64" si="0">CONCATENATE(C1,D1,"   ",E1)</f>
        <v>เด็กชายจารุกิตติ์   ขัดอ้าย</v>
      </c>
      <c r="J1">
        <f t="shared" ref="J1:J64" si="1">B1</f>
        <v>3497</v>
      </c>
      <c r="K1" t="str">
        <f>G1</f>
        <v>เด็กชายจารุกิตติ์   ขัดอ้าย</v>
      </c>
      <c r="L1">
        <f>J1</f>
        <v>3497</v>
      </c>
      <c r="M1" t="str">
        <f t="shared" ref="M1:M64" si="2">A1</f>
        <v>ป.1/1</v>
      </c>
      <c r="N1">
        <f>F1</f>
        <v>1</v>
      </c>
    </row>
    <row r="2" spans="1:14" x14ac:dyDescent="0.2">
      <c r="A2" t="s">
        <v>28</v>
      </c>
      <c r="B2">
        <v>3375</v>
      </c>
      <c r="C2" t="s">
        <v>729</v>
      </c>
      <c r="D2" t="s">
        <v>640</v>
      </c>
      <c r="E2" t="s">
        <v>1618</v>
      </c>
      <c r="F2">
        <v>2</v>
      </c>
      <c r="G2" t="str">
        <f t="shared" si="0"/>
        <v>เด็กชายณัฐนนท์   อู๋เมืองคำ</v>
      </c>
      <c r="J2">
        <f t="shared" si="1"/>
        <v>3375</v>
      </c>
      <c r="K2" t="str">
        <f t="shared" ref="K2:K11" si="3">G2</f>
        <v>เด็กชายณัฐนนท์   อู๋เมืองคำ</v>
      </c>
      <c r="L2">
        <f t="shared" ref="L2:L11" si="4">J2</f>
        <v>3375</v>
      </c>
      <c r="M2" t="str">
        <f t="shared" si="2"/>
        <v>ป.1/1</v>
      </c>
      <c r="N2">
        <f t="shared" ref="N2:N11" si="5">F2</f>
        <v>2</v>
      </c>
    </row>
    <row r="3" spans="1:14" x14ac:dyDescent="0.2">
      <c r="A3" t="s">
        <v>28</v>
      </c>
      <c r="B3">
        <v>3385</v>
      </c>
      <c r="C3" t="s">
        <v>729</v>
      </c>
      <c r="D3" t="s">
        <v>728</v>
      </c>
      <c r="E3" t="s">
        <v>1031</v>
      </c>
      <c r="F3">
        <v>3</v>
      </c>
      <c r="G3" t="str">
        <f t="shared" si="0"/>
        <v>เด็กชายณัฐวัฒน์   จุ่มปาแฝก</v>
      </c>
      <c r="J3">
        <f t="shared" si="1"/>
        <v>3385</v>
      </c>
      <c r="K3" t="str">
        <f t="shared" si="3"/>
        <v>เด็กชายณัฐวัฒน์   จุ่มปาแฝก</v>
      </c>
      <c r="L3">
        <f t="shared" si="4"/>
        <v>3385</v>
      </c>
      <c r="M3" t="str">
        <f t="shared" si="2"/>
        <v>ป.1/1</v>
      </c>
      <c r="N3">
        <f t="shared" si="5"/>
        <v>3</v>
      </c>
    </row>
    <row r="4" spans="1:14" x14ac:dyDescent="0.2">
      <c r="A4" t="s">
        <v>28</v>
      </c>
      <c r="B4">
        <v>3388</v>
      </c>
      <c r="C4" t="s">
        <v>729</v>
      </c>
      <c r="D4" t="s">
        <v>935</v>
      </c>
      <c r="E4" t="s">
        <v>1053</v>
      </c>
      <c r="F4">
        <v>4</v>
      </c>
      <c r="G4" t="str">
        <f t="shared" si="0"/>
        <v>เด็กชายธิติสรณ์   ใจมอย</v>
      </c>
      <c r="J4">
        <f t="shared" si="1"/>
        <v>3388</v>
      </c>
      <c r="K4" t="str">
        <f t="shared" si="3"/>
        <v>เด็กชายธิติสรณ์   ใจมอย</v>
      </c>
      <c r="L4">
        <f t="shared" si="4"/>
        <v>3388</v>
      </c>
      <c r="M4" t="str">
        <f t="shared" si="2"/>
        <v>ป.1/1</v>
      </c>
      <c r="N4">
        <f t="shared" si="5"/>
        <v>4</v>
      </c>
    </row>
    <row r="5" spans="1:14" x14ac:dyDescent="0.2">
      <c r="A5" t="s">
        <v>28</v>
      </c>
      <c r="B5">
        <v>3367</v>
      </c>
      <c r="C5" t="s">
        <v>729</v>
      </c>
      <c r="D5" t="s">
        <v>923</v>
      </c>
      <c r="E5" t="s">
        <v>1614</v>
      </c>
      <c r="F5">
        <v>5</v>
      </c>
      <c r="G5" t="str">
        <f t="shared" si="0"/>
        <v>เด็กชายธีรดนย์   บัวธนะ</v>
      </c>
      <c r="J5">
        <f t="shared" si="1"/>
        <v>3367</v>
      </c>
      <c r="K5" t="str">
        <f t="shared" si="3"/>
        <v>เด็กชายธีรดนย์   บัวธนะ</v>
      </c>
      <c r="L5">
        <f t="shared" si="4"/>
        <v>3367</v>
      </c>
      <c r="M5" t="str">
        <f t="shared" si="2"/>
        <v>ป.1/1</v>
      </c>
      <c r="N5">
        <f t="shared" si="5"/>
        <v>5</v>
      </c>
    </row>
    <row r="6" spans="1:14" x14ac:dyDescent="0.2">
      <c r="A6" t="s">
        <v>28</v>
      </c>
      <c r="B6">
        <v>3364</v>
      </c>
      <c r="C6" t="s">
        <v>729</v>
      </c>
      <c r="D6" t="s">
        <v>921</v>
      </c>
      <c r="E6" t="s">
        <v>1619</v>
      </c>
      <c r="F6">
        <v>6</v>
      </c>
      <c r="G6" t="str">
        <f t="shared" si="0"/>
        <v>เด็กชายพัทชดนย์   เย็นมาก</v>
      </c>
      <c r="J6">
        <f t="shared" si="1"/>
        <v>3364</v>
      </c>
      <c r="K6" t="str">
        <f t="shared" si="3"/>
        <v>เด็กชายพัทชดนย์   เย็นมาก</v>
      </c>
      <c r="L6">
        <f t="shared" si="4"/>
        <v>3364</v>
      </c>
      <c r="M6" t="str">
        <f t="shared" si="2"/>
        <v>ป.1/1</v>
      </c>
      <c r="N6">
        <f t="shared" si="5"/>
        <v>6</v>
      </c>
    </row>
    <row r="7" spans="1:14" x14ac:dyDescent="0.2">
      <c r="A7" t="s">
        <v>28</v>
      </c>
      <c r="B7">
        <v>3363</v>
      </c>
      <c r="C7" t="s">
        <v>729</v>
      </c>
      <c r="D7" t="s">
        <v>1438</v>
      </c>
      <c r="E7" t="s">
        <v>167</v>
      </c>
      <c r="F7">
        <v>7</v>
      </c>
      <c r="G7" t="str">
        <f t="shared" si="0"/>
        <v>เด็กชายพัชรพรรณ    ลาดคม</v>
      </c>
      <c r="J7">
        <f t="shared" si="1"/>
        <v>3363</v>
      </c>
      <c r="K7" t="str">
        <f t="shared" si="3"/>
        <v>เด็กชายพัชรพรรณ    ลาดคม</v>
      </c>
      <c r="L7">
        <f t="shared" si="4"/>
        <v>3363</v>
      </c>
      <c r="M7" t="str">
        <f t="shared" si="2"/>
        <v>ป.1/1</v>
      </c>
      <c r="N7">
        <f t="shared" si="5"/>
        <v>7</v>
      </c>
    </row>
    <row r="8" spans="1:14" x14ac:dyDescent="0.2">
      <c r="A8" t="s">
        <v>28</v>
      </c>
      <c r="B8">
        <v>3361</v>
      </c>
      <c r="C8" t="s">
        <v>729</v>
      </c>
      <c r="D8" t="s">
        <v>561</v>
      </c>
      <c r="E8" t="s">
        <v>821</v>
      </c>
      <c r="F8">
        <v>8</v>
      </c>
      <c r="G8" t="str">
        <f t="shared" si="0"/>
        <v>เด็กชายพีรวิชญ์   สีใจสา</v>
      </c>
      <c r="J8">
        <f t="shared" si="1"/>
        <v>3361</v>
      </c>
      <c r="K8" t="str">
        <f t="shared" si="3"/>
        <v>เด็กชายพีรวิชญ์   สีใจสา</v>
      </c>
      <c r="L8">
        <f t="shared" si="4"/>
        <v>3361</v>
      </c>
      <c r="M8" t="str">
        <f t="shared" si="2"/>
        <v>ป.1/1</v>
      </c>
      <c r="N8">
        <f t="shared" si="5"/>
        <v>8</v>
      </c>
    </row>
    <row r="9" spans="1:14" x14ac:dyDescent="0.2">
      <c r="A9" t="s">
        <v>28</v>
      </c>
      <c r="B9">
        <v>3496</v>
      </c>
      <c r="C9" t="s">
        <v>729</v>
      </c>
      <c r="D9" t="s">
        <v>930</v>
      </c>
      <c r="E9" t="s">
        <v>833</v>
      </c>
      <c r="F9">
        <v>9</v>
      </c>
      <c r="G9" t="str">
        <f t="shared" si="0"/>
        <v>เด็กชายวัชรภูมิ   แสนวิเศษ</v>
      </c>
      <c r="J9">
        <f t="shared" si="1"/>
        <v>3496</v>
      </c>
      <c r="K9" t="str">
        <f t="shared" si="3"/>
        <v>เด็กชายวัชรภูมิ   แสนวิเศษ</v>
      </c>
      <c r="L9">
        <f t="shared" si="4"/>
        <v>3496</v>
      </c>
      <c r="M9" t="str">
        <f t="shared" si="2"/>
        <v>ป.1/1</v>
      </c>
      <c r="N9">
        <f t="shared" si="5"/>
        <v>9</v>
      </c>
    </row>
    <row r="10" spans="1:14" x14ac:dyDescent="0.2">
      <c r="A10" t="s">
        <v>28</v>
      </c>
      <c r="B10">
        <v>3380</v>
      </c>
      <c r="C10" t="s">
        <v>729</v>
      </c>
      <c r="D10" t="s">
        <v>934</v>
      </c>
      <c r="E10" t="s">
        <v>1612</v>
      </c>
      <c r="F10">
        <v>10</v>
      </c>
      <c r="G10" t="str">
        <f t="shared" si="0"/>
        <v>เด็กชายเสฏฐวุฒิ   อินทวี</v>
      </c>
      <c r="J10">
        <f t="shared" si="1"/>
        <v>3380</v>
      </c>
      <c r="K10" t="str">
        <f t="shared" si="3"/>
        <v>เด็กชายเสฏฐวุฒิ   อินทวี</v>
      </c>
      <c r="L10">
        <f t="shared" si="4"/>
        <v>3380</v>
      </c>
      <c r="M10" t="str">
        <f t="shared" si="2"/>
        <v>ป.1/1</v>
      </c>
      <c r="N10">
        <f t="shared" si="5"/>
        <v>10</v>
      </c>
    </row>
    <row r="11" spans="1:14" x14ac:dyDescent="0.2">
      <c r="A11" t="s">
        <v>28</v>
      </c>
      <c r="B11">
        <v>3701</v>
      </c>
      <c r="C11" t="s">
        <v>729</v>
      </c>
      <c r="D11" t="s">
        <v>1631</v>
      </c>
      <c r="E11" t="s">
        <v>163</v>
      </c>
      <c r="F11">
        <v>11</v>
      </c>
      <c r="G11" t="str">
        <f t="shared" si="0"/>
        <v>เด็กชายรณพีร์   เจริญสุข</v>
      </c>
      <c r="J11">
        <f t="shared" si="1"/>
        <v>3701</v>
      </c>
      <c r="K11" t="str">
        <f t="shared" si="3"/>
        <v>เด็กชายรณพีร์   เจริญสุข</v>
      </c>
      <c r="L11">
        <f t="shared" si="4"/>
        <v>3701</v>
      </c>
      <c r="M11" t="str">
        <f t="shared" si="2"/>
        <v>ป.1/1</v>
      </c>
      <c r="N11">
        <f t="shared" si="5"/>
        <v>11</v>
      </c>
    </row>
    <row r="12" spans="1:14" x14ac:dyDescent="0.2">
      <c r="A12" t="s">
        <v>28</v>
      </c>
      <c r="B12">
        <v>3702</v>
      </c>
      <c r="C12" t="s">
        <v>729</v>
      </c>
      <c r="D12" t="s">
        <v>1615</v>
      </c>
      <c r="E12" t="s">
        <v>1616</v>
      </c>
      <c r="F12">
        <v>12</v>
      </c>
      <c r="G12" t="str">
        <f t="shared" si="0"/>
        <v>เด็กชายวศิษฐ์   ชัยรัตน์</v>
      </c>
      <c r="J12">
        <f t="shared" si="1"/>
        <v>3702</v>
      </c>
      <c r="K12" t="str">
        <f t="shared" ref="K12:K75" si="6">G12</f>
        <v>เด็กชายวศิษฐ์   ชัยรัตน์</v>
      </c>
      <c r="L12">
        <f t="shared" ref="L12:L75" si="7">J12</f>
        <v>3702</v>
      </c>
      <c r="M12" t="str">
        <f t="shared" si="2"/>
        <v>ป.1/1</v>
      </c>
      <c r="N12">
        <f t="shared" ref="N12:N75" si="8">F12</f>
        <v>12</v>
      </c>
    </row>
    <row r="13" spans="1:14" x14ac:dyDescent="0.2">
      <c r="A13" t="s">
        <v>28</v>
      </c>
      <c r="B13">
        <v>3374</v>
      </c>
      <c r="C13" t="s">
        <v>730</v>
      </c>
      <c r="D13" t="s">
        <v>938</v>
      </c>
      <c r="E13" t="s">
        <v>1627</v>
      </c>
      <c r="F13">
        <v>13</v>
      </c>
      <c r="G13" t="str">
        <f t="shared" si="0"/>
        <v>เด็กหญิงกาญจนา   คำแดง</v>
      </c>
      <c r="J13">
        <f t="shared" si="1"/>
        <v>3374</v>
      </c>
      <c r="K13" t="str">
        <f t="shared" si="6"/>
        <v>เด็กหญิงกาญจนา   คำแดง</v>
      </c>
      <c r="L13">
        <f t="shared" si="7"/>
        <v>3374</v>
      </c>
      <c r="M13" t="str">
        <f t="shared" si="2"/>
        <v>ป.1/1</v>
      </c>
      <c r="N13">
        <f t="shared" si="8"/>
        <v>13</v>
      </c>
    </row>
    <row r="14" spans="1:14" x14ac:dyDescent="0.2">
      <c r="A14" t="s">
        <v>28</v>
      </c>
      <c r="B14">
        <v>3358</v>
      </c>
      <c r="C14" t="s">
        <v>730</v>
      </c>
      <c r="D14" t="s">
        <v>928</v>
      </c>
      <c r="E14" t="s">
        <v>1238</v>
      </c>
      <c r="F14">
        <v>14</v>
      </c>
      <c r="G14" t="str">
        <f t="shared" si="0"/>
        <v>เด็กหญิงจิดาภา   เสรีไพร</v>
      </c>
      <c r="J14">
        <f t="shared" si="1"/>
        <v>3358</v>
      </c>
      <c r="K14" t="str">
        <f t="shared" si="6"/>
        <v>เด็กหญิงจิดาภา   เสรีไพร</v>
      </c>
      <c r="L14">
        <f t="shared" si="7"/>
        <v>3358</v>
      </c>
      <c r="M14" t="str">
        <f t="shared" si="2"/>
        <v>ป.1/1</v>
      </c>
      <c r="N14">
        <f t="shared" si="8"/>
        <v>14</v>
      </c>
    </row>
    <row r="15" spans="1:14" x14ac:dyDescent="0.2">
      <c r="A15" t="s">
        <v>28</v>
      </c>
      <c r="B15">
        <v>3372</v>
      </c>
      <c r="C15" t="s">
        <v>730</v>
      </c>
      <c r="D15" t="s">
        <v>937</v>
      </c>
      <c r="E15" t="s">
        <v>1621</v>
      </c>
      <c r="F15">
        <v>15</v>
      </c>
      <c r="G15" t="str">
        <f t="shared" si="0"/>
        <v>เด็กหญิงปริยาภรณ์   พรหมชัยวุฒิ</v>
      </c>
      <c r="J15">
        <f t="shared" si="1"/>
        <v>3372</v>
      </c>
      <c r="K15" t="str">
        <f t="shared" si="6"/>
        <v>เด็กหญิงปริยาภรณ์   พรหมชัยวุฒิ</v>
      </c>
      <c r="L15">
        <f t="shared" si="7"/>
        <v>3372</v>
      </c>
      <c r="M15" t="str">
        <f t="shared" si="2"/>
        <v>ป.1/1</v>
      </c>
      <c r="N15">
        <f t="shared" si="8"/>
        <v>15</v>
      </c>
    </row>
    <row r="16" spans="1:14" x14ac:dyDescent="0.2">
      <c r="A16" t="s">
        <v>28</v>
      </c>
      <c r="B16">
        <v>3359</v>
      </c>
      <c r="C16" t="s">
        <v>730</v>
      </c>
      <c r="D16" t="s">
        <v>929</v>
      </c>
      <c r="E16" t="s">
        <v>1625</v>
      </c>
      <c r="F16">
        <v>16</v>
      </c>
      <c r="G16" t="str">
        <f t="shared" si="0"/>
        <v>เด็กหญิงพิมชนกวนันท์   ไวกสิกรณ์</v>
      </c>
      <c r="J16">
        <f t="shared" si="1"/>
        <v>3359</v>
      </c>
      <c r="K16" t="str">
        <f t="shared" si="6"/>
        <v>เด็กหญิงพิมชนกวนันท์   ไวกสิกรณ์</v>
      </c>
      <c r="L16">
        <f t="shared" si="7"/>
        <v>3359</v>
      </c>
      <c r="M16" t="str">
        <f t="shared" si="2"/>
        <v>ป.1/1</v>
      </c>
      <c r="N16">
        <f t="shared" si="8"/>
        <v>16</v>
      </c>
    </row>
    <row r="17" spans="1:14" x14ac:dyDescent="0.2">
      <c r="A17" t="s">
        <v>28</v>
      </c>
      <c r="B17">
        <v>3376</v>
      </c>
      <c r="C17" t="s">
        <v>730</v>
      </c>
      <c r="D17" t="s">
        <v>939</v>
      </c>
      <c r="E17" t="s">
        <v>103</v>
      </c>
      <c r="F17">
        <v>17</v>
      </c>
      <c r="G17" t="str">
        <f t="shared" si="0"/>
        <v>เด็กหญิงมณีวรรณ   ตาสาย</v>
      </c>
      <c r="J17">
        <f t="shared" si="1"/>
        <v>3376</v>
      </c>
      <c r="K17" t="str">
        <f t="shared" si="6"/>
        <v>เด็กหญิงมณีวรรณ   ตาสาย</v>
      </c>
      <c r="L17">
        <f t="shared" si="7"/>
        <v>3376</v>
      </c>
      <c r="M17" t="str">
        <f t="shared" si="2"/>
        <v>ป.1/1</v>
      </c>
      <c r="N17">
        <f t="shared" si="8"/>
        <v>17</v>
      </c>
    </row>
    <row r="18" spans="1:14" x14ac:dyDescent="0.2">
      <c r="A18" t="s">
        <v>28</v>
      </c>
      <c r="B18">
        <v>3499</v>
      </c>
      <c r="C18" t="s">
        <v>730</v>
      </c>
      <c r="D18" t="s">
        <v>932</v>
      </c>
      <c r="E18" t="s">
        <v>2</v>
      </c>
      <c r="F18">
        <v>18</v>
      </c>
      <c r="G18" t="str">
        <f t="shared" si="0"/>
        <v>เด็กหญิงรัตนาวดี   ดวงมณี</v>
      </c>
      <c r="J18">
        <f t="shared" si="1"/>
        <v>3499</v>
      </c>
      <c r="K18" t="str">
        <f t="shared" si="6"/>
        <v>เด็กหญิงรัตนาวดี   ดวงมณี</v>
      </c>
      <c r="L18">
        <f t="shared" si="7"/>
        <v>3499</v>
      </c>
      <c r="M18" t="str">
        <f t="shared" si="2"/>
        <v>ป.1/1</v>
      </c>
      <c r="N18">
        <f t="shared" si="8"/>
        <v>18</v>
      </c>
    </row>
    <row r="19" spans="1:14" x14ac:dyDescent="0.2">
      <c r="A19" t="s">
        <v>28</v>
      </c>
      <c r="B19">
        <v>3386</v>
      </c>
      <c r="C19" t="s">
        <v>730</v>
      </c>
      <c r="D19" t="s">
        <v>553</v>
      </c>
      <c r="E19" t="s">
        <v>258</v>
      </c>
      <c r="F19">
        <v>19</v>
      </c>
      <c r="G19" t="str">
        <f t="shared" si="0"/>
        <v>เด็กหญิงวริศรา   วงศ์อนันต์</v>
      </c>
      <c r="J19">
        <f t="shared" si="1"/>
        <v>3386</v>
      </c>
      <c r="K19" t="str">
        <f t="shared" si="6"/>
        <v>เด็กหญิงวริศรา   วงศ์อนันต์</v>
      </c>
      <c r="L19">
        <f t="shared" si="7"/>
        <v>3386</v>
      </c>
      <c r="M19" t="str">
        <f t="shared" si="2"/>
        <v>ป.1/1</v>
      </c>
      <c r="N19">
        <f t="shared" si="8"/>
        <v>19</v>
      </c>
    </row>
    <row r="20" spans="1:14" x14ac:dyDescent="0.2">
      <c r="A20" t="s">
        <v>28</v>
      </c>
      <c r="B20">
        <v>3362</v>
      </c>
      <c r="C20" t="s">
        <v>730</v>
      </c>
      <c r="D20" t="s">
        <v>1219</v>
      </c>
      <c r="E20" t="s">
        <v>1620</v>
      </c>
      <c r="F20">
        <v>20</v>
      </c>
      <c r="G20" t="str">
        <f t="shared" si="0"/>
        <v>เด็กหญิงวิรัญชนา   เอมอาด</v>
      </c>
      <c r="J20">
        <f t="shared" si="1"/>
        <v>3362</v>
      </c>
      <c r="K20" t="str">
        <f t="shared" si="6"/>
        <v>เด็กหญิงวิรัญชนา   เอมอาด</v>
      </c>
      <c r="L20">
        <f t="shared" si="7"/>
        <v>3362</v>
      </c>
      <c r="M20" t="str">
        <f t="shared" si="2"/>
        <v>ป.1/1</v>
      </c>
      <c r="N20">
        <f t="shared" si="8"/>
        <v>20</v>
      </c>
    </row>
    <row r="21" spans="1:14" x14ac:dyDescent="0.2">
      <c r="A21" t="s">
        <v>28</v>
      </c>
      <c r="B21">
        <v>3703</v>
      </c>
      <c r="C21" t="s">
        <v>730</v>
      </c>
      <c r="D21" t="s">
        <v>1628</v>
      </c>
      <c r="E21" t="s">
        <v>1629</v>
      </c>
      <c r="F21">
        <v>21</v>
      </c>
      <c r="G21" t="str">
        <f t="shared" si="0"/>
        <v>เด็กหญิงณัฐธนิสชา   มะโนเกตุ</v>
      </c>
      <c r="J21">
        <f t="shared" si="1"/>
        <v>3703</v>
      </c>
      <c r="K21" t="str">
        <f t="shared" si="6"/>
        <v>เด็กหญิงณัฐธนิสชา   มะโนเกตุ</v>
      </c>
      <c r="L21">
        <f t="shared" si="7"/>
        <v>3703</v>
      </c>
      <c r="M21" t="str">
        <f t="shared" si="2"/>
        <v>ป.1/1</v>
      </c>
      <c r="N21">
        <f t="shared" si="8"/>
        <v>21</v>
      </c>
    </row>
    <row r="22" spans="1:14" x14ac:dyDescent="0.2">
      <c r="A22" t="s">
        <v>28</v>
      </c>
      <c r="B22">
        <v>3704</v>
      </c>
      <c r="C22" t="s">
        <v>730</v>
      </c>
      <c r="D22" t="s">
        <v>1622</v>
      </c>
      <c r="E22" t="s">
        <v>1623</v>
      </c>
      <c r="F22">
        <v>22</v>
      </c>
      <c r="G22" t="str">
        <f t="shared" si="0"/>
        <v>เด็กหญิงพรสุภัค   ดวงวรรณา</v>
      </c>
      <c r="J22">
        <f t="shared" si="1"/>
        <v>3704</v>
      </c>
      <c r="K22" t="str">
        <f t="shared" si="6"/>
        <v>เด็กหญิงพรสุภัค   ดวงวรรณา</v>
      </c>
      <c r="L22">
        <f t="shared" si="7"/>
        <v>3704</v>
      </c>
      <c r="M22" t="str">
        <f t="shared" si="2"/>
        <v>ป.1/1</v>
      </c>
      <c r="N22">
        <f t="shared" si="8"/>
        <v>22</v>
      </c>
    </row>
    <row r="23" spans="1:14" x14ac:dyDescent="0.2">
      <c r="A23" t="s">
        <v>28</v>
      </c>
      <c r="B23">
        <v>3705</v>
      </c>
      <c r="C23" t="s">
        <v>730</v>
      </c>
      <c r="D23" t="s">
        <v>1626</v>
      </c>
      <c r="E23" t="s">
        <v>211</v>
      </c>
      <c r="F23">
        <v>23</v>
      </c>
      <c r="G23" t="str">
        <f t="shared" si="0"/>
        <v>เด็กหญิงพัชนิดา   ตุ่นสีใส</v>
      </c>
      <c r="J23">
        <f t="shared" si="1"/>
        <v>3705</v>
      </c>
      <c r="K23" t="str">
        <f t="shared" si="6"/>
        <v>เด็กหญิงพัชนิดา   ตุ่นสีใส</v>
      </c>
      <c r="L23">
        <f t="shared" si="7"/>
        <v>3705</v>
      </c>
      <c r="M23" t="str">
        <f t="shared" si="2"/>
        <v>ป.1/1</v>
      </c>
      <c r="N23">
        <f t="shared" si="8"/>
        <v>23</v>
      </c>
    </row>
    <row r="24" spans="1:14" x14ac:dyDescent="0.2">
      <c r="A24" t="s">
        <v>28</v>
      </c>
      <c r="B24">
        <v>3712</v>
      </c>
      <c r="C24" t="s">
        <v>730</v>
      </c>
      <c r="D24" t="s">
        <v>1734</v>
      </c>
      <c r="E24" t="s">
        <v>85</v>
      </c>
      <c r="F24">
        <v>24</v>
      </c>
      <c r="G24" t="str">
        <f t="shared" si="0"/>
        <v>เด็กหญิงวราพรรณ   เชื้อเมืองพาน</v>
      </c>
      <c r="J24">
        <f t="shared" si="1"/>
        <v>3712</v>
      </c>
      <c r="K24" t="str">
        <f t="shared" si="6"/>
        <v>เด็กหญิงวราพรรณ   เชื้อเมืองพาน</v>
      </c>
      <c r="L24">
        <f t="shared" si="7"/>
        <v>3712</v>
      </c>
      <c r="M24" t="str">
        <f t="shared" si="2"/>
        <v>ป.1/1</v>
      </c>
      <c r="N24">
        <f t="shared" si="8"/>
        <v>24</v>
      </c>
    </row>
    <row r="25" spans="1:14" x14ac:dyDescent="0.2">
      <c r="A25" t="s">
        <v>28</v>
      </c>
      <c r="B25">
        <v>3758</v>
      </c>
      <c r="C25" t="s">
        <v>730</v>
      </c>
      <c r="D25" t="s">
        <v>612</v>
      </c>
      <c r="E25" t="s">
        <v>362</v>
      </c>
      <c r="F25">
        <v>25</v>
      </c>
      <c r="G25" t="str">
        <f t="shared" si="0"/>
        <v>เด็กหญิงอาภัสรา   ภัครเมธี</v>
      </c>
      <c r="J25">
        <f t="shared" si="1"/>
        <v>3758</v>
      </c>
      <c r="K25" t="str">
        <f t="shared" si="6"/>
        <v>เด็กหญิงอาภัสรา   ภัครเมธี</v>
      </c>
      <c r="L25">
        <f t="shared" si="7"/>
        <v>3758</v>
      </c>
      <c r="M25" t="str">
        <f t="shared" si="2"/>
        <v>ป.1/1</v>
      </c>
      <c r="N25">
        <f t="shared" si="8"/>
        <v>25</v>
      </c>
    </row>
    <row r="26" spans="1:14" x14ac:dyDescent="0.2">
      <c r="A26" t="s">
        <v>58</v>
      </c>
      <c r="B26">
        <v>3360</v>
      </c>
      <c r="C26" t="s">
        <v>729</v>
      </c>
      <c r="D26" t="s">
        <v>920</v>
      </c>
      <c r="E26" t="s">
        <v>1640</v>
      </c>
      <c r="F26">
        <v>1</v>
      </c>
      <c r="G26" t="str">
        <f t="shared" si="0"/>
        <v>เด็กชายเกียรติภูมิ   อุ่นเสาร์</v>
      </c>
      <c r="J26">
        <f t="shared" si="1"/>
        <v>3360</v>
      </c>
      <c r="K26" t="str">
        <f t="shared" si="6"/>
        <v>เด็กชายเกียรติภูมิ   อุ่นเสาร์</v>
      </c>
      <c r="L26">
        <f t="shared" si="7"/>
        <v>3360</v>
      </c>
      <c r="M26" t="str">
        <f t="shared" si="2"/>
        <v>ป.1/2</v>
      </c>
      <c r="N26">
        <f t="shared" si="8"/>
        <v>1</v>
      </c>
    </row>
    <row r="27" spans="1:14" x14ac:dyDescent="0.2">
      <c r="A27" t="s">
        <v>58</v>
      </c>
      <c r="B27">
        <v>3365</v>
      </c>
      <c r="C27" t="s">
        <v>729</v>
      </c>
      <c r="D27" t="s">
        <v>922</v>
      </c>
      <c r="E27" t="s">
        <v>1634</v>
      </c>
      <c r="F27">
        <v>2</v>
      </c>
      <c r="G27" t="str">
        <f t="shared" si="0"/>
        <v>เด็กชายฐิติภัทร   คำมูลชัย</v>
      </c>
      <c r="J27">
        <f t="shared" si="1"/>
        <v>3365</v>
      </c>
      <c r="K27" t="str">
        <f t="shared" si="6"/>
        <v>เด็กชายฐิติภัทร   คำมูลชัย</v>
      </c>
      <c r="L27">
        <f t="shared" si="7"/>
        <v>3365</v>
      </c>
      <c r="M27" t="str">
        <f t="shared" si="2"/>
        <v>ป.1/2</v>
      </c>
      <c r="N27">
        <f t="shared" si="8"/>
        <v>2</v>
      </c>
    </row>
    <row r="28" spans="1:14" x14ac:dyDescent="0.2">
      <c r="A28" t="s">
        <v>58</v>
      </c>
      <c r="B28">
        <v>3377</v>
      </c>
      <c r="C28" t="s">
        <v>729</v>
      </c>
      <c r="D28" t="s">
        <v>933</v>
      </c>
      <c r="E28" t="s">
        <v>86</v>
      </c>
      <c r="F28">
        <v>3</v>
      </c>
      <c r="G28" t="str">
        <f t="shared" si="0"/>
        <v>เด็กชายปฏิภาณ   สนจุ้ย</v>
      </c>
      <c r="J28">
        <f t="shared" si="1"/>
        <v>3377</v>
      </c>
      <c r="K28" t="str">
        <f t="shared" si="6"/>
        <v>เด็กชายปฏิภาณ   สนจุ้ย</v>
      </c>
      <c r="L28">
        <f t="shared" si="7"/>
        <v>3377</v>
      </c>
      <c r="M28" t="str">
        <f t="shared" si="2"/>
        <v>ป.1/2</v>
      </c>
      <c r="N28">
        <f t="shared" si="8"/>
        <v>3</v>
      </c>
    </row>
    <row r="29" spans="1:14" x14ac:dyDescent="0.2">
      <c r="A29" t="s">
        <v>58</v>
      </c>
      <c r="B29">
        <v>3353</v>
      </c>
      <c r="C29" t="s">
        <v>729</v>
      </c>
      <c r="D29" t="s">
        <v>639</v>
      </c>
      <c r="E29" t="s">
        <v>265</v>
      </c>
      <c r="F29">
        <v>4</v>
      </c>
      <c r="G29" t="str">
        <f t="shared" si="0"/>
        <v>เด็กชายพงศกร   สุภาวรรณ์</v>
      </c>
      <c r="J29">
        <f t="shared" si="1"/>
        <v>3353</v>
      </c>
      <c r="K29" t="str">
        <f t="shared" si="6"/>
        <v>เด็กชายพงศกร   สุภาวรรณ์</v>
      </c>
      <c r="L29">
        <f t="shared" si="7"/>
        <v>3353</v>
      </c>
      <c r="M29" t="str">
        <f t="shared" si="2"/>
        <v>ป.1/2</v>
      </c>
      <c r="N29">
        <f t="shared" si="8"/>
        <v>4</v>
      </c>
    </row>
    <row r="30" spans="1:14" x14ac:dyDescent="0.2">
      <c r="A30" t="s">
        <v>58</v>
      </c>
      <c r="B30">
        <v>3387</v>
      </c>
      <c r="C30" t="s">
        <v>729</v>
      </c>
      <c r="D30" t="s">
        <v>940</v>
      </c>
      <c r="E30" t="s">
        <v>1633</v>
      </c>
      <c r="F30">
        <v>5</v>
      </c>
      <c r="G30" t="str">
        <f t="shared" si="0"/>
        <v>เด็กชายพานกนก   สมพบ</v>
      </c>
      <c r="J30">
        <f t="shared" si="1"/>
        <v>3387</v>
      </c>
      <c r="K30" t="str">
        <f t="shared" si="6"/>
        <v>เด็กชายพานกนก   สมพบ</v>
      </c>
      <c r="L30">
        <f t="shared" si="7"/>
        <v>3387</v>
      </c>
      <c r="M30" t="str">
        <f t="shared" si="2"/>
        <v>ป.1/2</v>
      </c>
      <c r="N30">
        <f t="shared" si="8"/>
        <v>5</v>
      </c>
    </row>
    <row r="31" spans="1:14" x14ac:dyDescent="0.2">
      <c r="A31" t="s">
        <v>58</v>
      </c>
      <c r="B31">
        <v>3563</v>
      </c>
      <c r="C31" t="s">
        <v>729</v>
      </c>
      <c r="D31" t="s">
        <v>1064</v>
      </c>
      <c r="E31" t="s">
        <v>1179</v>
      </c>
      <c r="F31">
        <v>6</v>
      </c>
      <c r="G31" t="str">
        <f t="shared" si="0"/>
        <v>เด็กชายภณ   ศิริเสถียร</v>
      </c>
      <c r="J31">
        <f t="shared" si="1"/>
        <v>3563</v>
      </c>
      <c r="K31" t="str">
        <f t="shared" si="6"/>
        <v>เด็กชายภณ   ศิริเสถียร</v>
      </c>
      <c r="L31">
        <f t="shared" si="7"/>
        <v>3563</v>
      </c>
      <c r="M31" t="str">
        <f t="shared" si="2"/>
        <v>ป.1/2</v>
      </c>
      <c r="N31">
        <f t="shared" si="8"/>
        <v>6</v>
      </c>
    </row>
    <row r="32" spans="1:14" x14ac:dyDescent="0.2">
      <c r="A32" t="s">
        <v>58</v>
      </c>
      <c r="B32">
        <v>3384</v>
      </c>
      <c r="C32" t="s">
        <v>729</v>
      </c>
      <c r="D32" t="s">
        <v>667</v>
      </c>
      <c r="E32" t="s">
        <v>363</v>
      </c>
      <c r="F32">
        <v>7</v>
      </c>
      <c r="G32" t="str">
        <f t="shared" si="0"/>
        <v>เด็กชายอดิเทพ   มีจันที</v>
      </c>
      <c r="J32">
        <f t="shared" si="1"/>
        <v>3384</v>
      </c>
      <c r="K32" t="str">
        <f t="shared" si="6"/>
        <v>เด็กชายอดิเทพ   มีจันที</v>
      </c>
      <c r="L32">
        <f t="shared" si="7"/>
        <v>3384</v>
      </c>
      <c r="M32" t="str">
        <f t="shared" si="2"/>
        <v>ป.1/2</v>
      </c>
      <c r="N32">
        <f t="shared" si="8"/>
        <v>7</v>
      </c>
    </row>
    <row r="33" spans="1:14" x14ac:dyDescent="0.2">
      <c r="A33" t="s">
        <v>58</v>
      </c>
      <c r="B33">
        <v>3689</v>
      </c>
      <c r="C33" t="s">
        <v>729</v>
      </c>
      <c r="D33" t="s">
        <v>1637</v>
      </c>
      <c r="E33" t="s">
        <v>1638</v>
      </c>
      <c r="F33">
        <v>8</v>
      </c>
      <c r="G33" t="str">
        <f t="shared" si="0"/>
        <v>เด็กชายกรกฤต   เออแสง</v>
      </c>
      <c r="J33">
        <f t="shared" si="1"/>
        <v>3689</v>
      </c>
      <c r="K33" t="str">
        <f t="shared" si="6"/>
        <v>เด็กชายกรกฤต   เออแสง</v>
      </c>
      <c r="L33">
        <f t="shared" si="7"/>
        <v>3689</v>
      </c>
      <c r="M33" t="str">
        <f t="shared" si="2"/>
        <v>ป.1/2</v>
      </c>
      <c r="N33">
        <f t="shared" si="8"/>
        <v>8</v>
      </c>
    </row>
    <row r="34" spans="1:14" x14ac:dyDescent="0.2">
      <c r="A34" t="s">
        <v>58</v>
      </c>
      <c r="B34">
        <v>3690</v>
      </c>
      <c r="C34" t="s">
        <v>729</v>
      </c>
      <c r="D34" t="s">
        <v>1659</v>
      </c>
      <c r="E34" t="s">
        <v>1660</v>
      </c>
      <c r="F34">
        <v>9</v>
      </c>
      <c r="G34" t="str">
        <f t="shared" si="0"/>
        <v>เด็กชายจักรรินทร์   อินทะประดิษฐ์</v>
      </c>
      <c r="J34">
        <f t="shared" si="1"/>
        <v>3690</v>
      </c>
      <c r="K34" t="str">
        <f t="shared" si="6"/>
        <v>เด็กชายจักรรินทร์   อินทะประดิษฐ์</v>
      </c>
      <c r="L34">
        <f t="shared" si="7"/>
        <v>3690</v>
      </c>
      <c r="M34" t="str">
        <f t="shared" si="2"/>
        <v>ป.1/2</v>
      </c>
      <c r="N34">
        <f t="shared" si="8"/>
        <v>9</v>
      </c>
    </row>
    <row r="35" spans="1:14" x14ac:dyDescent="0.2">
      <c r="A35" t="s">
        <v>58</v>
      </c>
      <c r="B35">
        <v>3691</v>
      </c>
      <c r="C35" t="s">
        <v>729</v>
      </c>
      <c r="D35" t="s">
        <v>1635</v>
      </c>
      <c r="E35" t="s">
        <v>1073</v>
      </c>
      <c r="F35">
        <v>10</v>
      </c>
      <c r="G35" t="str">
        <f t="shared" si="0"/>
        <v>เด็กชายนพรรณพ   วรกิตติกรกุล</v>
      </c>
      <c r="J35">
        <f t="shared" si="1"/>
        <v>3691</v>
      </c>
      <c r="K35" t="str">
        <f t="shared" si="6"/>
        <v>เด็กชายนพรรณพ   วรกิตติกรกุล</v>
      </c>
      <c r="L35">
        <f t="shared" si="7"/>
        <v>3691</v>
      </c>
      <c r="M35" t="str">
        <f t="shared" si="2"/>
        <v>ป.1/2</v>
      </c>
      <c r="N35">
        <f t="shared" si="8"/>
        <v>10</v>
      </c>
    </row>
    <row r="36" spans="1:14" x14ac:dyDescent="0.2">
      <c r="A36" t="s">
        <v>58</v>
      </c>
      <c r="B36">
        <v>3692</v>
      </c>
      <c r="C36" t="s">
        <v>729</v>
      </c>
      <c r="D36" t="s">
        <v>1672</v>
      </c>
      <c r="E36" t="s">
        <v>37</v>
      </c>
      <c r="F36">
        <v>11</v>
      </c>
      <c r="G36" t="str">
        <f t="shared" si="0"/>
        <v>เด็กชายภูมิภัทร   แสนคำ</v>
      </c>
      <c r="J36">
        <f t="shared" si="1"/>
        <v>3692</v>
      </c>
      <c r="K36" t="str">
        <f t="shared" si="6"/>
        <v>เด็กชายภูมิภัทร   แสนคำ</v>
      </c>
      <c r="L36">
        <f t="shared" si="7"/>
        <v>3692</v>
      </c>
      <c r="M36" t="str">
        <f t="shared" si="2"/>
        <v>ป.1/2</v>
      </c>
      <c r="N36">
        <f t="shared" si="8"/>
        <v>11</v>
      </c>
    </row>
    <row r="37" spans="1:14" x14ac:dyDescent="0.2">
      <c r="A37" t="s">
        <v>58</v>
      </c>
      <c r="B37">
        <v>3693</v>
      </c>
      <c r="C37" t="s">
        <v>729</v>
      </c>
      <c r="D37" t="s">
        <v>1641</v>
      </c>
      <c r="E37" t="s">
        <v>1642</v>
      </c>
      <c r="F37">
        <v>12</v>
      </c>
      <c r="G37" t="str">
        <f t="shared" si="0"/>
        <v>เด็กชายสุธีกานต์   ตาระนะ</v>
      </c>
      <c r="J37">
        <f t="shared" si="1"/>
        <v>3693</v>
      </c>
      <c r="K37" t="str">
        <f t="shared" si="6"/>
        <v>เด็กชายสุธีกานต์   ตาระนะ</v>
      </c>
      <c r="L37">
        <f t="shared" si="7"/>
        <v>3693</v>
      </c>
      <c r="M37" t="str">
        <f t="shared" si="2"/>
        <v>ป.1/2</v>
      </c>
      <c r="N37">
        <f t="shared" si="8"/>
        <v>12</v>
      </c>
    </row>
    <row r="38" spans="1:14" x14ac:dyDescent="0.2">
      <c r="A38" t="s">
        <v>58</v>
      </c>
      <c r="B38">
        <v>3356</v>
      </c>
      <c r="C38" t="s">
        <v>730</v>
      </c>
      <c r="D38" t="s">
        <v>926</v>
      </c>
      <c r="E38" t="s">
        <v>85</v>
      </c>
      <c r="F38">
        <v>13</v>
      </c>
      <c r="G38" t="str">
        <f t="shared" si="0"/>
        <v>เด็กหญิงชนัญญา   เชื้อเมืองพาน</v>
      </c>
      <c r="J38">
        <f t="shared" si="1"/>
        <v>3356</v>
      </c>
      <c r="K38" t="str">
        <f t="shared" si="6"/>
        <v>เด็กหญิงชนัญญา   เชื้อเมืองพาน</v>
      </c>
      <c r="L38">
        <f t="shared" si="7"/>
        <v>3356</v>
      </c>
      <c r="M38" t="str">
        <f t="shared" si="2"/>
        <v>ป.1/2</v>
      </c>
      <c r="N38">
        <f t="shared" si="8"/>
        <v>13</v>
      </c>
    </row>
    <row r="39" spans="1:14" x14ac:dyDescent="0.2">
      <c r="A39" t="s">
        <v>58</v>
      </c>
      <c r="B39">
        <v>3354</v>
      </c>
      <c r="C39" t="s">
        <v>730</v>
      </c>
      <c r="D39" t="s">
        <v>1814</v>
      </c>
      <c r="E39" t="s">
        <v>160</v>
      </c>
      <c r="F39">
        <v>14</v>
      </c>
      <c r="G39" t="str">
        <f t="shared" si="0"/>
        <v>เด็กหญิงฑักษอร    มั่นเหมาะ</v>
      </c>
      <c r="J39">
        <f t="shared" si="1"/>
        <v>3354</v>
      </c>
      <c r="K39" t="str">
        <f t="shared" si="6"/>
        <v>เด็กหญิงฑักษอร    มั่นเหมาะ</v>
      </c>
      <c r="L39">
        <f t="shared" si="7"/>
        <v>3354</v>
      </c>
      <c r="M39" t="str">
        <f t="shared" si="2"/>
        <v>ป.1/2</v>
      </c>
      <c r="N39">
        <f t="shared" si="8"/>
        <v>14</v>
      </c>
    </row>
    <row r="40" spans="1:14" x14ac:dyDescent="0.2">
      <c r="A40" t="s">
        <v>58</v>
      </c>
      <c r="B40">
        <v>3368</v>
      </c>
      <c r="C40" t="s">
        <v>730</v>
      </c>
      <c r="D40" t="s">
        <v>521</v>
      </c>
      <c r="E40" t="s">
        <v>99</v>
      </c>
      <c r="F40">
        <v>15</v>
      </c>
      <c r="G40" t="str">
        <f t="shared" si="0"/>
        <v>เด็กหญิงณัฐธิดา   ยูลึ</v>
      </c>
      <c r="J40">
        <f t="shared" si="1"/>
        <v>3368</v>
      </c>
      <c r="K40" t="str">
        <f t="shared" si="6"/>
        <v>เด็กหญิงณัฐธิดา   ยูลึ</v>
      </c>
      <c r="L40">
        <f t="shared" si="7"/>
        <v>3368</v>
      </c>
      <c r="M40" t="str">
        <f t="shared" si="2"/>
        <v>ป.1/2</v>
      </c>
      <c r="N40">
        <f t="shared" si="8"/>
        <v>15</v>
      </c>
    </row>
    <row r="41" spans="1:14" x14ac:dyDescent="0.2">
      <c r="A41" t="s">
        <v>58</v>
      </c>
      <c r="B41">
        <v>3495</v>
      </c>
      <c r="C41" t="s">
        <v>730</v>
      </c>
      <c r="D41" t="s">
        <v>924</v>
      </c>
      <c r="E41" t="s">
        <v>36</v>
      </c>
      <c r="F41">
        <v>16</v>
      </c>
      <c r="G41" t="str">
        <f t="shared" si="0"/>
        <v>เด็กหญิงธัญพิชชา   ตาเรือน</v>
      </c>
      <c r="J41">
        <f t="shared" si="1"/>
        <v>3495</v>
      </c>
      <c r="K41" t="str">
        <f t="shared" si="6"/>
        <v>เด็กหญิงธัญพิชชา   ตาเรือน</v>
      </c>
      <c r="L41">
        <f t="shared" si="7"/>
        <v>3495</v>
      </c>
      <c r="M41" t="str">
        <f t="shared" si="2"/>
        <v>ป.1/2</v>
      </c>
      <c r="N41">
        <f t="shared" si="8"/>
        <v>16</v>
      </c>
    </row>
    <row r="42" spans="1:14" x14ac:dyDescent="0.2">
      <c r="A42" t="s">
        <v>58</v>
      </c>
      <c r="B42">
        <v>3355</v>
      </c>
      <c r="C42" t="s">
        <v>730</v>
      </c>
      <c r="D42" t="s">
        <v>925</v>
      </c>
      <c r="E42" t="s">
        <v>1649</v>
      </c>
      <c r="F42">
        <v>17</v>
      </c>
      <c r="G42" t="str">
        <f t="shared" si="0"/>
        <v>เด็กหญิงภาวิณี   สิมมา</v>
      </c>
      <c r="J42">
        <f t="shared" si="1"/>
        <v>3355</v>
      </c>
      <c r="K42" t="str">
        <f t="shared" si="6"/>
        <v>เด็กหญิงภาวิณี   สิมมา</v>
      </c>
      <c r="L42">
        <f t="shared" si="7"/>
        <v>3355</v>
      </c>
      <c r="M42" t="str">
        <f t="shared" si="2"/>
        <v>ป.1/2</v>
      </c>
      <c r="N42">
        <f t="shared" si="8"/>
        <v>17</v>
      </c>
    </row>
    <row r="43" spans="1:14" x14ac:dyDescent="0.2">
      <c r="A43" t="s">
        <v>58</v>
      </c>
      <c r="B43">
        <v>3694</v>
      </c>
      <c r="C43" t="s">
        <v>730</v>
      </c>
      <c r="D43" t="s">
        <v>1643</v>
      </c>
      <c r="E43" t="s">
        <v>1644</v>
      </c>
      <c r="F43">
        <v>18</v>
      </c>
      <c r="G43" t="str">
        <f t="shared" si="0"/>
        <v>เด็กหญิงญภา   ปาณะการ</v>
      </c>
      <c r="J43">
        <f t="shared" si="1"/>
        <v>3694</v>
      </c>
      <c r="K43" t="str">
        <f t="shared" si="6"/>
        <v>เด็กหญิงญภา   ปาณะการ</v>
      </c>
      <c r="L43">
        <f t="shared" si="7"/>
        <v>3694</v>
      </c>
      <c r="M43" t="str">
        <f t="shared" si="2"/>
        <v>ป.1/2</v>
      </c>
      <c r="N43">
        <f t="shared" si="8"/>
        <v>18</v>
      </c>
    </row>
    <row r="44" spans="1:14" x14ac:dyDescent="0.2">
      <c r="A44" t="s">
        <v>58</v>
      </c>
      <c r="B44">
        <v>3695</v>
      </c>
      <c r="C44" t="s">
        <v>730</v>
      </c>
      <c r="D44" t="s">
        <v>1647</v>
      </c>
      <c r="E44" t="s">
        <v>1648</v>
      </c>
      <c r="F44">
        <v>19</v>
      </c>
      <c r="G44" t="str">
        <f t="shared" si="0"/>
        <v>เด็กหญิงญาธิดา   เกตณรงค์</v>
      </c>
      <c r="J44">
        <f t="shared" si="1"/>
        <v>3695</v>
      </c>
      <c r="K44" t="str">
        <f t="shared" si="6"/>
        <v>เด็กหญิงญาธิดา   เกตณรงค์</v>
      </c>
      <c r="L44">
        <f t="shared" si="7"/>
        <v>3695</v>
      </c>
      <c r="M44" t="str">
        <f t="shared" si="2"/>
        <v>ป.1/2</v>
      </c>
      <c r="N44">
        <f t="shared" si="8"/>
        <v>19</v>
      </c>
    </row>
    <row r="45" spans="1:14" x14ac:dyDescent="0.2">
      <c r="A45" t="s">
        <v>58</v>
      </c>
      <c r="B45">
        <v>3696</v>
      </c>
      <c r="C45" t="s">
        <v>730</v>
      </c>
      <c r="D45" t="s">
        <v>1650</v>
      </c>
      <c r="E45" t="s">
        <v>3</v>
      </c>
      <c r="F45">
        <v>20</v>
      </c>
      <c r="G45" t="str">
        <f t="shared" si="0"/>
        <v>เด็กหญิงณัชชารินทร์   ตื้อแก้ว</v>
      </c>
      <c r="J45">
        <f t="shared" si="1"/>
        <v>3696</v>
      </c>
      <c r="K45" t="str">
        <f t="shared" si="6"/>
        <v>เด็กหญิงณัชชารินทร์   ตื้อแก้ว</v>
      </c>
      <c r="L45">
        <f t="shared" si="7"/>
        <v>3696</v>
      </c>
      <c r="M45" t="str">
        <f t="shared" si="2"/>
        <v>ป.1/2</v>
      </c>
      <c r="N45">
        <f t="shared" si="8"/>
        <v>20</v>
      </c>
    </row>
    <row r="46" spans="1:14" x14ac:dyDescent="0.2">
      <c r="A46" t="s">
        <v>58</v>
      </c>
      <c r="B46">
        <v>3697</v>
      </c>
      <c r="C46" t="s">
        <v>730</v>
      </c>
      <c r="D46" t="s">
        <v>1656</v>
      </c>
      <c r="E46" t="s">
        <v>1657</v>
      </c>
      <c r="F46">
        <v>21</v>
      </c>
      <c r="G46" t="str">
        <f t="shared" si="0"/>
        <v>เด็กหญิงณัชนันท์   ร่วมชาติ</v>
      </c>
      <c r="J46">
        <f t="shared" si="1"/>
        <v>3697</v>
      </c>
      <c r="K46" t="str">
        <f t="shared" si="6"/>
        <v>เด็กหญิงณัชนันท์   ร่วมชาติ</v>
      </c>
      <c r="L46">
        <f t="shared" si="7"/>
        <v>3697</v>
      </c>
      <c r="M46" t="str">
        <f t="shared" si="2"/>
        <v>ป.1/2</v>
      </c>
      <c r="N46">
        <f t="shared" si="8"/>
        <v>21</v>
      </c>
    </row>
    <row r="47" spans="1:14" x14ac:dyDescent="0.2">
      <c r="A47" t="s">
        <v>58</v>
      </c>
      <c r="B47">
        <v>3698</v>
      </c>
      <c r="C47" t="s">
        <v>730</v>
      </c>
      <c r="D47" t="s">
        <v>1645</v>
      </c>
      <c r="E47" t="s">
        <v>1646</v>
      </c>
      <c r="F47">
        <v>22</v>
      </c>
      <c r="G47" t="str">
        <f t="shared" si="0"/>
        <v>เด็กหญิงธัญรดา   ศรีกุลกิจ</v>
      </c>
      <c r="J47">
        <f t="shared" si="1"/>
        <v>3698</v>
      </c>
      <c r="K47" t="str">
        <f t="shared" si="6"/>
        <v>เด็กหญิงธัญรดา   ศรีกุลกิจ</v>
      </c>
      <c r="L47">
        <f t="shared" si="7"/>
        <v>3698</v>
      </c>
      <c r="M47" t="str">
        <f t="shared" si="2"/>
        <v>ป.1/2</v>
      </c>
      <c r="N47">
        <f t="shared" si="8"/>
        <v>22</v>
      </c>
    </row>
    <row r="48" spans="1:14" x14ac:dyDescent="0.2">
      <c r="A48" t="s">
        <v>58</v>
      </c>
      <c r="B48">
        <v>3699</v>
      </c>
      <c r="C48" t="s">
        <v>730</v>
      </c>
      <c r="D48" t="s">
        <v>1652</v>
      </c>
      <c r="E48" t="s">
        <v>1122</v>
      </c>
      <c r="F48">
        <v>23</v>
      </c>
      <c r="G48" t="str">
        <f t="shared" si="0"/>
        <v>เด็กหญิงวิภารัต   หน่อแก้ว</v>
      </c>
      <c r="J48">
        <f t="shared" si="1"/>
        <v>3699</v>
      </c>
      <c r="K48" t="str">
        <f t="shared" si="6"/>
        <v>เด็กหญิงวิภารัต   หน่อแก้ว</v>
      </c>
      <c r="L48">
        <f t="shared" si="7"/>
        <v>3699</v>
      </c>
      <c r="M48" t="str">
        <f t="shared" si="2"/>
        <v>ป.1/2</v>
      </c>
      <c r="N48">
        <f t="shared" si="8"/>
        <v>23</v>
      </c>
    </row>
    <row r="49" spans="1:14" x14ac:dyDescent="0.2">
      <c r="A49" t="s">
        <v>58</v>
      </c>
      <c r="B49">
        <v>3700</v>
      </c>
      <c r="C49" t="s">
        <v>730</v>
      </c>
      <c r="D49" t="s">
        <v>1653</v>
      </c>
      <c r="E49" t="s">
        <v>1654</v>
      </c>
      <c r="F49">
        <v>24</v>
      </c>
      <c r="G49" t="str">
        <f t="shared" si="0"/>
        <v>เด็กหญิงอันธิกา   พรหมศรี</v>
      </c>
      <c r="J49">
        <f t="shared" si="1"/>
        <v>3700</v>
      </c>
      <c r="K49" t="str">
        <f t="shared" si="6"/>
        <v>เด็กหญิงอันธิกา   พรหมศรี</v>
      </c>
      <c r="L49">
        <f t="shared" si="7"/>
        <v>3700</v>
      </c>
      <c r="M49" t="str">
        <f t="shared" si="2"/>
        <v>ป.1/2</v>
      </c>
      <c r="N49">
        <f t="shared" si="8"/>
        <v>24</v>
      </c>
    </row>
    <row r="50" spans="1:14" x14ac:dyDescent="0.2">
      <c r="A50" t="s">
        <v>88</v>
      </c>
      <c r="B50">
        <v>3149</v>
      </c>
      <c r="C50" t="s">
        <v>729</v>
      </c>
      <c r="D50" t="s">
        <v>396</v>
      </c>
      <c r="E50" t="s">
        <v>26</v>
      </c>
      <c r="F50">
        <v>1</v>
      </c>
      <c r="G50" t="str">
        <f t="shared" si="0"/>
        <v>เด็กชายชยานันต์   มณีรัตน์</v>
      </c>
      <c r="J50">
        <f t="shared" si="1"/>
        <v>3149</v>
      </c>
      <c r="K50" t="str">
        <f t="shared" si="6"/>
        <v>เด็กชายชยานันต์   มณีรัตน์</v>
      </c>
      <c r="L50">
        <f t="shared" si="7"/>
        <v>3149</v>
      </c>
      <c r="M50" t="str">
        <f t="shared" si="2"/>
        <v>ป.2/1</v>
      </c>
      <c r="N50">
        <f t="shared" si="8"/>
        <v>1</v>
      </c>
    </row>
    <row r="51" spans="1:14" x14ac:dyDescent="0.2">
      <c r="A51" t="s">
        <v>88</v>
      </c>
      <c r="B51">
        <v>3196</v>
      </c>
      <c r="C51" t="s">
        <v>729</v>
      </c>
      <c r="D51" t="s">
        <v>887</v>
      </c>
      <c r="E51" t="s">
        <v>788</v>
      </c>
      <c r="F51">
        <v>2</v>
      </c>
      <c r="G51" t="str">
        <f t="shared" si="0"/>
        <v xml:space="preserve">เด็กชายกฤตภาส   เกษมสุข </v>
      </c>
      <c r="J51">
        <f t="shared" si="1"/>
        <v>3196</v>
      </c>
      <c r="K51" t="str">
        <f t="shared" si="6"/>
        <v xml:space="preserve">เด็กชายกฤตภาส   เกษมสุข </v>
      </c>
      <c r="L51">
        <f t="shared" si="7"/>
        <v>3196</v>
      </c>
      <c r="M51" t="str">
        <f t="shared" si="2"/>
        <v>ป.2/1</v>
      </c>
      <c r="N51">
        <f t="shared" si="8"/>
        <v>2</v>
      </c>
    </row>
    <row r="52" spans="1:14" x14ac:dyDescent="0.2">
      <c r="A52" t="s">
        <v>88</v>
      </c>
      <c r="B52">
        <v>3197</v>
      </c>
      <c r="C52" t="s">
        <v>729</v>
      </c>
      <c r="D52" t="s">
        <v>900</v>
      </c>
      <c r="E52" t="s">
        <v>802</v>
      </c>
      <c r="F52">
        <v>3</v>
      </c>
      <c r="G52" t="str">
        <f t="shared" si="0"/>
        <v xml:space="preserve">เด็กชายกฤษฎา   จันทร์ตา </v>
      </c>
      <c r="J52">
        <f t="shared" si="1"/>
        <v>3197</v>
      </c>
      <c r="K52" t="str">
        <f t="shared" si="6"/>
        <v xml:space="preserve">เด็กชายกฤษฎา   จันทร์ตา </v>
      </c>
      <c r="L52">
        <f t="shared" si="7"/>
        <v>3197</v>
      </c>
      <c r="M52" t="str">
        <f t="shared" si="2"/>
        <v>ป.2/1</v>
      </c>
      <c r="N52">
        <f t="shared" si="8"/>
        <v>3</v>
      </c>
    </row>
    <row r="53" spans="1:14" x14ac:dyDescent="0.2">
      <c r="A53" t="s">
        <v>88</v>
      </c>
      <c r="B53">
        <v>3201</v>
      </c>
      <c r="C53" t="s">
        <v>729</v>
      </c>
      <c r="D53" t="s">
        <v>903</v>
      </c>
      <c r="E53" t="s">
        <v>805</v>
      </c>
      <c r="F53">
        <v>4</v>
      </c>
      <c r="G53" t="str">
        <f t="shared" si="0"/>
        <v xml:space="preserve">เด็กชายธณัชชนม์   ติ๊บปละ </v>
      </c>
      <c r="J53">
        <f t="shared" si="1"/>
        <v>3201</v>
      </c>
      <c r="K53" t="str">
        <f t="shared" si="6"/>
        <v xml:space="preserve">เด็กชายธณัชชนม์   ติ๊บปละ </v>
      </c>
      <c r="L53">
        <f t="shared" si="7"/>
        <v>3201</v>
      </c>
      <c r="M53" t="str">
        <f t="shared" si="2"/>
        <v>ป.2/1</v>
      </c>
      <c r="N53">
        <f t="shared" si="8"/>
        <v>4</v>
      </c>
    </row>
    <row r="54" spans="1:14" x14ac:dyDescent="0.2">
      <c r="A54" t="s">
        <v>88</v>
      </c>
      <c r="B54">
        <v>3204</v>
      </c>
      <c r="C54" t="s">
        <v>729</v>
      </c>
      <c r="D54" t="s">
        <v>904</v>
      </c>
      <c r="E54" t="s">
        <v>1557</v>
      </c>
      <c r="F54">
        <v>5</v>
      </c>
      <c r="G54" t="str">
        <f t="shared" si="0"/>
        <v xml:space="preserve">เด็กชายวรากร   วิรัตนเกษม </v>
      </c>
      <c r="J54">
        <f t="shared" si="1"/>
        <v>3204</v>
      </c>
      <c r="K54" t="str">
        <f t="shared" si="6"/>
        <v xml:space="preserve">เด็กชายวรากร   วิรัตนเกษม </v>
      </c>
      <c r="L54">
        <f t="shared" si="7"/>
        <v>3204</v>
      </c>
      <c r="M54" t="str">
        <f t="shared" si="2"/>
        <v>ป.2/1</v>
      </c>
      <c r="N54">
        <f t="shared" si="8"/>
        <v>5</v>
      </c>
    </row>
    <row r="55" spans="1:14" x14ac:dyDescent="0.2">
      <c r="A55" t="s">
        <v>88</v>
      </c>
      <c r="B55">
        <v>3206</v>
      </c>
      <c r="C55" t="s">
        <v>729</v>
      </c>
      <c r="D55" t="s">
        <v>905</v>
      </c>
      <c r="E55" t="s">
        <v>806</v>
      </c>
      <c r="F55">
        <v>6</v>
      </c>
      <c r="G55" t="str">
        <f t="shared" si="0"/>
        <v xml:space="preserve">เด็กชายอนุสรณ์   อายี </v>
      </c>
      <c r="J55">
        <f t="shared" si="1"/>
        <v>3206</v>
      </c>
      <c r="K55" t="str">
        <f t="shared" si="6"/>
        <v xml:space="preserve">เด็กชายอนุสรณ์   อายี </v>
      </c>
      <c r="L55">
        <f t="shared" si="7"/>
        <v>3206</v>
      </c>
      <c r="M55" t="str">
        <f t="shared" si="2"/>
        <v>ป.2/1</v>
      </c>
      <c r="N55">
        <f t="shared" si="8"/>
        <v>6</v>
      </c>
    </row>
    <row r="56" spans="1:14" x14ac:dyDescent="0.2">
      <c r="A56" t="s">
        <v>88</v>
      </c>
      <c r="B56">
        <v>3371</v>
      </c>
      <c r="C56" t="s">
        <v>729</v>
      </c>
      <c r="D56" t="s">
        <v>892</v>
      </c>
      <c r="E56" t="s">
        <v>794</v>
      </c>
      <c r="F56">
        <v>7</v>
      </c>
      <c r="G56" t="str">
        <f t="shared" si="0"/>
        <v xml:space="preserve">เด็กชายณัฐพัฒน์   ลาวพันธ์ </v>
      </c>
      <c r="J56">
        <f t="shared" si="1"/>
        <v>3371</v>
      </c>
      <c r="K56" t="str">
        <f t="shared" si="6"/>
        <v xml:space="preserve">เด็กชายณัฐพัฒน์   ลาวพันธ์ </v>
      </c>
      <c r="L56">
        <f t="shared" si="7"/>
        <v>3371</v>
      </c>
      <c r="M56" t="str">
        <f t="shared" si="2"/>
        <v>ป.2/1</v>
      </c>
      <c r="N56">
        <f t="shared" si="8"/>
        <v>7</v>
      </c>
    </row>
    <row r="57" spans="1:14" x14ac:dyDescent="0.2">
      <c r="A57" t="s">
        <v>88</v>
      </c>
      <c r="B57">
        <v>3389</v>
      </c>
      <c r="C57" t="s">
        <v>729</v>
      </c>
      <c r="D57" t="s">
        <v>445</v>
      </c>
      <c r="E57" t="s">
        <v>56</v>
      </c>
      <c r="F57">
        <v>8</v>
      </c>
      <c r="G57" t="str">
        <f t="shared" si="0"/>
        <v xml:space="preserve">เด็กชายธนภูมิ   ใจหล้า </v>
      </c>
      <c r="J57">
        <f t="shared" si="1"/>
        <v>3389</v>
      </c>
      <c r="K57" t="str">
        <f t="shared" si="6"/>
        <v xml:space="preserve">เด็กชายธนภูมิ   ใจหล้า </v>
      </c>
      <c r="L57">
        <f t="shared" si="7"/>
        <v>3389</v>
      </c>
      <c r="M57" t="str">
        <f t="shared" si="2"/>
        <v>ป.2/1</v>
      </c>
      <c r="N57">
        <f t="shared" si="8"/>
        <v>8</v>
      </c>
    </row>
    <row r="58" spans="1:14" x14ac:dyDescent="0.2">
      <c r="A58" t="s">
        <v>88</v>
      </c>
      <c r="B58">
        <v>3491</v>
      </c>
      <c r="C58" t="s">
        <v>729</v>
      </c>
      <c r="D58" t="s">
        <v>916</v>
      </c>
      <c r="E58" t="s">
        <v>816</v>
      </c>
      <c r="F58">
        <v>9</v>
      </c>
      <c r="G58" t="str">
        <f t="shared" si="0"/>
        <v>เด็กชายจักรพัทร   จันทร์ประสิทธิ์</v>
      </c>
      <c r="J58">
        <f t="shared" si="1"/>
        <v>3491</v>
      </c>
      <c r="K58" t="str">
        <f t="shared" si="6"/>
        <v>เด็กชายจักรพัทร   จันทร์ประสิทธิ์</v>
      </c>
      <c r="L58">
        <f t="shared" si="7"/>
        <v>3491</v>
      </c>
      <c r="M58" t="str">
        <f t="shared" si="2"/>
        <v>ป.2/1</v>
      </c>
      <c r="N58">
        <f t="shared" si="8"/>
        <v>9</v>
      </c>
    </row>
    <row r="59" spans="1:14" x14ac:dyDescent="0.2">
      <c r="A59" t="s">
        <v>88</v>
      </c>
      <c r="B59">
        <v>3589</v>
      </c>
      <c r="C59" t="s">
        <v>729</v>
      </c>
      <c r="D59" t="s">
        <v>1091</v>
      </c>
      <c r="E59" t="s">
        <v>1092</v>
      </c>
      <c r="F59">
        <v>10</v>
      </c>
      <c r="G59" t="str">
        <f t="shared" si="0"/>
        <v>เด็กชายกมลภพ   อารีย์วัฒนะธรรม</v>
      </c>
      <c r="J59">
        <f t="shared" si="1"/>
        <v>3589</v>
      </c>
      <c r="K59" t="str">
        <f t="shared" si="6"/>
        <v>เด็กชายกมลภพ   อารีย์วัฒนะธรรม</v>
      </c>
      <c r="L59">
        <f t="shared" si="7"/>
        <v>3589</v>
      </c>
      <c r="M59" t="str">
        <f t="shared" si="2"/>
        <v>ป.2/1</v>
      </c>
      <c r="N59">
        <f t="shared" si="8"/>
        <v>10</v>
      </c>
    </row>
    <row r="60" spans="1:14" x14ac:dyDescent="0.2">
      <c r="A60" t="s">
        <v>88</v>
      </c>
      <c r="B60">
        <v>3590</v>
      </c>
      <c r="C60" t="s">
        <v>729</v>
      </c>
      <c r="D60" t="s">
        <v>1102</v>
      </c>
      <c r="E60" t="s">
        <v>257</v>
      </c>
      <c r="F60">
        <v>11</v>
      </c>
      <c r="G60" t="str">
        <f t="shared" si="0"/>
        <v>เด็กชายคชราช   ราชคม</v>
      </c>
      <c r="J60">
        <f t="shared" si="1"/>
        <v>3590</v>
      </c>
      <c r="K60" t="str">
        <f t="shared" si="6"/>
        <v>เด็กชายคชราช   ราชคม</v>
      </c>
      <c r="L60">
        <f t="shared" si="7"/>
        <v>3590</v>
      </c>
      <c r="M60" t="str">
        <f t="shared" si="2"/>
        <v>ป.2/1</v>
      </c>
      <c r="N60">
        <f t="shared" si="8"/>
        <v>11</v>
      </c>
    </row>
    <row r="61" spans="1:14" x14ac:dyDescent="0.2">
      <c r="A61" t="s">
        <v>88</v>
      </c>
      <c r="B61">
        <v>3591</v>
      </c>
      <c r="C61" t="s">
        <v>729</v>
      </c>
      <c r="D61" t="s">
        <v>1084</v>
      </c>
      <c r="E61" t="s">
        <v>347</v>
      </c>
      <c r="F61">
        <v>12</v>
      </c>
      <c r="G61" t="str">
        <f t="shared" si="0"/>
        <v>เด็กชายชัชวาล   ฝั้นตื้อ</v>
      </c>
      <c r="J61">
        <f t="shared" si="1"/>
        <v>3591</v>
      </c>
      <c r="K61" t="str">
        <f t="shared" si="6"/>
        <v>เด็กชายชัชวาล   ฝั้นตื้อ</v>
      </c>
      <c r="L61">
        <f t="shared" si="7"/>
        <v>3591</v>
      </c>
      <c r="M61" t="str">
        <f t="shared" si="2"/>
        <v>ป.2/1</v>
      </c>
      <c r="N61">
        <f t="shared" si="8"/>
        <v>12</v>
      </c>
    </row>
    <row r="62" spans="1:14" x14ac:dyDescent="0.2">
      <c r="A62" t="s">
        <v>88</v>
      </c>
      <c r="B62">
        <v>3592</v>
      </c>
      <c r="C62" t="s">
        <v>729</v>
      </c>
      <c r="D62" t="s">
        <v>1096</v>
      </c>
      <c r="E62" t="s">
        <v>1097</v>
      </c>
      <c r="F62">
        <v>13</v>
      </c>
      <c r="G62" t="str">
        <f t="shared" si="0"/>
        <v>เด็กชายชินภัทร   ภักดี</v>
      </c>
      <c r="J62">
        <f t="shared" si="1"/>
        <v>3592</v>
      </c>
      <c r="K62" t="str">
        <f t="shared" si="6"/>
        <v>เด็กชายชินภัทร   ภักดี</v>
      </c>
      <c r="L62">
        <f t="shared" si="7"/>
        <v>3592</v>
      </c>
      <c r="M62" t="str">
        <f t="shared" si="2"/>
        <v>ป.2/1</v>
      </c>
      <c r="N62">
        <f t="shared" si="8"/>
        <v>13</v>
      </c>
    </row>
    <row r="63" spans="1:14" x14ac:dyDescent="0.2">
      <c r="A63" t="s">
        <v>88</v>
      </c>
      <c r="B63">
        <v>3593</v>
      </c>
      <c r="C63" t="s">
        <v>729</v>
      </c>
      <c r="D63" t="s">
        <v>1055</v>
      </c>
      <c r="E63" t="s">
        <v>1101</v>
      </c>
      <c r="F63">
        <v>14</v>
      </c>
      <c r="G63" t="str">
        <f t="shared" si="0"/>
        <v>เด็กชายธนกฤต   ถาน้อย</v>
      </c>
      <c r="J63">
        <f t="shared" si="1"/>
        <v>3593</v>
      </c>
      <c r="K63" t="str">
        <f t="shared" si="6"/>
        <v>เด็กชายธนกฤต   ถาน้อย</v>
      </c>
      <c r="L63">
        <f t="shared" si="7"/>
        <v>3593</v>
      </c>
      <c r="M63" t="str">
        <f t="shared" si="2"/>
        <v>ป.2/1</v>
      </c>
      <c r="N63">
        <f t="shared" si="8"/>
        <v>14</v>
      </c>
    </row>
    <row r="64" spans="1:14" x14ac:dyDescent="0.2">
      <c r="A64" t="s">
        <v>88</v>
      </c>
      <c r="B64">
        <v>3132</v>
      </c>
      <c r="C64" t="s">
        <v>730</v>
      </c>
      <c r="D64" t="s">
        <v>1027</v>
      </c>
      <c r="E64" t="s">
        <v>54</v>
      </c>
      <c r="F64">
        <v>15</v>
      </c>
      <c r="G64" t="str">
        <f t="shared" si="0"/>
        <v xml:space="preserve">เด็กหญิงจุรีรัตน์   มุ่งเจริญ </v>
      </c>
      <c r="J64">
        <f t="shared" si="1"/>
        <v>3132</v>
      </c>
      <c r="K64" t="str">
        <f t="shared" si="6"/>
        <v xml:space="preserve">เด็กหญิงจุรีรัตน์   มุ่งเจริญ </v>
      </c>
      <c r="L64">
        <f t="shared" si="7"/>
        <v>3132</v>
      </c>
      <c r="M64" t="str">
        <f t="shared" si="2"/>
        <v>ป.2/1</v>
      </c>
      <c r="N64">
        <f t="shared" si="8"/>
        <v>15</v>
      </c>
    </row>
    <row r="65" spans="1:14" x14ac:dyDescent="0.2">
      <c r="A65" t="s">
        <v>88</v>
      </c>
      <c r="B65">
        <v>3208</v>
      </c>
      <c r="C65" t="s">
        <v>730</v>
      </c>
      <c r="D65" t="s">
        <v>1540</v>
      </c>
      <c r="E65" t="s">
        <v>1541</v>
      </c>
      <c r="F65">
        <v>16</v>
      </c>
      <c r="G65" t="str">
        <f t="shared" ref="G65:G128" si="9">CONCATENATE(C65,D65,"   ",E65)</f>
        <v xml:space="preserve">เด็กหญิงกฤตพร    เสนา </v>
      </c>
      <c r="J65">
        <f t="shared" ref="J65:J128" si="10">B65</f>
        <v>3208</v>
      </c>
      <c r="K65" t="str">
        <f t="shared" si="6"/>
        <v xml:space="preserve">เด็กหญิงกฤตพร    เสนา </v>
      </c>
      <c r="L65">
        <f t="shared" si="7"/>
        <v>3208</v>
      </c>
      <c r="M65" t="str">
        <f t="shared" ref="M65:M128" si="11">A65</f>
        <v>ป.2/1</v>
      </c>
      <c r="N65">
        <f t="shared" si="8"/>
        <v>16</v>
      </c>
    </row>
    <row r="66" spans="1:14" x14ac:dyDescent="0.2">
      <c r="A66" t="s">
        <v>88</v>
      </c>
      <c r="B66">
        <v>3211</v>
      </c>
      <c r="C66" t="s">
        <v>730</v>
      </c>
      <c r="D66" t="s">
        <v>893</v>
      </c>
      <c r="E66" t="s">
        <v>796</v>
      </c>
      <c r="F66">
        <v>17</v>
      </c>
      <c r="G66" t="str">
        <f t="shared" si="9"/>
        <v xml:space="preserve">เด็กหญิงจิรภิญญา   สมบุญ </v>
      </c>
      <c r="J66">
        <f t="shared" si="10"/>
        <v>3211</v>
      </c>
      <c r="K66" t="str">
        <f t="shared" si="6"/>
        <v xml:space="preserve">เด็กหญิงจิรภิญญา   สมบุญ </v>
      </c>
      <c r="L66">
        <f t="shared" si="7"/>
        <v>3211</v>
      </c>
      <c r="M66" t="str">
        <f t="shared" si="11"/>
        <v>ป.2/1</v>
      </c>
      <c r="N66">
        <f t="shared" si="8"/>
        <v>17</v>
      </c>
    </row>
    <row r="67" spans="1:14" x14ac:dyDescent="0.2">
      <c r="A67" t="s">
        <v>88</v>
      </c>
      <c r="B67">
        <v>3213</v>
      </c>
      <c r="C67" t="s">
        <v>730</v>
      </c>
      <c r="D67" t="s">
        <v>894</v>
      </c>
      <c r="E67" t="s">
        <v>797</v>
      </c>
      <c r="F67">
        <v>18</v>
      </c>
      <c r="G67" t="str">
        <f t="shared" si="9"/>
        <v xml:space="preserve">เด็กหญิงณกัญญา   มาเยอะ </v>
      </c>
      <c r="J67">
        <f t="shared" si="10"/>
        <v>3213</v>
      </c>
      <c r="K67" t="str">
        <f t="shared" si="6"/>
        <v xml:space="preserve">เด็กหญิงณกัญญา   มาเยอะ </v>
      </c>
      <c r="L67">
        <f t="shared" si="7"/>
        <v>3213</v>
      </c>
      <c r="M67" t="str">
        <f t="shared" si="11"/>
        <v>ป.2/1</v>
      </c>
      <c r="N67">
        <f t="shared" si="8"/>
        <v>18</v>
      </c>
    </row>
    <row r="68" spans="1:14" x14ac:dyDescent="0.2">
      <c r="A68" t="s">
        <v>88</v>
      </c>
      <c r="B68">
        <v>3216</v>
      </c>
      <c r="C68" t="s">
        <v>730</v>
      </c>
      <c r="D68" t="s">
        <v>910</v>
      </c>
      <c r="E68" t="s">
        <v>10</v>
      </c>
      <c r="F68">
        <v>19</v>
      </c>
      <c r="G68" t="str">
        <f t="shared" si="9"/>
        <v xml:space="preserve">เด็กหญิงปพิชญา   เชื้อเมืองพาน </v>
      </c>
      <c r="J68">
        <f t="shared" si="10"/>
        <v>3216</v>
      </c>
      <c r="K68" t="str">
        <f t="shared" si="6"/>
        <v xml:space="preserve">เด็กหญิงปพิชญา   เชื้อเมืองพาน </v>
      </c>
      <c r="L68">
        <f t="shared" si="7"/>
        <v>3216</v>
      </c>
      <c r="M68" t="str">
        <f t="shared" si="11"/>
        <v>ป.2/1</v>
      </c>
      <c r="N68">
        <f t="shared" si="8"/>
        <v>19</v>
      </c>
    </row>
    <row r="69" spans="1:14" x14ac:dyDescent="0.2">
      <c r="A69" t="s">
        <v>88</v>
      </c>
      <c r="B69">
        <v>3297</v>
      </c>
      <c r="C69" t="s">
        <v>730</v>
      </c>
      <c r="D69" t="s">
        <v>897</v>
      </c>
      <c r="E69" t="s">
        <v>800</v>
      </c>
      <c r="F69">
        <v>20</v>
      </c>
      <c r="G69" t="str">
        <f t="shared" si="9"/>
        <v xml:space="preserve">เด็กหญิงรังษิยา   กุนศิล </v>
      </c>
      <c r="J69">
        <f t="shared" si="10"/>
        <v>3297</v>
      </c>
      <c r="K69" t="str">
        <f t="shared" si="6"/>
        <v xml:space="preserve">เด็กหญิงรังษิยา   กุนศิล </v>
      </c>
      <c r="L69">
        <f t="shared" si="7"/>
        <v>3297</v>
      </c>
      <c r="M69" t="str">
        <f t="shared" si="11"/>
        <v>ป.2/1</v>
      </c>
      <c r="N69">
        <f t="shared" si="8"/>
        <v>20</v>
      </c>
    </row>
    <row r="70" spans="1:14" x14ac:dyDescent="0.2">
      <c r="A70" t="s">
        <v>88</v>
      </c>
      <c r="B70">
        <v>3299</v>
      </c>
      <c r="C70" t="s">
        <v>730</v>
      </c>
      <c r="D70" t="s">
        <v>898</v>
      </c>
      <c r="E70" t="s">
        <v>801</v>
      </c>
      <c r="F70">
        <v>21</v>
      </c>
      <c r="G70" t="str">
        <f t="shared" si="9"/>
        <v xml:space="preserve">เด็กหญิงศิริพร    - </v>
      </c>
      <c r="J70">
        <f t="shared" si="10"/>
        <v>3299</v>
      </c>
      <c r="K70" t="str">
        <f t="shared" si="6"/>
        <v xml:space="preserve">เด็กหญิงศิริพร    - </v>
      </c>
      <c r="L70">
        <f t="shared" si="7"/>
        <v>3299</v>
      </c>
      <c r="M70" t="str">
        <f t="shared" si="11"/>
        <v>ป.2/1</v>
      </c>
      <c r="N70">
        <f t="shared" si="8"/>
        <v>21</v>
      </c>
    </row>
    <row r="71" spans="1:14" x14ac:dyDescent="0.2">
      <c r="A71" t="s">
        <v>88</v>
      </c>
      <c r="B71">
        <v>3366</v>
      </c>
      <c r="C71" t="s">
        <v>730</v>
      </c>
      <c r="D71" t="s">
        <v>914</v>
      </c>
      <c r="E71" t="s">
        <v>814</v>
      </c>
      <c r="F71">
        <v>22</v>
      </c>
      <c r="G71" t="str">
        <f t="shared" si="9"/>
        <v xml:space="preserve">เด็กหญิงณัฐวดี   มาลานัน </v>
      </c>
      <c r="J71">
        <f t="shared" si="10"/>
        <v>3366</v>
      </c>
      <c r="K71" t="str">
        <f t="shared" si="6"/>
        <v xml:space="preserve">เด็กหญิงณัฐวดี   มาลานัน </v>
      </c>
      <c r="L71">
        <f t="shared" si="7"/>
        <v>3366</v>
      </c>
      <c r="M71" t="str">
        <f t="shared" si="11"/>
        <v>ป.2/1</v>
      </c>
      <c r="N71">
        <f t="shared" si="8"/>
        <v>22</v>
      </c>
    </row>
    <row r="72" spans="1:14" x14ac:dyDescent="0.2">
      <c r="A72" t="s">
        <v>88</v>
      </c>
      <c r="B72">
        <v>3394</v>
      </c>
      <c r="C72" t="s">
        <v>730</v>
      </c>
      <c r="D72" t="s">
        <v>915</v>
      </c>
      <c r="E72" t="s">
        <v>815</v>
      </c>
      <c r="F72">
        <v>23</v>
      </c>
      <c r="G72" t="str">
        <f t="shared" si="9"/>
        <v xml:space="preserve">เด็กหญิงปานวาด   ไชยวงค์ </v>
      </c>
      <c r="J72">
        <f t="shared" si="10"/>
        <v>3394</v>
      </c>
      <c r="K72" t="str">
        <f t="shared" si="6"/>
        <v xml:space="preserve">เด็กหญิงปานวาด   ไชยวงค์ </v>
      </c>
      <c r="L72">
        <f t="shared" si="7"/>
        <v>3394</v>
      </c>
      <c r="M72" t="str">
        <f t="shared" si="11"/>
        <v>ป.2/1</v>
      </c>
      <c r="N72">
        <f t="shared" si="8"/>
        <v>23</v>
      </c>
    </row>
    <row r="73" spans="1:14" x14ac:dyDescent="0.2">
      <c r="A73" t="s">
        <v>88</v>
      </c>
      <c r="B73">
        <v>3490</v>
      </c>
      <c r="C73" t="s">
        <v>730</v>
      </c>
      <c r="D73" t="s">
        <v>908</v>
      </c>
      <c r="E73" t="s">
        <v>810</v>
      </c>
      <c r="F73">
        <v>24</v>
      </c>
      <c r="G73" t="str">
        <f t="shared" si="9"/>
        <v>เด็กหญิงปารณีย์   บัวยั่งยืน</v>
      </c>
      <c r="J73">
        <f t="shared" si="10"/>
        <v>3490</v>
      </c>
      <c r="K73" t="str">
        <f t="shared" si="6"/>
        <v>เด็กหญิงปารณีย์   บัวยั่งยืน</v>
      </c>
      <c r="L73">
        <f t="shared" si="7"/>
        <v>3490</v>
      </c>
      <c r="M73" t="str">
        <f t="shared" si="11"/>
        <v>ป.2/1</v>
      </c>
      <c r="N73">
        <f t="shared" si="8"/>
        <v>24</v>
      </c>
    </row>
    <row r="74" spans="1:14" x14ac:dyDescent="0.2">
      <c r="A74" t="s">
        <v>88</v>
      </c>
      <c r="B74">
        <v>3596</v>
      </c>
      <c r="C74" t="s">
        <v>730</v>
      </c>
      <c r="D74" t="s">
        <v>1231</v>
      </c>
      <c r="E74" t="s">
        <v>1105</v>
      </c>
      <c r="F74">
        <v>25</v>
      </c>
      <c r="G74" t="str">
        <f t="shared" si="9"/>
        <v>เด็กหญิงณรินธิรา   บัวทะนะ</v>
      </c>
      <c r="J74">
        <f t="shared" si="10"/>
        <v>3596</v>
      </c>
      <c r="K74" t="str">
        <f t="shared" si="6"/>
        <v>เด็กหญิงณรินธิรา   บัวทะนะ</v>
      </c>
      <c r="L74">
        <f t="shared" si="7"/>
        <v>3596</v>
      </c>
      <c r="M74" t="str">
        <f t="shared" si="11"/>
        <v>ป.2/1</v>
      </c>
      <c r="N74">
        <f t="shared" si="8"/>
        <v>25</v>
      </c>
    </row>
    <row r="75" spans="1:14" x14ac:dyDescent="0.2">
      <c r="A75" t="s">
        <v>88</v>
      </c>
      <c r="B75">
        <v>3597</v>
      </c>
      <c r="C75" t="s">
        <v>730</v>
      </c>
      <c r="D75" t="s">
        <v>1099</v>
      </c>
      <c r="E75" t="s">
        <v>1100</v>
      </c>
      <c r="F75">
        <v>26</v>
      </c>
      <c r="G75" t="str">
        <f t="shared" si="9"/>
        <v>เด็กหญิงพิมลแข   แก้วมาลา</v>
      </c>
      <c r="J75">
        <f t="shared" si="10"/>
        <v>3597</v>
      </c>
      <c r="K75" t="str">
        <f t="shared" si="6"/>
        <v>เด็กหญิงพิมลแข   แก้วมาลา</v>
      </c>
      <c r="L75">
        <f t="shared" si="7"/>
        <v>3597</v>
      </c>
      <c r="M75" t="str">
        <f t="shared" si="11"/>
        <v>ป.2/1</v>
      </c>
      <c r="N75">
        <f t="shared" si="8"/>
        <v>26</v>
      </c>
    </row>
    <row r="76" spans="1:14" x14ac:dyDescent="0.2">
      <c r="A76" t="s">
        <v>88</v>
      </c>
      <c r="B76">
        <v>3598</v>
      </c>
      <c r="C76" t="s">
        <v>730</v>
      </c>
      <c r="D76" t="s">
        <v>1075</v>
      </c>
      <c r="E76" t="s">
        <v>1076</v>
      </c>
      <c r="F76">
        <v>27</v>
      </c>
      <c r="G76" t="str">
        <f t="shared" si="9"/>
        <v>เด็กหญิงวรรณวิสา   ละมั่งทอง</v>
      </c>
      <c r="J76">
        <f t="shared" si="10"/>
        <v>3598</v>
      </c>
      <c r="K76" t="str">
        <f t="shared" ref="K76:K139" si="12">G76</f>
        <v>เด็กหญิงวรรณวิสา   ละมั่งทอง</v>
      </c>
      <c r="L76">
        <f t="shared" ref="L76:L139" si="13">J76</f>
        <v>3598</v>
      </c>
      <c r="M76" t="str">
        <f t="shared" si="11"/>
        <v>ป.2/1</v>
      </c>
      <c r="N76">
        <f t="shared" ref="N76:N139" si="14">F76</f>
        <v>27</v>
      </c>
    </row>
    <row r="77" spans="1:14" x14ac:dyDescent="0.2">
      <c r="A77" t="s">
        <v>88</v>
      </c>
      <c r="B77">
        <v>3599</v>
      </c>
      <c r="C77" t="s">
        <v>730</v>
      </c>
      <c r="D77" t="s">
        <v>1072</v>
      </c>
      <c r="E77" t="s">
        <v>1073</v>
      </c>
      <c r="F77">
        <v>28</v>
      </c>
      <c r="G77" t="str">
        <f t="shared" si="9"/>
        <v>เด็กหญิงวรลักษณ์   วรกิตติกรกุล</v>
      </c>
      <c r="J77">
        <f t="shared" si="10"/>
        <v>3599</v>
      </c>
      <c r="K77" t="str">
        <f t="shared" si="12"/>
        <v>เด็กหญิงวรลักษณ์   วรกิตติกรกุล</v>
      </c>
      <c r="L77">
        <f t="shared" si="13"/>
        <v>3599</v>
      </c>
      <c r="M77" t="str">
        <f t="shared" si="11"/>
        <v>ป.2/1</v>
      </c>
      <c r="N77">
        <f t="shared" si="14"/>
        <v>28</v>
      </c>
    </row>
    <row r="78" spans="1:14" x14ac:dyDescent="0.2">
      <c r="A78" t="s">
        <v>88</v>
      </c>
      <c r="B78">
        <v>3600</v>
      </c>
      <c r="C78" t="s">
        <v>730</v>
      </c>
      <c r="D78" t="s">
        <v>1087</v>
      </c>
      <c r="E78" t="s">
        <v>1088</v>
      </c>
      <c r="F78">
        <v>29</v>
      </c>
      <c r="G78" t="str">
        <f t="shared" si="9"/>
        <v>เด็กหญิงศศิธร   พรหมมา</v>
      </c>
      <c r="J78">
        <f t="shared" si="10"/>
        <v>3600</v>
      </c>
      <c r="K78" t="str">
        <f t="shared" si="12"/>
        <v>เด็กหญิงศศิธร   พรหมมา</v>
      </c>
      <c r="L78">
        <f t="shared" si="13"/>
        <v>3600</v>
      </c>
      <c r="M78" t="str">
        <f t="shared" si="11"/>
        <v>ป.2/1</v>
      </c>
      <c r="N78">
        <f t="shared" si="14"/>
        <v>29</v>
      </c>
    </row>
    <row r="79" spans="1:14" x14ac:dyDescent="0.2">
      <c r="A79" t="s">
        <v>88</v>
      </c>
      <c r="B79">
        <v>3601</v>
      </c>
      <c r="C79" t="s">
        <v>730</v>
      </c>
      <c r="D79" t="s">
        <v>1080</v>
      </c>
      <c r="E79" t="s">
        <v>1081</v>
      </c>
      <c r="F79">
        <v>30</v>
      </c>
      <c r="G79" t="str">
        <f t="shared" si="9"/>
        <v>เด็กหญิงศิริกัลยา   คำเหล็กดี</v>
      </c>
      <c r="J79">
        <f t="shared" si="10"/>
        <v>3601</v>
      </c>
      <c r="K79" t="str">
        <f t="shared" si="12"/>
        <v>เด็กหญิงศิริกัลยา   คำเหล็กดี</v>
      </c>
      <c r="L79">
        <f t="shared" si="13"/>
        <v>3601</v>
      </c>
      <c r="M79" t="str">
        <f t="shared" si="11"/>
        <v>ป.2/1</v>
      </c>
      <c r="N79">
        <f t="shared" si="14"/>
        <v>30</v>
      </c>
    </row>
    <row r="80" spans="1:14" x14ac:dyDescent="0.2">
      <c r="A80" t="s">
        <v>88</v>
      </c>
      <c r="B80">
        <v>3602</v>
      </c>
      <c r="C80" t="s">
        <v>730</v>
      </c>
      <c r="D80" t="s">
        <v>1052</v>
      </c>
      <c r="E80" t="s">
        <v>1054</v>
      </c>
      <c r="F80">
        <v>31</v>
      </c>
      <c r="G80" t="str">
        <f t="shared" si="9"/>
        <v>เด็กหญิงอารีรัตน์   ยะปิ๋ว</v>
      </c>
      <c r="J80">
        <f t="shared" si="10"/>
        <v>3602</v>
      </c>
      <c r="K80" t="str">
        <f t="shared" si="12"/>
        <v>เด็กหญิงอารีรัตน์   ยะปิ๋ว</v>
      </c>
      <c r="L80">
        <f t="shared" si="13"/>
        <v>3602</v>
      </c>
      <c r="M80" t="str">
        <f t="shared" si="11"/>
        <v>ป.2/1</v>
      </c>
      <c r="N80">
        <f t="shared" si="14"/>
        <v>31</v>
      </c>
    </row>
    <row r="81" spans="1:14" x14ac:dyDescent="0.2">
      <c r="A81" t="s">
        <v>113</v>
      </c>
      <c r="B81">
        <v>3118</v>
      </c>
      <c r="C81" t="s">
        <v>729</v>
      </c>
      <c r="D81" t="s">
        <v>409</v>
      </c>
      <c r="E81" t="s">
        <v>41</v>
      </c>
      <c r="F81">
        <v>1</v>
      </c>
      <c r="G81" t="str">
        <f t="shared" si="9"/>
        <v xml:space="preserve">เด็กชายสุรเชษฐ์   เชื้อเมืองพาน  </v>
      </c>
      <c r="J81">
        <f t="shared" si="10"/>
        <v>3118</v>
      </c>
      <c r="K81" t="str">
        <f t="shared" si="12"/>
        <v xml:space="preserve">เด็กชายสุรเชษฐ์   เชื้อเมืองพาน  </v>
      </c>
      <c r="L81">
        <f t="shared" si="13"/>
        <v>3118</v>
      </c>
      <c r="M81" t="str">
        <f t="shared" si="11"/>
        <v>ป.2/2</v>
      </c>
      <c r="N81">
        <f t="shared" si="14"/>
        <v>1</v>
      </c>
    </row>
    <row r="82" spans="1:14" x14ac:dyDescent="0.2">
      <c r="A82" t="s">
        <v>113</v>
      </c>
      <c r="B82">
        <v>3198</v>
      </c>
      <c r="C82" t="s">
        <v>729</v>
      </c>
      <c r="D82" t="s">
        <v>901</v>
      </c>
      <c r="E82" t="s">
        <v>1523</v>
      </c>
      <c r="F82">
        <v>2</v>
      </c>
      <c r="G82" t="str">
        <f t="shared" si="9"/>
        <v>เด็กชายก้องฤทธา   กิติมา</v>
      </c>
      <c r="J82">
        <f t="shared" si="10"/>
        <v>3198</v>
      </c>
      <c r="K82" t="str">
        <f t="shared" si="12"/>
        <v>เด็กชายก้องฤทธา   กิติมา</v>
      </c>
      <c r="L82">
        <f t="shared" si="13"/>
        <v>3198</v>
      </c>
      <c r="M82" t="str">
        <f t="shared" si="11"/>
        <v>ป.2/2</v>
      </c>
      <c r="N82">
        <f t="shared" si="14"/>
        <v>2</v>
      </c>
    </row>
    <row r="83" spans="1:14" x14ac:dyDescent="0.2">
      <c r="A83" t="s">
        <v>113</v>
      </c>
      <c r="B83">
        <v>3200</v>
      </c>
      <c r="C83" t="s">
        <v>729</v>
      </c>
      <c r="D83" t="s">
        <v>902</v>
      </c>
      <c r="E83" t="s">
        <v>1524</v>
      </c>
      <c r="F83">
        <v>3</v>
      </c>
      <c r="G83" t="str">
        <f t="shared" si="9"/>
        <v>เด็กชายณฐกร   มะลีลี</v>
      </c>
      <c r="J83">
        <f t="shared" si="10"/>
        <v>3200</v>
      </c>
      <c r="K83" t="str">
        <f t="shared" si="12"/>
        <v>เด็กชายณฐกร   มะลีลี</v>
      </c>
      <c r="L83">
        <f t="shared" si="13"/>
        <v>3200</v>
      </c>
      <c r="M83" t="str">
        <f t="shared" si="11"/>
        <v>ป.2/2</v>
      </c>
      <c r="N83">
        <f t="shared" si="14"/>
        <v>3</v>
      </c>
    </row>
    <row r="84" spans="1:14" x14ac:dyDescent="0.2">
      <c r="A84" t="s">
        <v>113</v>
      </c>
      <c r="B84">
        <v>3203</v>
      </c>
      <c r="C84" t="s">
        <v>729</v>
      </c>
      <c r="D84" t="s">
        <v>889</v>
      </c>
      <c r="E84" t="s">
        <v>1525</v>
      </c>
      <c r="F84">
        <v>4</v>
      </c>
      <c r="G84" t="str">
        <f t="shared" si="9"/>
        <v>เด็กชายธนาธิป   พรหมถาวร</v>
      </c>
      <c r="J84">
        <f t="shared" si="10"/>
        <v>3203</v>
      </c>
      <c r="K84" t="str">
        <f t="shared" si="12"/>
        <v>เด็กชายธนาธิป   พรหมถาวร</v>
      </c>
      <c r="L84">
        <f t="shared" si="13"/>
        <v>3203</v>
      </c>
      <c r="M84" t="str">
        <f t="shared" si="11"/>
        <v>ป.2/2</v>
      </c>
      <c r="N84">
        <f t="shared" si="14"/>
        <v>4</v>
      </c>
    </row>
    <row r="85" spans="1:14" x14ac:dyDescent="0.2">
      <c r="A85" t="s">
        <v>113</v>
      </c>
      <c r="B85">
        <v>3207</v>
      </c>
      <c r="C85" t="s">
        <v>729</v>
      </c>
      <c r="D85" t="s">
        <v>891</v>
      </c>
      <c r="E85" t="s">
        <v>1522</v>
      </c>
      <c r="F85">
        <v>5</v>
      </c>
      <c r="G85" t="str">
        <f t="shared" si="9"/>
        <v>เด็กชายเอกวิทย์   ชัยชนะ</v>
      </c>
      <c r="J85">
        <f t="shared" si="10"/>
        <v>3207</v>
      </c>
      <c r="K85" t="str">
        <f t="shared" si="12"/>
        <v>เด็กชายเอกวิทย์   ชัยชนะ</v>
      </c>
      <c r="L85">
        <f t="shared" si="13"/>
        <v>3207</v>
      </c>
      <c r="M85" t="str">
        <f t="shared" si="11"/>
        <v>ป.2/2</v>
      </c>
      <c r="N85">
        <f t="shared" si="14"/>
        <v>5</v>
      </c>
    </row>
    <row r="86" spans="1:14" x14ac:dyDescent="0.2">
      <c r="A86" t="s">
        <v>113</v>
      </c>
      <c r="B86">
        <v>3242</v>
      </c>
      <c r="C86" t="s">
        <v>729</v>
      </c>
      <c r="D86" t="s">
        <v>415</v>
      </c>
      <c r="E86" t="s">
        <v>47</v>
      </c>
      <c r="F86">
        <v>6</v>
      </c>
      <c r="G86" t="str">
        <f t="shared" si="9"/>
        <v xml:space="preserve">เด็กชายปัญญา   พรมข่าย </v>
      </c>
      <c r="J86">
        <f t="shared" si="10"/>
        <v>3242</v>
      </c>
      <c r="K86" t="str">
        <f t="shared" si="12"/>
        <v xml:space="preserve">เด็กชายปัญญา   พรมข่าย </v>
      </c>
      <c r="L86">
        <f t="shared" si="13"/>
        <v>3242</v>
      </c>
      <c r="M86" t="str">
        <f t="shared" si="11"/>
        <v>ป.2/2</v>
      </c>
      <c r="N86">
        <f t="shared" si="14"/>
        <v>6</v>
      </c>
    </row>
    <row r="87" spans="1:14" x14ac:dyDescent="0.2">
      <c r="A87" t="s">
        <v>113</v>
      </c>
      <c r="B87">
        <v>3396</v>
      </c>
      <c r="C87" t="s">
        <v>729</v>
      </c>
      <c r="D87" t="s">
        <v>906</v>
      </c>
      <c r="E87" t="s">
        <v>318</v>
      </c>
      <c r="F87">
        <v>7</v>
      </c>
      <c r="G87" t="str">
        <f t="shared" si="9"/>
        <v>เด็กชายบดินทร์   เตจ๊ะน้อย</v>
      </c>
      <c r="J87">
        <f t="shared" si="10"/>
        <v>3396</v>
      </c>
      <c r="K87" t="str">
        <f t="shared" si="12"/>
        <v>เด็กชายบดินทร์   เตจ๊ะน้อย</v>
      </c>
      <c r="L87">
        <f t="shared" si="13"/>
        <v>3396</v>
      </c>
      <c r="M87" t="str">
        <f t="shared" si="11"/>
        <v>ป.2/2</v>
      </c>
      <c r="N87">
        <f t="shared" si="14"/>
        <v>7</v>
      </c>
    </row>
    <row r="88" spans="1:14" x14ac:dyDescent="0.2">
      <c r="A88" t="s">
        <v>113</v>
      </c>
      <c r="B88">
        <v>3399</v>
      </c>
      <c r="C88" t="s">
        <v>729</v>
      </c>
      <c r="D88" t="s">
        <v>728</v>
      </c>
      <c r="E88" t="s">
        <v>1530</v>
      </c>
      <c r="F88">
        <v>8</v>
      </c>
      <c r="G88" t="str">
        <f t="shared" si="9"/>
        <v>เด็กชายณัฐวัฒน์   พุทธะวงค์</v>
      </c>
      <c r="J88">
        <f t="shared" si="10"/>
        <v>3399</v>
      </c>
      <c r="K88" t="str">
        <f t="shared" si="12"/>
        <v>เด็กชายณัฐวัฒน์   พุทธะวงค์</v>
      </c>
      <c r="L88">
        <f t="shared" si="13"/>
        <v>3399</v>
      </c>
      <c r="M88" t="str">
        <f t="shared" si="11"/>
        <v>ป.2/2</v>
      </c>
      <c r="N88">
        <f t="shared" si="14"/>
        <v>8</v>
      </c>
    </row>
    <row r="89" spans="1:14" x14ac:dyDescent="0.2">
      <c r="A89" t="s">
        <v>113</v>
      </c>
      <c r="B89">
        <v>3603</v>
      </c>
      <c r="C89" t="s">
        <v>729</v>
      </c>
      <c r="D89" t="s">
        <v>1074</v>
      </c>
      <c r="E89" t="s">
        <v>37</v>
      </c>
      <c r="F89">
        <v>9</v>
      </c>
      <c r="G89" t="str">
        <f t="shared" si="9"/>
        <v>เด็กชายณภัทรกร   แสนคำ</v>
      </c>
      <c r="J89">
        <f t="shared" si="10"/>
        <v>3603</v>
      </c>
      <c r="K89" t="str">
        <f t="shared" si="12"/>
        <v>เด็กชายณภัทรกร   แสนคำ</v>
      </c>
      <c r="L89">
        <f t="shared" si="13"/>
        <v>3603</v>
      </c>
      <c r="M89" t="str">
        <f t="shared" si="11"/>
        <v>ป.2/2</v>
      </c>
      <c r="N89">
        <f t="shared" si="14"/>
        <v>9</v>
      </c>
    </row>
    <row r="90" spans="1:14" x14ac:dyDescent="0.2">
      <c r="A90" t="s">
        <v>113</v>
      </c>
      <c r="B90">
        <v>3605</v>
      </c>
      <c r="C90" t="s">
        <v>729</v>
      </c>
      <c r="D90" t="s">
        <v>1089</v>
      </c>
      <c r="E90" t="s">
        <v>1090</v>
      </c>
      <c r="F90">
        <v>10</v>
      </c>
      <c r="G90" t="str">
        <f t="shared" si="9"/>
        <v>เด็กชายนุชินธร   วงค์คำลือ</v>
      </c>
      <c r="J90">
        <f t="shared" si="10"/>
        <v>3605</v>
      </c>
      <c r="K90" t="str">
        <f t="shared" si="12"/>
        <v>เด็กชายนุชินธร   วงค์คำลือ</v>
      </c>
      <c r="L90">
        <f t="shared" si="13"/>
        <v>3605</v>
      </c>
      <c r="M90" t="str">
        <f t="shared" si="11"/>
        <v>ป.2/2</v>
      </c>
      <c r="N90">
        <f t="shared" si="14"/>
        <v>10</v>
      </c>
    </row>
    <row r="91" spans="1:14" x14ac:dyDescent="0.2">
      <c r="A91" t="s">
        <v>113</v>
      </c>
      <c r="B91">
        <v>3606</v>
      </c>
      <c r="C91" t="s">
        <v>729</v>
      </c>
      <c r="D91" t="s">
        <v>1078</v>
      </c>
      <c r="E91" t="s">
        <v>1079</v>
      </c>
      <c r="F91">
        <v>11</v>
      </c>
      <c r="G91" t="str">
        <f t="shared" si="9"/>
        <v>เด็กชายเนติวุฒิ   สอนธิ</v>
      </c>
      <c r="J91">
        <f t="shared" si="10"/>
        <v>3606</v>
      </c>
      <c r="K91" t="str">
        <f t="shared" si="12"/>
        <v>เด็กชายเนติวุฒิ   สอนธิ</v>
      </c>
      <c r="L91">
        <f t="shared" si="13"/>
        <v>3606</v>
      </c>
      <c r="M91" t="str">
        <f t="shared" si="11"/>
        <v>ป.2/2</v>
      </c>
      <c r="N91">
        <f t="shared" si="14"/>
        <v>11</v>
      </c>
    </row>
    <row r="92" spans="1:14" x14ac:dyDescent="0.2">
      <c r="A92" t="s">
        <v>113</v>
      </c>
      <c r="B92">
        <v>3607</v>
      </c>
      <c r="C92" t="s">
        <v>729</v>
      </c>
      <c r="D92" t="s">
        <v>1085</v>
      </c>
      <c r="E92" t="s">
        <v>1086</v>
      </c>
      <c r="F92">
        <v>12</v>
      </c>
      <c r="G92" t="str">
        <f t="shared" si="9"/>
        <v>เด็กชายพิชชากร   ลิม</v>
      </c>
      <c r="J92">
        <f t="shared" si="10"/>
        <v>3607</v>
      </c>
      <c r="K92" t="str">
        <f t="shared" si="12"/>
        <v>เด็กชายพิชชากร   ลิม</v>
      </c>
      <c r="L92">
        <f t="shared" si="13"/>
        <v>3607</v>
      </c>
      <c r="M92" t="str">
        <f t="shared" si="11"/>
        <v>ป.2/2</v>
      </c>
      <c r="N92">
        <f t="shared" si="14"/>
        <v>12</v>
      </c>
    </row>
    <row r="93" spans="1:14" x14ac:dyDescent="0.2">
      <c r="A93" t="s">
        <v>113</v>
      </c>
      <c r="B93">
        <v>3608</v>
      </c>
      <c r="C93" t="s">
        <v>729</v>
      </c>
      <c r="D93" t="s">
        <v>1222</v>
      </c>
      <c r="E93" t="s">
        <v>1317</v>
      </c>
      <c r="F93">
        <v>13</v>
      </c>
      <c r="G93" t="str">
        <f t="shared" si="9"/>
        <v>เด็กชายวริทธิ์นันท์   ชัยวุฒิ</v>
      </c>
      <c r="J93">
        <f t="shared" si="10"/>
        <v>3608</v>
      </c>
      <c r="K93" t="str">
        <f t="shared" si="12"/>
        <v>เด็กชายวริทธิ์นันท์   ชัยวุฒิ</v>
      </c>
      <c r="L93">
        <f t="shared" si="13"/>
        <v>3608</v>
      </c>
      <c r="M93" t="str">
        <f t="shared" si="11"/>
        <v>ป.2/2</v>
      </c>
      <c r="N93">
        <f t="shared" si="14"/>
        <v>13</v>
      </c>
    </row>
    <row r="94" spans="1:14" x14ac:dyDescent="0.2">
      <c r="A94" t="s">
        <v>113</v>
      </c>
      <c r="B94">
        <v>3209</v>
      </c>
      <c r="C94" t="s">
        <v>730</v>
      </c>
      <c r="D94" t="s">
        <v>395</v>
      </c>
      <c r="E94" t="s">
        <v>876</v>
      </c>
      <c r="F94">
        <v>14</v>
      </c>
      <c r="G94" t="str">
        <f t="shared" si="9"/>
        <v>เด็กหญิงกวินธิดา   ภิรมย์นาค</v>
      </c>
      <c r="J94">
        <f t="shared" si="10"/>
        <v>3209</v>
      </c>
      <c r="K94" t="str">
        <f t="shared" si="12"/>
        <v>เด็กหญิงกวินธิดา   ภิรมย์นาค</v>
      </c>
      <c r="L94">
        <f t="shared" si="13"/>
        <v>3209</v>
      </c>
      <c r="M94" t="str">
        <f t="shared" si="11"/>
        <v>ป.2/2</v>
      </c>
      <c r="N94">
        <f t="shared" si="14"/>
        <v>14</v>
      </c>
    </row>
    <row r="95" spans="1:14" x14ac:dyDescent="0.2">
      <c r="A95" t="s">
        <v>113</v>
      </c>
      <c r="B95">
        <v>3214</v>
      </c>
      <c r="C95" t="s">
        <v>730</v>
      </c>
      <c r="D95" t="s">
        <v>909</v>
      </c>
      <c r="E95" t="s">
        <v>1542</v>
      </c>
      <c r="F95">
        <v>15</v>
      </c>
      <c r="G95" t="str">
        <f t="shared" si="9"/>
        <v>เด็กหญิงธัญพร   บุญเที่ยง</v>
      </c>
      <c r="J95">
        <f t="shared" si="10"/>
        <v>3214</v>
      </c>
      <c r="K95" t="str">
        <f t="shared" si="12"/>
        <v>เด็กหญิงธัญพร   บุญเที่ยง</v>
      </c>
      <c r="L95">
        <f t="shared" si="13"/>
        <v>3214</v>
      </c>
      <c r="M95" t="str">
        <f t="shared" si="11"/>
        <v>ป.2/2</v>
      </c>
      <c r="N95">
        <f t="shared" si="14"/>
        <v>15</v>
      </c>
    </row>
    <row r="96" spans="1:14" x14ac:dyDescent="0.2">
      <c r="A96" t="s">
        <v>113</v>
      </c>
      <c r="B96">
        <v>3221</v>
      </c>
      <c r="C96" t="s">
        <v>730</v>
      </c>
      <c r="D96" t="s">
        <v>895</v>
      </c>
      <c r="E96" t="s">
        <v>1054</v>
      </c>
      <c r="F96">
        <v>16</v>
      </c>
      <c r="G96" t="str">
        <f t="shared" si="9"/>
        <v>เด็กหญิงอุษณีย์   ยะปิ๋ว</v>
      </c>
      <c r="J96">
        <f t="shared" si="10"/>
        <v>3221</v>
      </c>
      <c r="K96" t="str">
        <f t="shared" si="12"/>
        <v>เด็กหญิงอุษณีย์   ยะปิ๋ว</v>
      </c>
      <c r="L96">
        <f t="shared" si="13"/>
        <v>3221</v>
      </c>
      <c r="M96" t="str">
        <f t="shared" si="11"/>
        <v>ป.2/2</v>
      </c>
      <c r="N96">
        <f t="shared" si="14"/>
        <v>16</v>
      </c>
    </row>
    <row r="97" spans="1:14" x14ac:dyDescent="0.2">
      <c r="A97" t="s">
        <v>113</v>
      </c>
      <c r="B97">
        <v>3222</v>
      </c>
      <c r="C97" t="s">
        <v>730</v>
      </c>
      <c r="D97" t="s">
        <v>913</v>
      </c>
      <c r="E97" t="s">
        <v>1527</v>
      </c>
      <c r="F97">
        <v>17</v>
      </c>
      <c r="G97" t="str">
        <f t="shared" si="9"/>
        <v>เด็กหญิงเอมิกา   อุปนันท์</v>
      </c>
      <c r="J97">
        <f t="shared" si="10"/>
        <v>3222</v>
      </c>
      <c r="K97" t="str">
        <f t="shared" si="12"/>
        <v>เด็กหญิงเอมิกา   อุปนันท์</v>
      </c>
      <c r="L97">
        <f t="shared" si="13"/>
        <v>3222</v>
      </c>
      <c r="M97" t="str">
        <f t="shared" si="11"/>
        <v>ป.2/2</v>
      </c>
      <c r="N97">
        <f t="shared" si="14"/>
        <v>17</v>
      </c>
    </row>
    <row r="98" spans="1:14" x14ac:dyDescent="0.2">
      <c r="A98" t="s">
        <v>113</v>
      </c>
      <c r="B98">
        <v>3296</v>
      </c>
      <c r="C98" t="s">
        <v>730</v>
      </c>
      <c r="D98" t="s">
        <v>896</v>
      </c>
      <c r="E98" t="s">
        <v>1528</v>
      </c>
      <c r="F98">
        <v>18</v>
      </c>
      <c r="G98" t="str">
        <f t="shared" si="9"/>
        <v>เด็กหญิงพิชญา   เครือยะ</v>
      </c>
      <c r="J98">
        <f t="shared" si="10"/>
        <v>3296</v>
      </c>
      <c r="K98" t="str">
        <f t="shared" si="12"/>
        <v>เด็กหญิงพิชญา   เครือยะ</v>
      </c>
      <c r="L98">
        <f t="shared" si="13"/>
        <v>3296</v>
      </c>
      <c r="M98" t="str">
        <f t="shared" si="11"/>
        <v>ป.2/2</v>
      </c>
      <c r="N98">
        <f t="shared" si="14"/>
        <v>18</v>
      </c>
    </row>
    <row r="99" spans="1:14" x14ac:dyDescent="0.2">
      <c r="A99" t="s">
        <v>113</v>
      </c>
      <c r="B99">
        <v>3391</v>
      </c>
      <c r="C99" t="s">
        <v>730</v>
      </c>
      <c r="D99" t="s">
        <v>1221</v>
      </c>
      <c r="E99" t="s">
        <v>188</v>
      </c>
      <c r="F99">
        <v>19</v>
      </c>
      <c r="G99" t="str">
        <f t="shared" si="9"/>
        <v>เด็กหญิงพัชราภา   กุณาเลย</v>
      </c>
      <c r="J99">
        <f t="shared" si="10"/>
        <v>3391</v>
      </c>
      <c r="K99" t="str">
        <f t="shared" si="12"/>
        <v>เด็กหญิงพัชราภา   กุณาเลย</v>
      </c>
      <c r="L99">
        <f t="shared" si="13"/>
        <v>3391</v>
      </c>
      <c r="M99" t="str">
        <f t="shared" si="11"/>
        <v>ป.2/2</v>
      </c>
      <c r="N99">
        <f t="shared" si="14"/>
        <v>19</v>
      </c>
    </row>
    <row r="100" spans="1:14" x14ac:dyDescent="0.2">
      <c r="A100" t="s">
        <v>113</v>
      </c>
      <c r="B100">
        <v>3397</v>
      </c>
      <c r="C100" t="s">
        <v>730</v>
      </c>
      <c r="D100" t="s">
        <v>907</v>
      </c>
      <c r="E100" t="s">
        <v>1529</v>
      </c>
      <c r="F100">
        <v>20</v>
      </c>
      <c r="G100" t="str">
        <f t="shared" si="9"/>
        <v>เด็กหญิงกชกร   ป๋าวงค์</v>
      </c>
      <c r="J100">
        <f t="shared" si="10"/>
        <v>3397</v>
      </c>
      <c r="K100" t="str">
        <f t="shared" si="12"/>
        <v>เด็กหญิงกชกร   ป๋าวงค์</v>
      </c>
      <c r="L100">
        <f t="shared" si="13"/>
        <v>3397</v>
      </c>
      <c r="M100" t="str">
        <f t="shared" si="11"/>
        <v>ป.2/2</v>
      </c>
      <c r="N100">
        <f t="shared" si="14"/>
        <v>20</v>
      </c>
    </row>
    <row r="101" spans="1:14" x14ac:dyDescent="0.2">
      <c r="A101" t="s">
        <v>113</v>
      </c>
      <c r="B101">
        <v>3489</v>
      </c>
      <c r="C101" t="s">
        <v>730</v>
      </c>
      <c r="D101" t="s">
        <v>899</v>
      </c>
      <c r="E101" t="s">
        <v>33</v>
      </c>
      <c r="F101">
        <v>21</v>
      </c>
      <c r="G101" t="str">
        <f t="shared" si="9"/>
        <v>เด็กหญิงอันนา   ป้องศรี</v>
      </c>
      <c r="J101">
        <f t="shared" si="10"/>
        <v>3489</v>
      </c>
      <c r="K101" t="str">
        <f t="shared" si="12"/>
        <v>เด็กหญิงอันนา   ป้องศรี</v>
      </c>
      <c r="L101">
        <f t="shared" si="13"/>
        <v>3489</v>
      </c>
      <c r="M101" t="str">
        <f t="shared" si="11"/>
        <v>ป.2/2</v>
      </c>
      <c r="N101">
        <f t="shared" si="14"/>
        <v>21</v>
      </c>
    </row>
    <row r="102" spans="1:14" x14ac:dyDescent="0.2">
      <c r="A102" t="s">
        <v>113</v>
      </c>
      <c r="B102">
        <v>3493</v>
      </c>
      <c r="C102" t="s">
        <v>730</v>
      </c>
      <c r="D102" t="s">
        <v>918</v>
      </c>
      <c r="E102" t="s">
        <v>818</v>
      </c>
      <c r="F102">
        <v>22</v>
      </c>
      <c r="G102" t="str">
        <f t="shared" si="9"/>
        <v>เด็กหญิงมณฑิรา   ใจปินตา</v>
      </c>
      <c r="J102">
        <f t="shared" si="10"/>
        <v>3493</v>
      </c>
      <c r="K102" t="str">
        <f t="shared" si="12"/>
        <v>เด็กหญิงมณฑิรา   ใจปินตา</v>
      </c>
      <c r="L102">
        <f t="shared" si="13"/>
        <v>3493</v>
      </c>
      <c r="M102" t="str">
        <f t="shared" si="11"/>
        <v>ป.2/2</v>
      </c>
      <c r="N102">
        <f t="shared" si="14"/>
        <v>22</v>
      </c>
    </row>
    <row r="103" spans="1:14" x14ac:dyDescent="0.2">
      <c r="A103" t="s">
        <v>113</v>
      </c>
      <c r="B103">
        <v>3494</v>
      </c>
      <c r="C103" t="s">
        <v>730</v>
      </c>
      <c r="D103" t="s">
        <v>919</v>
      </c>
      <c r="E103" t="s">
        <v>1480</v>
      </c>
      <c r="F103">
        <v>23</v>
      </c>
      <c r="G103" t="str">
        <f t="shared" si="9"/>
        <v>เด็กหญิงสิริขวัญ   มาลา</v>
      </c>
      <c r="J103">
        <f t="shared" si="10"/>
        <v>3494</v>
      </c>
      <c r="K103" t="str">
        <f t="shared" si="12"/>
        <v>เด็กหญิงสิริขวัญ   มาลา</v>
      </c>
      <c r="L103">
        <f t="shared" si="13"/>
        <v>3494</v>
      </c>
      <c r="M103" t="str">
        <f t="shared" si="11"/>
        <v>ป.2/2</v>
      </c>
      <c r="N103">
        <f t="shared" si="14"/>
        <v>23</v>
      </c>
    </row>
    <row r="104" spans="1:14" x14ac:dyDescent="0.2">
      <c r="A104" t="s">
        <v>113</v>
      </c>
      <c r="B104">
        <v>3609</v>
      </c>
      <c r="C104" t="s">
        <v>730</v>
      </c>
      <c r="D104" t="s">
        <v>1103</v>
      </c>
      <c r="E104" t="s">
        <v>1104</v>
      </c>
      <c r="F104">
        <v>24</v>
      </c>
      <c r="G104" t="str">
        <f t="shared" si="9"/>
        <v>เด็กหญิงกันยาวัชร   ชวนอยู่</v>
      </c>
      <c r="J104">
        <f t="shared" si="10"/>
        <v>3609</v>
      </c>
      <c r="K104" t="str">
        <f t="shared" si="12"/>
        <v>เด็กหญิงกันยาวัชร   ชวนอยู่</v>
      </c>
      <c r="L104">
        <f t="shared" si="13"/>
        <v>3609</v>
      </c>
      <c r="M104" t="str">
        <f t="shared" si="11"/>
        <v>ป.2/2</v>
      </c>
      <c r="N104">
        <f t="shared" si="14"/>
        <v>24</v>
      </c>
    </row>
    <row r="105" spans="1:14" x14ac:dyDescent="0.2">
      <c r="A105" t="s">
        <v>113</v>
      </c>
      <c r="B105">
        <v>3610</v>
      </c>
      <c r="C105" t="s">
        <v>730</v>
      </c>
      <c r="D105" t="s">
        <v>1082</v>
      </c>
      <c r="E105" t="s">
        <v>1083</v>
      </c>
      <c r="F105">
        <v>25</v>
      </c>
      <c r="G105" t="str">
        <f t="shared" si="9"/>
        <v>เด็กหญิงฉัตราภรณ์   ฤทธิ์เมฆ</v>
      </c>
      <c r="J105">
        <f t="shared" si="10"/>
        <v>3610</v>
      </c>
      <c r="K105" t="str">
        <f t="shared" si="12"/>
        <v>เด็กหญิงฉัตราภรณ์   ฤทธิ์เมฆ</v>
      </c>
      <c r="L105">
        <f t="shared" si="13"/>
        <v>3610</v>
      </c>
      <c r="M105" t="str">
        <f t="shared" si="11"/>
        <v>ป.2/2</v>
      </c>
      <c r="N105">
        <f t="shared" si="14"/>
        <v>25</v>
      </c>
    </row>
    <row r="106" spans="1:14" x14ac:dyDescent="0.2">
      <c r="A106" t="s">
        <v>113</v>
      </c>
      <c r="B106">
        <v>3611</v>
      </c>
      <c r="C106" t="s">
        <v>730</v>
      </c>
      <c r="D106" t="s">
        <v>1070</v>
      </c>
      <c r="E106" t="s">
        <v>1071</v>
      </c>
      <c r="F106">
        <v>26</v>
      </c>
      <c r="G106" t="str">
        <f t="shared" si="9"/>
        <v>เด็กหญิงชัญญาพร   ดวงสนั่น</v>
      </c>
      <c r="J106">
        <f t="shared" si="10"/>
        <v>3611</v>
      </c>
      <c r="K106" t="str">
        <f t="shared" si="12"/>
        <v>เด็กหญิงชัญญาพร   ดวงสนั่น</v>
      </c>
      <c r="L106">
        <f t="shared" si="13"/>
        <v>3611</v>
      </c>
      <c r="M106" t="str">
        <f t="shared" si="11"/>
        <v>ป.2/2</v>
      </c>
      <c r="N106">
        <f t="shared" si="14"/>
        <v>26</v>
      </c>
    </row>
    <row r="107" spans="1:14" x14ac:dyDescent="0.2">
      <c r="A107" t="s">
        <v>113</v>
      </c>
      <c r="B107">
        <v>3612</v>
      </c>
      <c r="C107" t="s">
        <v>730</v>
      </c>
      <c r="D107" t="s">
        <v>1095</v>
      </c>
      <c r="E107" t="s">
        <v>264</v>
      </c>
      <c r="F107">
        <v>27</v>
      </c>
      <c r="G107" t="str">
        <f t="shared" si="9"/>
        <v>เด็กหญิงณัฐนันท์   ร่องคำ</v>
      </c>
      <c r="J107">
        <f t="shared" si="10"/>
        <v>3612</v>
      </c>
      <c r="K107" t="str">
        <f t="shared" si="12"/>
        <v>เด็กหญิงณัฐนันท์   ร่องคำ</v>
      </c>
      <c r="L107">
        <f t="shared" si="13"/>
        <v>3612</v>
      </c>
      <c r="M107" t="str">
        <f t="shared" si="11"/>
        <v>ป.2/2</v>
      </c>
      <c r="N107">
        <f t="shared" si="14"/>
        <v>27</v>
      </c>
    </row>
    <row r="108" spans="1:14" x14ac:dyDescent="0.2">
      <c r="A108" t="s">
        <v>113</v>
      </c>
      <c r="B108">
        <v>3614</v>
      </c>
      <c r="C108" t="s">
        <v>730</v>
      </c>
      <c r="D108" t="s">
        <v>1220</v>
      </c>
      <c r="E108" t="s">
        <v>1077</v>
      </c>
      <c r="F108">
        <v>28</v>
      </c>
      <c r="G108" t="str">
        <f t="shared" si="9"/>
        <v>เด็กหญิงกัญดาพร   สายแก้ว</v>
      </c>
      <c r="J108">
        <f t="shared" si="10"/>
        <v>3614</v>
      </c>
      <c r="K108" t="str">
        <f t="shared" si="12"/>
        <v>เด็กหญิงกัญดาพร   สายแก้ว</v>
      </c>
      <c r="L108">
        <f t="shared" si="13"/>
        <v>3614</v>
      </c>
      <c r="M108" t="str">
        <f t="shared" si="11"/>
        <v>ป.2/2</v>
      </c>
      <c r="N108">
        <f t="shared" si="14"/>
        <v>28</v>
      </c>
    </row>
    <row r="109" spans="1:14" x14ac:dyDescent="0.2">
      <c r="A109" t="s">
        <v>113</v>
      </c>
      <c r="B109">
        <v>3615</v>
      </c>
      <c r="C109" t="s">
        <v>730</v>
      </c>
      <c r="D109" t="s">
        <v>1056</v>
      </c>
      <c r="E109" t="s">
        <v>1098</v>
      </c>
      <c r="F109">
        <v>29</v>
      </c>
      <c r="G109" t="str">
        <f t="shared" si="9"/>
        <v>เด็กหญิงอลิสา   มหายศปัญญา</v>
      </c>
      <c r="J109">
        <f t="shared" si="10"/>
        <v>3615</v>
      </c>
      <c r="K109" t="str">
        <f t="shared" si="12"/>
        <v>เด็กหญิงอลิสา   มหายศปัญญา</v>
      </c>
      <c r="L109">
        <f t="shared" si="13"/>
        <v>3615</v>
      </c>
      <c r="M109" t="str">
        <f t="shared" si="11"/>
        <v>ป.2/2</v>
      </c>
      <c r="N109">
        <f t="shared" si="14"/>
        <v>29</v>
      </c>
    </row>
    <row r="110" spans="1:14" x14ac:dyDescent="0.2">
      <c r="A110" t="s">
        <v>113</v>
      </c>
      <c r="B110">
        <v>3756</v>
      </c>
      <c r="C110" t="s">
        <v>730</v>
      </c>
      <c r="D110" t="s">
        <v>1815</v>
      </c>
      <c r="E110" t="s">
        <v>1816</v>
      </c>
      <c r="F110">
        <v>30</v>
      </c>
      <c r="G110" t="str">
        <f t="shared" si="9"/>
        <v>เด็กหญิงปุญญตา   พุทธรัตนประทีป</v>
      </c>
      <c r="J110">
        <f t="shared" si="10"/>
        <v>3756</v>
      </c>
      <c r="K110" t="str">
        <f t="shared" si="12"/>
        <v>เด็กหญิงปุญญตา   พุทธรัตนประทีป</v>
      </c>
      <c r="L110">
        <f t="shared" si="13"/>
        <v>3756</v>
      </c>
      <c r="M110" t="str">
        <f t="shared" si="11"/>
        <v>ป.2/2</v>
      </c>
      <c r="N110">
        <f t="shared" si="14"/>
        <v>30</v>
      </c>
    </row>
    <row r="111" spans="1:14" x14ac:dyDescent="0.2">
      <c r="A111" t="s">
        <v>114</v>
      </c>
      <c r="B111">
        <v>3116</v>
      </c>
      <c r="C111" t="s">
        <v>729</v>
      </c>
      <c r="D111" t="s">
        <v>372</v>
      </c>
      <c r="E111" t="s">
        <v>9</v>
      </c>
      <c r="F111">
        <v>1</v>
      </c>
      <c r="G111" t="str">
        <f t="shared" si="9"/>
        <v xml:space="preserve">เด็กชายภานุเดช   ภู่วิเศษคชสาร </v>
      </c>
      <c r="J111">
        <f t="shared" si="10"/>
        <v>3116</v>
      </c>
      <c r="K111" t="str">
        <f t="shared" si="12"/>
        <v xml:space="preserve">เด็กชายภานุเดช   ภู่วิเศษคชสาร </v>
      </c>
      <c r="L111">
        <f t="shared" si="13"/>
        <v>3116</v>
      </c>
      <c r="M111" t="str">
        <f t="shared" si="11"/>
        <v>ป.3/1</v>
      </c>
      <c r="N111">
        <f t="shared" si="14"/>
        <v>1</v>
      </c>
    </row>
    <row r="112" spans="1:14" x14ac:dyDescent="0.2">
      <c r="A112" t="s">
        <v>114</v>
      </c>
      <c r="B112">
        <v>3117</v>
      </c>
      <c r="C112" t="s">
        <v>729</v>
      </c>
      <c r="D112" t="s">
        <v>380</v>
      </c>
      <c r="E112" t="s">
        <v>10</v>
      </c>
      <c r="F112">
        <v>2</v>
      </c>
      <c r="G112" t="str">
        <f t="shared" si="9"/>
        <v xml:space="preserve">เด็กชายอาทิตย์   เชื้อเมืองพาน </v>
      </c>
      <c r="J112">
        <f t="shared" si="10"/>
        <v>3117</v>
      </c>
      <c r="K112" t="str">
        <f t="shared" si="12"/>
        <v xml:space="preserve">เด็กชายอาทิตย์   เชื้อเมืองพาน </v>
      </c>
      <c r="L112">
        <f t="shared" si="13"/>
        <v>3117</v>
      </c>
      <c r="M112" t="str">
        <f t="shared" si="11"/>
        <v>ป.3/1</v>
      </c>
      <c r="N112">
        <f t="shared" si="14"/>
        <v>2</v>
      </c>
    </row>
    <row r="113" spans="1:14" x14ac:dyDescent="0.2">
      <c r="A113" t="s">
        <v>114</v>
      </c>
      <c r="B113">
        <v>3121</v>
      </c>
      <c r="C113" t="s">
        <v>729</v>
      </c>
      <c r="D113" t="s">
        <v>381</v>
      </c>
      <c r="E113" t="s">
        <v>11</v>
      </c>
      <c r="F113">
        <v>3</v>
      </c>
      <c r="G113" t="str">
        <f t="shared" si="9"/>
        <v xml:space="preserve">เด็กชายสิทธินนท์   ราชคม </v>
      </c>
      <c r="J113">
        <f t="shared" si="10"/>
        <v>3121</v>
      </c>
      <c r="K113" t="str">
        <f t="shared" si="12"/>
        <v xml:space="preserve">เด็กชายสิทธินนท์   ราชคม </v>
      </c>
      <c r="L113">
        <f t="shared" si="13"/>
        <v>3121</v>
      </c>
      <c r="M113" t="str">
        <f t="shared" si="11"/>
        <v>ป.3/1</v>
      </c>
      <c r="N113">
        <f t="shared" si="14"/>
        <v>3</v>
      </c>
    </row>
    <row r="114" spans="1:14" x14ac:dyDescent="0.2">
      <c r="A114" t="s">
        <v>114</v>
      </c>
      <c r="B114">
        <v>3123</v>
      </c>
      <c r="C114" t="s">
        <v>729</v>
      </c>
      <c r="D114" t="s">
        <v>382</v>
      </c>
      <c r="E114" t="s">
        <v>12</v>
      </c>
      <c r="F114">
        <v>4</v>
      </c>
      <c r="G114" t="str">
        <f t="shared" si="9"/>
        <v xml:space="preserve">เด็กชายภัทรพล   อางี่กู่ </v>
      </c>
      <c r="J114">
        <f t="shared" si="10"/>
        <v>3123</v>
      </c>
      <c r="K114" t="str">
        <f t="shared" si="12"/>
        <v xml:space="preserve">เด็กชายภัทรพล   อางี่กู่ </v>
      </c>
      <c r="L114">
        <f t="shared" si="13"/>
        <v>3123</v>
      </c>
      <c r="M114" t="str">
        <f t="shared" si="11"/>
        <v>ป.3/1</v>
      </c>
      <c r="N114">
        <f t="shared" si="14"/>
        <v>4</v>
      </c>
    </row>
    <row r="115" spans="1:14" x14ac:dyDescent="0.2">
      <c r="A115" t="s">
        <v>114</v>
      </c>
      <c r="B115">
        <v>3182</v>
      </c>
      <c r="C115" t="s">
        <v>729</v>
      </c>
      <c r="D115" t="s">
        <v>369</v>
      </c>
      <c r="E115" t="s">
        <v>0</v>
      </c>
      <c r="F115">
        <v>5</v>
      </c>
      <c r="G115" t="str">
        <f t="shared" si="9"/>
        <v>เด็กชายภานุพันธ์   วิเศษดอนหวาย</v>
      </c>
      <c r="J115">
        <f t="shared" si="10"/>
        <v>3182</v>
      </c>
      <c r="K115" t="str">
        <f t="shared" si="12"/>
        <v>เด็กชายภานุพันธ์   วิเศษดอนหวาย</v>
      </c>
      <c r="L115">
        <f t="shared" si="13"/>
        <v>3182</v>
      </c>
      <c r="M115" t="str">
        <f t="shared" si="11"/>
        <v>ป.3/1</v>
      </c>
      <c r="N115">
        <f t="shared" si="14"/>
        <v>5</v>
      </c>
    </row>
    <row r="116" spans="1:14" x14ac:dyDescent="0.2">
      <c r="A116" t="s">
        <v>114</v>
      </c>
      <c r="B116">
        <v>3248</v>
      </c>
      <c r="C116" t="s">
        <v>729</v>
      </c>
      <c r="D116" t="s">
        <v>383</v>
      </c>
      <c r="E116" t="s">
        <v>13</v>
      </c>
      <c r="F116">
        <v>6</v>
      </c>
      <c r="G116" t="str">
        <f t="shared" si="9"/>
        <v xml:space="preserve">เด็กชายภคิน   คำโล้น </v>
      </c>
      <c r="J116">
        <f t="shared" si="10"/>
        <v>3248</v>
      </c>
      <c r="K116" t="str">
        <f t="shared" si="12"/>
        <v xml:space="preserve">เด็กชายภคิน   คำโล้น </v>
      </c>
      <c r="L116">
        <f t="shared" si="13"/>
        <v>3248</v>
      </c>
      <c r="M116" t="str">
        <f t="shared" si="11"/>
        <v>ป.3/1</v>
      </c>
      <c r="N116">
        <f t="shared" si="14"/>
        <v>6</v>
      </c>
    </row>
    <row r="117" spans="1:14" x14ac:dyDescent="0.2">
      <c r="A117" t="s">
        <v>114</v>
      </c>
      <c r="B117">
        <v>3250</v>
      </c>
      <c r="C117" t="s">
        <v>729</v>
      </c>
      <c r="D117" t="s">
        <v>384</v>
      </c>
      <c r="E117" t="s">
        <v>14</v>
      </c>
      <c r="F117">
        <v>7</v>
      </c>
      <c r="G117" t="str">
        <f t="shared" si="9"/>
        <v xml:space="preserve">เด็กชายจารุเดช   แสงจันทร์ </v>
      </c>
      <c r="J117">
        <f t="shared" si="10"/>
        <v>3250</v>
      </c>
      <c r="K117" t="str">
        <f t="shared" si="12"/>
        <v xml:space="preserve">เด็กชายจารุเดช   แสงจันทร์ </v>
      </c>
      <c r="L117">
        <f t="shared" si="13"/>
        <v>3250</v>
      </c>
      <c r="M117" t="str">
        <f t="shared" si="11"/>
        <v>ป.3/1</v>
      </c>
      <c r="N117">
        <f t="shared" si="14"/>
        <v>7</v>
      </c>
    </row>
    <row r="118" spans="1:14" x14ac:dyDescent="0.2">
      <c r="A118" t="s">
        <v>114</v>
      </c>
      <c r="B118">
        <v>3251</v>
      </c>
      <c r="C118" t="s">
        <v>729</v>
      </c>
      <c r="D118" t="s">
        <v>385</v>
      </c>
      <c r="E118" t="s">
        <v>15</v>
      </c>
      <c r="F118">
        <v>8</v>
      </c>
      <c r="G118" t="str">
        <f t="shared" si="9"/>
        <v xml:space="preserve">เด็กชายอนันดา   พิชัยดี </v>
      </c>
      <c r="J118">
        <f t="shared" si="10"/>
        <v>3251</v>
      </c>
      <c r="K118" t="str">
        <f t="shared" si="12"/>
        <v xml:space="preserve">เด็กชายอนันดา   พิชัยดี </v>
      </c>
      <c r="L118">
        <f t="shared" si="13"/>
        <v>3251</v>
      </c>
      <c r="M118" t="str">
        <f t="shared" si="11"/>
        <v>ป.3/1</v>
      </c>
      <c r="N118">
        <f t="shared" si="14"/>
        <v>8</v>
      </c>
    </row>
    <row r="119" spans="1:14" x14ac:dyDescent="0.2">
      <c r="A119" t="s">
        <v>114</v>
      </c>
      <c r="B119">
        <v>3252</v>
      </c>
      <c r="C119" t="s">
        <v>729</v>
      </c>
      <c r="D119" t="s">
        <v>386</v>
      </c>
      <c r="E119" t="s">
        <v>16</v>
      </c>
      <c r="F119">
        <v>9</v>
      </c>
      <c r="G119" t="str">
        <f t="shared" si="9"/>
        <v xml:space="preserve">เด็กชายธีรภัทร   นันตา </v>
      </c>
      <c r="J119">
        <f t="shared" si="10"/>
        <v>3252</v>
      </c>
      <c r="K119" t="str">
        <f t="shared" si="12"/>
        <v xml:space="preserve">เด็กชายธีรภัทร   นันตา </v>
      </c>
      <c r="L119">
        <f t="shared" si="13"/>
        <v>3252</v>
      </c>
      <c r="M119" t="str">
        <f t="shared" si="11"/>
        <v>ป.3/1</v>
      </c>
      <c r="N119">
        <f t="shared" si="14"/>
        <v>9</v>
      </c>
    </row>
    <row r="120" spans="1:14" x14ac:dyDescent="0.2">
      <c r="A120" t="s">
        <v>114</v>
      </c>
      <c r="B120">
        <v>3303</v>
      </c>
      <c r="C120" t="s">
        <v>729</v>
      </c>
      <c r="D120" t="s">
        <v>387</v>
      </c>
      <c r="E120" t="s">
        <v>17</v>
      </c>
      <c r="F120">
        <v>10</v>
      </c>
      <c r="G120" t="str">
        <f t="shared" si="9"/>
        <v xml:space="preserve">เด็กชายธนบูรณ์   ตันเตโช </v>
      </c>
      <c r="J120">
        <f t="shared" si="10"/>
        <v>3303</v>
      </c>
      <c r="K120" t="str">
        <f t="shared" si="12"/>
        <v xml:space="preserve">เด็กชายธนบูรณ์   ตันเตโช </v>
      </c>
      <c r="L120">
        <f t="shared" si="13"/>
        <v>3303</v>
      </c>
      <c r="M120" t="str">
        <f t="shared" si="11"/>
        <v>ป.3/1</v>
      </c>
      <c r="N120">
        <f t="shared" si="14"/>
        <v>10</v>
      </c>
    </row>
    <row r="121" spans="1:14" x14ac:dyDescent="0.2">
      <c r="A121" t="s">
        <v>114</v>
      </c>
      <c r="B121">
        <v>3467</v>
      </c>
      <c r="C121" t="s">
        <v>729</v>
      </c>
      <c r="D121" t="s">
        <v>370</v>
      </c>
      <c r="E121" t="s">
        <v>1</v>
      </c>
      <c r="F121">
        <v>11</v>
      </c>
      <c r="G121" t="str">
        <f t="shared" si="9"/>
        <v>เด็กชายภควุฒิ   ช่วยประสิทธิ์</v>
      </c>
      <c r="J121">
        <f t="shared" si="10"/>
        <v>3467</v>
      </c>
      <c r="K121" t="str">
        <f t="shared" si="12"/>
        <v>เด็กชายภควุฒิ   ช่วยประสิทธิ์</v>
      </c>
      <c r="L121">
        <f t="shared" si="13"/>
        <v>3467</v>
      </c>
      <c r="M121" t="str">
        <f t="shared" si="11"/>
        <v>ป.3/1</v>
      </c>
      <c r="N121">
        <f t="shared" si="14"/>
        <v>11</v>
      </c>
    </row>
    <row r="122" spans="1:14" x14ac:dyDescent="0.2">
      <c r="A122" t="s">
        <v>114</v>
      </c>
      <c r="B122">
        <v>3468</v>
      </c>
      <c r="C122" t="s">
        <v>729</v>
      </c>
      <c r="D122" t="s">
        <v>371</v>
      </c>
      <c r="E122" t="s">
        <v>2</v>
      </c>
      <c r="F122">
        <v>12</v>
      </c>
      <c r="G122" t="str">
        <f t="shared" si="9"/>
        <v>เด็กชายภาณุวิชญ์   ดวงมณี</v>
      </c>
      <c r="J122">
        <f t="shared" si="10"/>
        <v>3468</v>
      </c>
      <c r="K122" t="str">
        <f t="shared" si="12"/>
        <v>เด็กชายภาณุวิชญ์   ดวงมณี</v>
      </c>
      <c r="L122">
        <f t="shared" si="13"/>
        <v>3468</v>
      </c>
      <c r="M122" t="str">
        <f t="shared" si="11"/>
        <v>ป.3/1</v>
      </c>
      <c r="N122">
        <f t="shared" si="14"/>
        <v>12</v>
      </c>
    </row>
    <row r="123" spans="1:14" x14ac:dyDescent="0.2">
      <c r="A123" t="s">
        <v>114</v>
      </c>
      <c r="B123">
        <v>3469</v>
      </c>
      <c r="C123" t="s">
        <v>729</v>
      </c>
      <c r="D123" t="s">
        <v>372</v>
      </c>
      <c r="E123" t="s">
        <v>3</v>
      </c>
      <c r="F123">
        <v>13</v>
      </c>
      <c r="G123" t="str">
        <f t="shared" si="9"/>
        <v>เด็กชายภานุเดช   ตื้อแก้ว</v>
      </c>
      <c r="J123">
        <f t="shared" si="10"/>
        <v>3469</v>
      </c>
      <c r="K123" t="str">
        <f t="shared" si="12"/>
        <v>เด็กชายภานุเดช   ตื้อแก้ว</v>
      </c>
      <c r="L123">
        <f t="shared" si="13"/>
        <v>3469</v>
      </c>
      <c r="M123" t="str">
        <f t="shared" si="11"/>
        <v>ป.3/1</v>
      </c>
      <c r="N123">
        <f t="shared" si="14"/>
        <v>13</v>
      </c>
    </row>
    <row r="124" spans="1:14" x14ac:dyDescent="0.2">
      <c r="A124" t="s">
        <v>114</v>
      </c>
      <c r="B124">
        <v>3127</v>
      </c>
      <c r="C124" t="s">
        <v>730</v>
      </c>
      <c r="D124" t="s">
        <v>390</v>
      </c>
      <c r="E124" t="s">
        <v>20</v>
      </c>
      <c r="F124">
        <v>14</v>
      </c>
      <c r="G124" t="str">
        <f t="shared" si="9"/>
        <v>เด็กหญิงกัลยกร   ใจยะสาร</v>
      </c>
      <c r="J124">
        <f t="shared" si="10"/>
        <v>3127</v>
      </c>
      <c r="K124" t="str">
        <f t="shared" si="12"/>
        <v>เด็กหญิงกัลยกร   ใจยะสาร</v>
      </c>
      <c r="L124">
        <f t="shared" si="13"/>
        <v>3127</v>
      </c>
      <c r="M124" t="str">
        <f t="shared" si="11"/>
        <v>ป.3/1</v>
      </c>
      <c r="N124">
        <f t="shared" si="14"/>
        <v>14</v>
      </c>
    </row>
    <row r="125" spans="1:14" x14ac:dyDescent="0.2">
      <c r="A125" t="s">
        <v>114</v>
      </c>
      <c r="B125">
        <v>3129</v>
      </c>
      <c r="C125" t="s">
        <v>730</v>
      </c>
      <c r="D125" t="s">
        <v>392</v>
      </c>
      <c r="E125" t="s">
        <v>22</v>
      </c>
      <c r="F125">
        <v>15</v>
      </c>
      <c r="G125" t="str">
        <f t="shared" si="9"/>
        <v xml:space="preserve">เด็กหญิงอินทิรา   ปัญญาทะ </v>
      </c>
      <c r="J125">
        <f t="shared" si="10"/>
        <v>3129</v>
      </c>
      <c r="K125" t="str">
        <f t="shared" si="12"/>
        <v xml:space="preserve">เด็กหญิงอินทิรา   ปัญญาทะ </v>
      </c>
      <c r="L125">
        <f t="shared" si="13"/>
        <v>3129</v>
      </c>
      <c r="M125" t="str">
        <f t="shared" si="11"/>
        <v>ป.3/1</v>
      </c>
      <c r="N125">
        <f t="shared" si="14"/>
        <v>15</v>
      </c>
    </row>
    <row r="126" spans="1:14" x14ac:dyDescent="0.2">
      <c r="A126" t="s">
        <v>114</v>
      </c>
      <c r="B126">
        <v>3134</v>
      </c>
      <c r="C126" t="s">
        <v>730</v>
      </c>
      <c r="D126" t="s">
        <v>394</v>
      </c>
      <c r="E126" t="s">
        <v>24</v>
      </c>
      <c r="F126">
        <v>16</v>
      </c>
      <c r="G126" t="str">
        <f t="shared" si="9"/>
        <v xml:space="preserve">เด็กหญิงภัณฑิรา   จันตาอุด </v>
      </c>
      <c r="J126">
        <f t="shared" si="10"/>
        <v>3134</v>
      </c>
      <c r="K126" t="str">
        <f t="shared" si="12"/>
        <v xml:space="preserve">เด็กหญิงภัณฑิรา   จันตาอุด </v>
      </c>
      <c r="L126">
        <f t="shared" si="13"/>
        <v>3134</v>
      </c>
      <c r="M126" t="str">
        <f t="shared" si="11"/>
        <v>ป.3/1</v>
      </c>
      <c r="N126">
        <f t="shared" si="14"/>
        <v>16</v>
      </c>
    </row>
    <row r="127" spans="1:14" x14ac:dyDescent="0.2">
      <c r="A127" t="s">
        <v>114</v>
      </c>
      <c r="B127">
        <v>3136</v>
      </c>
      <c r="C127" t="s">
        <v>730</v>
      </c>
      <c r="D127" t="s">
        <v>388</v>
      </c>
      <c r="E127" t="s">
        <v>18</v>
      </c>
      <c r="F127">
        <v>17</v>
      </c>
      <c r="G127" t="str">
        <f t="shared" si="9"/>
        <v xml:space="preserve">เด็กหญิงประภาสิริ   ยืนยิ่ง </v>
      </c>
      <c r="J127">
        <f t="shared" si="10"/>
        <v>3136</v>
      </c>
      <c r="K127" t="str">
        <f t="shared" si="12"/>
        <v xml:space="preserve">เด็กหญิงประภาสิริ   ยืนยิ่ง </v>
      </c>
      <c r="L127">
        <f t="shared" si="13"/>
        <v>3136</v>
      </c>
      <c r="M127" t="str">
        <f t="shared" si="11"/>
        <v>ป.3/1</v>
      </c>
      <c r="N127">
        <f t="shared" si="14"/>
        <v>17</v>
      </c>
    </row>
    <row r="128" spans="1:14" x14ac:dyDescent="0.2">
      <c r="A128" t="s">
        <v>114</v>
      </c>
      <c r="B128">
        <v>3152</v>
      </c>
      <c r="C128" t="s">
        <v>730</v>
      </c>
      <c r="D128" t="s">
        <v>389</v>
      </c>
      <c r="E128" t="s">
        <v>19</v>
      </c>
      <c r="F128">
        <v>18</v>
      </c>
      <c r="G128" t="str">
        <f t="shared" si="9"/>
        <v xml:space="preserve">เด็กหญิงพรรษมล   จู่รัตนสาร </v>
      </c>
      <c r="J128">
        <f t="shared" si="10"/>
        <v>3152</v>
      </c>
      <c r="K128" t="str">
        <f t="shared" si="12"/>
        <v xml:space="preserve">เด็กหญิงพรรษมล   จู่รัตนสาร </v>
      </c>
      <c r="L128">
        <f t="shared" si="13"/>
        <v>3152</v>
      </c>
      <c r="M128" t="str">
        <f t="shared" si="11"/>
        <v>ป.3/1</v>
      </c>
      <c r="N128">
        <f t="shared" si="14"/>
        <v>18</v>
      </c>
    </row>
    <row r="129" spans="1:14" x14ac:dyDescent="0.2">
      <c r="A129" t="s">
        <v>114</v>
      </c>
      <c r="B129">
        <v>3153</v>
      </c>
      <c r="C129" t="s">
        <v>730</v>
      </c>
      <c r="D129" t="s">
        <v>391</v>
      </c>
      <c r="E129" t="s">
        <v>21</v>
      </c>
      <c r="F129">
        <v>19</v>
      </c>
      <c r="G129" t="str">
        <f t="shared" ref="G129:G192" si="15">CONCATENATE(C129,D129,"   ",E129)</f>
        <v xml:space="preserve">เด็กหญิงนิภาพร   หน่อแก้วแปง </v>
      </c>
      <c r="J129">
        <f t="shared" ref="J129:J192" si="16">B129</f>
        <v>3153</v>
      </c>
      <c r="K129" t="str">
        <f t="shared" si="12"/>
        <v xml:space="preserve">เด็กหญิงนิภาพร   หน่อแก้วแปง </v>
      </c>
      <c r="L129">
        <f t="shared" si="13"/>
        <v>3153</v>
      </c>
      <c r="M129" t="str">
        <f t="shared" ref="M129:M192" si="17">A129</f>
        <v>ป.3/1</v>
      </c>
      <c r="N129">
        <f t="shared" si="14"/>
        <v>19</v>
      </c>
    </row>
    <row r="130" spans="1:14" x14ac:dyDescent="0.2">
      <c r="A130" t="s">
        <v>114</v>
      </c>
      <c r="B130">
        <v>3155</v>
      </c>
      <c r="C130" t="s">
        <v>730</v>
      </c>
      <c r="D130" t="s">
        <v>393</v>
      </c>
      <c r="E130" t="s">
        <v>23</v>
      </c>
      <c r="F130">
        <v>20</v>
      </c>
      <c r="G130" t="str">
        <f t="shared" si="15"/>
        <v xml:space="preserve">เด็กหญิงวรสิริ   นวนด้วง </v>
      </c>
      <c r="J130">
        <f t="shared" si="16"/>
        <v>3155</v>
      </c>
      <c r="K130" t="str">
        <f t="shared" si="12"/>
        <v xml:space="preserve">เด็กหญิงวรสิริ   นวนด้วง </v>
      </c>
      <c r="L130">
        <f t="shared" si="13"/>
        <v>3155</v>
      </c>
      <c r="M130" t="str">
        <f t="shared" si="17"/>
        <v>ป.3/1</v>
      </c>
      <c r="N130">
        <f t="shared" si="14"/>
        <v>20</v>
      </c>
    </row>
    <row r="131" spans="1:14" x14ac:dyDescent="0.2">
      <c r="A131" t="s">
        <v>114</v>
      </c>
      <c r="B131">
        <v>3300</v>
      </c>
      <c r="C131" t="s">
        <v>730</v>
      </c>
      <c r="D131" t="s">
        <v>395</v>
      </c>
      <c r="E131" t="s">
        <v>25</v>
      </c>
      <c r="F131">
        <v>21</v>
      </c>
      <c r="G131" t="str">
        <f t="shared" si="15"/>
        <v xml:space="preserve">เด็กหญิงกวินธิดา   เมทา </v>
      </c>
      <c r="J131">
        <f t="shared" si="16"/>
        <v>3300</v>
      </c>
      <c r="K131" t="str">
        <f t="shared" si="12"/>
        <v xml:space="preserve">เด็กหญิงกวินธิดา   เมทา </v>
      </c>
      <c r="L131">
        <f t="shared" si="13"/>
        <v>3300</v>
      </c>
      <c r="M131" t="str">
        <f t="shared" si="17"/>
        <v>ป.3/1</v>
      </c>
      <c r="N131">
        <f t="shared" si="14"/>
        <v>21</v>
      </c>
    </row>
    <row r="132" spans="1:14" x14ac:dyDescent="0.2">
      <c r="A132" t="s">
        <v>114</v>
      </c>
      <c r="B132">
        <v>3393</v>
      </c>
      <c r="C132" t="s">
        <v>730</v>
      </c>
      <c r="D132" t="s">
        <v>397</v>
      </c>
      <c r="E132" t="s">
        <v>27</v>
      </c>
      <c r="F132">
        <v>22</v>
      </c>
      <c r="G132" t="str">
        <f t="shared" si="15"/>
        <v xml:space="preserve">เด็กหญิงภัทรวดี   ยะหมื่น </v>
      </c>
      <c r="J132">
        <f t="shared" si="16"/>
        <v>3393</v>
      </c>
      <c r="K132" t="str">
        <f t="shared" si="12"/>
        <v xml:space="preserve">เด็กหญิงภัทรวดี   ยะหมื่น </v>
      </c>
      <c r="L132">
        <f t="shared" si="13"/>
        <v>3393</v>
      </c>
      <c r="M132" t="str">
        <f t="shared" si="17"/>
        <v>ป.3/1</v>
      </c>
      <c r="N132">
        <f t="shared" si="14"/>
        <v>22</v>
      </c>
    </row>
    <row r="133" spans="1:14" x14ac:dyDescent="0.2">
      <c r="A133" t="s">
        <v>114</v>
      </c>
      <c r="B133">
        <v>3470</v>
      </c>
      <c r="C133" t="s">
        <v>730</v>
      </c>
      <c r="D133" t="s">
        <v>373</v>
      </c>
      <c r="E133" t="s">
        <v>4</v>
      </c>
      <c r="F133">
        <v>23</v>
      </c>
      <c r="G133" t="str">
        <f t="shared" si="15"/>
        <v>เด็กหญิงกัญญาภัค   เครือคำ</v>
      </c>
      <c r="J133">
        <f t="shared" si="16"/>
        <v>3470</v>
      </c>
      <c r="K133" t="str">
        <f t="shared" si="12"/>
        <v>เด็กหญิงกัญญาภัค   เครือคำ</v>
      </c>
      <c r="L133">
        <f t="shared" si="13"/>
        <v>3470</v>
      </c>
      <c r="M133" t="str">
        <f t="shared" si="17"/>
        <v>ป.3/1</v>
      </c>
      <c r="N133">
        <f t="shared" si="14"/>
        <v>23</v>
      </c>
    </row>
    <row r="134" spans="1:14" x14ac:dyDescent="0.2">
      <c r="A134" t="s">
        <v>114</v>
      </c>
      <c r="B134">
        <v>3471</v>
      </c>
      <c r="C134" t="s">
        <v>730</v>
      </c>
      <c r="D134" t="s">
        <v>374</v>
      </c>
      <c r="E134" t="s">
        <v>5</v>
      </c>
      <c r="F134">
        <v>24</v>
      </c>
      <c r="G134" t="str">
        <f t="shared" si="15"/>
        <v>เด็กหญิงเกศินี   มีเดช</v>
      </c>
      <c r="J134">
        <f t="shared" si="16"/>
        <v>3471</v>
      </c>
      <c r="K134" t="str">
        <f t="shared" si="12"/>
        <v>เด็กหญิงเกศินี   มีเดช</v>
      </c>
      <c r="L134">
        <f t="shared" si="13"/>
        <v>3471</v>
      </c>
      <c r="M134" t="str">
        <f t="shared" si="17"/>
        <v>ป.3/1</v>
      </c>
      <c r="N134">
        <f t="shared" si="14"/>
        <v>24</v>
      </c>
    </row>
    <row r="135" spans="1:14" x14ac:dyDescent="0.2">
      <c r="A135" t="s">
        <v>114</v>
      </c>
      <c r="B135">
        <v>3472</v>
      </c>
      <c r="C135" t="s">
        <v>730</v>
      </c>
      <c r="D135" t="s">
        <v>375</v>
      </c>
      <c r="E135" t="s">
        <v>1547</v>
      </c>
      <c r="F135">
        <v>25</v>
      </c>
      <c r="G135" t="str">
        <f t="shared" si="15"/>
        <v>เด็กหญิงณัฐนิชา   เป็งยาวงศ์</v>
      </c>
      <c r="J135">
        <f t="shared" si="16"/>
        <v>3472</v>
      </c>
      <c r="K135" t="str">
        <f t="shared" si="12"/>
        <v>เด็กหญิงณัฐนิชา   เป็งยาวงศ์</v>
      </c>
      <c r="L135">
        <f t="shared" si="13"/>
        <v>3472</v>
      </c>
      <c r="M135" t="str">
        <f t="shared" si="17"/>
        <v>ป.3/1</v>
      </c>
      <c r="N135">
        <f t="shared" si="14"/>
        <v>25</v>
      </c>
    </row>
    <row r="136" spans="1:14" x14ac:dyDescent="0.2">
      <c r="A136" t="s">
        <v>114</v>
      </c>
      <c r="B136">
        <v>3474</v>
      </c>
      <c r="C136" t="s">
        <v>730</v>
      </c>
      <c r="D136" t="s">
        <v>376</v>
      </c>
      <c r="E136" t="s">
        <v>1046</v>
      </c>
      <c r="F136">
        <v>26</v>
      </c>
      <c r="G136" t="str">
        <f t="shared" si="15"/>
        <v>เด็กหญิงปุญญาพร   นาละต๊ะ</v>
      </c>
      <c r="J136">
        <f t="shared" si="16"/>
        <v>3474</v>
      </c>
      <c r="K136" t="str">
        <f t="shared" si="12"/>
        <v>เด็กหญิงปุญญาพร   นาละต๊ะ</v>
      </c>
      <c r="L136">
        <f t="shared" si="13"/>
        <v>3474</v>
      </c>
      <c r="M136" t="str">
        <f t="shared" si="17"/>
        <v>ป.3/1</v>
      </c>
      <c r="N136">
        <f t="shared" si="14"/>
        <v>26</v>
      </c>
    </row>
    <row r="137" spans="1:14" x14ac:dyDescent="0.2">
      <c r="A137" t="s">
        <v>114</v>
      </c>
      <c r="B137">
        <v>3475</v>
      </c>
      <c r="C137" t="s">
        <v>730</v>
      </c>
      <c r="D137" t="s">
        <v>377</v>
      </c>
      <c r="E137" t="s">
        <v>6</v>
      </c>
      <c r="F137">
        <v>27</v>
      </c>
      <c r="G137" t="str">
        <f t="shared" si="15"/>
        <v>เด็กหญิงพลอยปภัส   คำหน้อย</v>
      </c>
      <c r="J137">
        <f t="shared" si="16"/>
        <v>3475</v>
      </c>
      <c r="K137" t="str">
        <f t="shared" si="12"/>
        <v>เด็กหญิงพลอยปภัส   คำหน้อย</v>
      </c>
      <c r="L137">
        <f t="shared" si="13"/>
        <v>3475</v>
      </c>
      <c r="M137" t="str">
        <f t="shared" si="17"/>
        <v>ป.3/1</v>
      </c>
      <c r="N137">
        <f t="shared" si="14"/>
        <v>27</v>
      </c>
    </row>
    <row r="138" spans="1:14" x14ac:dyDescent="0.2">
      <c r="A138" t="s">
        <v>114</v>
      </c>
      <c r="B138">
        <v>3476</v>
      </c>
      <c r="C138" t="s">
        <v>730</v>
      </c>
      <c r="D138" t="s">
        <v>378</v>
      </c>
      <c r="E138" t="s">
        <v>7</v>
      </c>
      <c r="F138">
        <v>28</v>
      </c>
      <c r="G138" t="str">
        <f t="shared" si="15"/>
        <v>เด็กหญิงสิริยา   สุ่นเดช</v>
      </c>
      <c r="J138">
        <f t="shared" si="16"/>
        <v>3476</v>
      </c>
      <c r="K138" t="str">
        <f t="shared" si="12"/>
        <v>เด็กหญิงสิริยา   สุ่นเดช</v>
      </c>
      <c r="L138">
        <f t="shared" si="13"/>
        <v>3476</v>
      </c>
      <c r="M138" t="str">
        <f t="shared" si="17"/>
        <v>ป.3/1</v>
      </c>
      <c r="N138">
        <f t="shared" si="14"/>
        <v>28</v>
      </c>
    </row>
    <row r="139" spans="1:14" x14ac:dyDescent="0.2">
      <c r="A139" t="s">
        <v>114</v>
      </c>
      <c r="B139">
        <v>3477</v>
      </c>
      <c r="C139" t="s">
        <v>730</v>
      </c>
      <c r="D139" t="s">
        <v>379</v>
      </c>
      <c r="E139" t="s">
        <v>8</v>
      </c>
      <c r="F139">
        <v>29</v>
      </c>
      <c r="G139" t="str">
        <f t="shared" si="15"/>
        <v>เด็กหญิงอภิญญา   หวนหวาน</v>
      </c>
      <c r="J139">
        <f t="shared" si="16"/>
        <v>3477</v>
      </c>
      <c r="K139" t="str">
        <f t="shared" si="12"/>
        <v>เด็กหญิงอภิญญา   หวนหวาน</v>
      </c>
      <c r="L139">
        <f t="shared" si="13"/>
        <v>3477</v>
      </c>
      <c r="M139" t="str">
        <f t="shared" si="17"/>
        <v>ป.3/1</v>
      </c>
      <c r="N139">
        <f t="shared" si="14"/>
        <v>29</v>
      </c>
    </row>
    <row r="140" spans="1:14" x14ac:dyDescent="0.2">
      <c r="A140" t="s">
        <v>114</v>
      </c>
      <c r="B140">
        <v>3587</v>
      </c>
      <c r="C140" t="s">
        <v>730</v>
      </c>
      <c r="D140" t="s">
        <v>635</v>
      </c>
      <c r="E140" t="s">
        <v>873</v>
      </c>
      <c r="F140">
        <v>30</v>
      </c>
      <c r="G140" t="str">
        <f t="shared" si="15"/>
        <v>เด็กหญิงจิราภา   ดวงแก้ว</v>
      </c>
      <c r="J140">
        <f t="shared" si="16"/>
        <v>3587</v>
      </c>
      <c r="K140" t="str">
        <f t="shared" ref="K140:K203" si="18">G140</f>
        <v>เด็กหญิงจิราภา   ดวงแก้ว</v>
      </c>
      <c r="L140">
        <f t="shared" ref="L140:L203" si="19">J140</f>
        <v>3587</v>
      </c>
      <c r="M140" t="str">
        <f t="shared" si="17"/>
        <v>ป.3/1</v>
      </c>
      <c r="N140">
        <f t="shared" ref="N140:N203" si="20">F140</f>
        <v>30</v>
      </c>
    </row>
    <row r="141" spans="1:14" x14ac:dyDescent="0.2">
      <c r="A141" t="s">
        <v>141</v>
      </c>
      <c r="B141">
        <v>3011</v>
      </c>
      <c r="C141" t="s">
        <v>729</v>
      </c>
      <c r="D141" t="s">
        <v>471</v>
      </c>
      <c r="E141" t="s">
        <v>79</v>
      </c>
      <c r="F141">
        <v>1</v>
      </c>
      <c r="G141" t="str">
        <f t="shared" si="15"/>
        <v>เด็กชายธนภัทร   ใจมาลัย</v>
      </c>
      <c r="J141">
        <f t="shared" si="16"/>
        <v>3011</v>
      </c>
      <c r="K141" t="str">
        <f t="shared" si="18"/>
        <v>เด็กชายธนภัทร   ใจมาลัย</v>
      </c>
      <c r="L141">
        <f t="shared" si="19"/>
        <v>3011</v>
      </c>
      <c r="M141" t="str">
        <f t="shared" si="17"/>
        <v>ป.3/2</v>
      </c>
      <c r="N141">
        <f t="shared" si="20"/>
        <v>1</v>
      </c>
    </row>
    <row r="142" spans="1:14" x14ac:dyDescent="0.2">
      <c r="A142" t="s">
        <v>141</v>
      </c>
      <c r="B142">
        <v>3113</v>
      </c>
      <c r="C142" t="s">
        <v>729</v>
      </c>
      <c r="D142" t="s">
        <v>407</v>
      </c>
      <c r="E142" t="s">
        <v>39</v>
      </c>
      <c r="F142">
        <v>2</v>
      </c>
      <c r="G142" t="str">
        <f t="shared" si="15"/>
        <v xml:space="preserve">เด็กชายจินเก็ท   เต้ </v>
      </c>
      <c r="J142">
        <f t="shared" si="16"/>
        <v>3113</v>
      </c>
      <c r="K142" t="str">
        <f t="shared" si="18"/>
        <v xml:space="preserve">เด็กชายจินเก็ท   เต้ </v>
      </c>
      <c r="L142">
        <f t="shared" si="19"/>
        <v>3113</v>
      </c>
      <c r="M142" t="str">
        <f t="shared" si="17"/>
        <v>ป.3/2</v>
      </c>
      <c r="N142">
        <f t="shared" si="20"/>
        <v>2</v>
      </c>
    </row>
    <row r="143" spans="1:14" x14ac:dyDescent="0.2">
      <c r="A143" t="s">
        <v>141</v>
      </c>
      <c r="B143">
        <v>3115</v>
      </c>
      <c r="C143" t="s">
        <v>729</v>
      </c>
      <c r="D143" t="s">
        <v>408</v>
      </c>
      <c r="E143" t="s">
        <v>40</v>
      </c>
      <c r="F143">
        <v>3</v>
      </c>
      <c r="G143" t="str">
        <f t="shared" si="15"/>
        <v xml:space="preserve">เด็กชายณกรณ์   สีเขียว </v>
      </c>
      <c r="J143">
        <f t="shared" si="16"/>
        <v>3115</v>
      </c>
      <c r="K143" t="str">
        <f t="shared" si="18"/>
        <v xml:space="preserve">เด็กชายณกรณ์   สีเขียว </v>
      </c>
      <c r="L143">
        <f t="shared" si="19"/>
        <v>3115</v>
      </c>
      <c r="M143" t="str">
        <f t="shared" si="17"/>
        <v>ป.3/2</v>
      </c>
      <c r="N143">
        <f t="shared" si="20"/>
        <v>3</v>
      </c>
    </row>
    <row r="144" spans="1:14" x14ac:dyDescent="0.2">
      <c r="A144" t="s">
        <v>141</v>
      </c>
      <c r="B144">
        <v>3120</v>
      </c>
      <c r="C144" t="s">
        <v>729</v>
      </c>
      <c r="D144" t="s">
        <v>410</v>
      </c>
      <c r="E144" t="s">
        <v>42</v>
      </c>
      <c r="F144">
        <v>4</v>
      </c>
      <c r="G144" t="str">
        <f t="shared" si="15"/>
        <v xml:space="preserve">เด็กชายชญานนท์   อำพรสุวรรณ์ </v>
      </c>
      <c r="J144">
        <f t="shared" si="16"/>
        <v>3120</v>
      </c>
      <c r="K144" t="str">
        <f t="shared" si="18"/>
        <v xml:space="preserve">เด็กชายชญานนท์   อำพรสุวรรณ์ </v>
      </c>
      <c r="L144">
        <f t="shared" si="19"/>
        <v>3120</v>
      </c>
      <c r="M144" t="str">
        <f t="shared" si="17"/>
        <v>ป.3/2</v>
      </c>
      <c r="N144">
        <f t="shared" si="20"/>
        <v>4</v>
      </c>
    </row>
    <row r="145" spans="1:14" x14ac:dyDescent="0.2">
      <c r="A145" t="s">
        <v>141</v>
      </c>
      <c r="B145">
        <v>3185</v>
      </c>
      <c r="C145" t="s">
        <v>729</v>
      </c>
      <c r="D145" t="s">
        <v>412</v>
      </c>
      <c r="E145" t="s">
        <v>44</v>
      </c>
      <c r="F145">
        <v>5</v>
      </c>
      <c r="G145" t="str">
        <f t="shared" si="15"/>
        <v xml:space="preserve">เด็กชายพงศธร   บรรทรงกิจ </v>
      </c>
      <c r="J145">
        <f t="shared" si="16"/>
        <v>3185</v>
      </c>
      <c r="K145" t="str">
        <f t="shared" si="18"/>
        <v xml:space="preserve">เด็กชายพงศธร   บรรทรงกิจ </v>
      </c>
      <c r="L145">
        <f t="shared" si="19"/>
        <v>3185</v>
      </c>
      <c r="M145" t="str">
        <f t="shared" si="17"/>
        <v>ป.3/2</v>
      </c>
      <c r="N145">
        <f t="shared" si="20"/>
        <v>5</v>
      </c>
    </row>
    <row r="146" spans="1:14" x14ac:dyDescent="0.2">
      <c r="A146" t="s">
        <v>141</v>
      </c>
      <c r="B146">
        <v>3241</v>
      </c>
      <c r="C146" t="s">
        <v>729</v>
      </c>
      <c r="D146" t="s">
        <v>414</v>
      </c>
      <c r="E146" t="s">
        <v>46</v>
      </c>
      <c r="F146">
        <v>6</v>
      </c>
      <c r="G146" t="str">
        <f t="shared" si="15"/>
        <v xml:space="preserve">เด็กชายก้องภพ   อุ่นฟอง </v>
      </c>
      <c r="J146">
        <f t="shared" si="16"/>
        <v>3241</v>
      </c>
      <c r="K146" t="str">
        <f t="shared" si="18"/>
        <v xml:space="preserve">เด็กชายก้องภพ   อุ่นฟอง </v>
      </c>
      <c r="L146">
        <f t="shared" si="19"/>
        <v>3241</v>
      </c>
      <c r="M146" t="str">
        <f t="shared" si="17"/>
        <v>ป.3/2</v>
      </c>
      <c r="N146">
        <f t="shared" si="20"/>
        <v>6</v>
      </c>
    </row>
    <row r="147" spans="1:14" x14ac:dyDescent="0.2">
      <c r="A147" t="s">
        <v>141</v>
      </c>
      <c r="B147">
        <v>3244</v>
      </c>
      <c r="C147" t="s">
        <v>729</v>
      </c>
      <c r="D147" t="s">
        <v>416</v>
      </c>
      <c r="E147" t="s">
        <v>48</v>
      </c>
      <c r="F147">
        <v>7</v>
      </c>
      <c r="G147" t="str">
        <f t="shared" si="15"/>
        <v xml:space="preserve">เด็กชายศุภโชติ   สุกรณ์ </v>
      </c>
      <c r="J147">
        <f t="shared" si="16"/>
        <v>3244</v>
      </c>
      <c r="K147" t="str">
        <f t="shared" si="18"/>
        <v xml:space="preserve">เด็กชายศุภโชติ   สุกรณ์ </v>
      </c>
      <c r="L147">
        <f t="shared" si="19"/>
        <v>3244</v>
      </c>
      <c r="M147" t="str">
        <f t="shared" si="17"/>
        <v>ป.3/2</v>
      </c>
      <c r="N147">
        <f t="shared" si="20"/>
        <v>7</v>
      </c>
    </row>
    <row r="148" spans="1:14" x14ac:dyDescent="0.2">
      <c r="A148" t="s">
        <v>141</v>
      </c>
      <c r="B148">
        <v>3305</v>
      </c>
      <c r="C148" t="s">
        <v>729</v>
      </c>
      <c r="D148" t="s">
        <v>398</v>
      </c>
      <c r="E148" t="s">
        <v>29</v>
      </c>
      <c r="F148">
        <v>8</v>
      </c>
      <c r="G148" t="str">
        <f t="shared" si="15"/>
        <v>เด็กชายธนากฤต   บุญเรืองพเนา</v>
      </c>
      <c r="J148">
        <f t="shared" si="16"/>
        <v>3305</v>
      </c>
      <c r="K148" t="str">
        <f t="shared" si="18"/>
        <v>เด็กชายธนากฤต   บุญเรืองพเนา</v>
      </c>
      <c r="L148">
        <f t="shared" si="19"/>
        <v>3305</v>
      </c>
      <c r="M148" t="str">
        <f t="shared" si="17"/>
        <v>ป.3/2</v>
      </c>
      <c r="N148">
        <f t="shared" si="20"/>
        <v>8</v>
      </c>
    </row>
    <row r="149" spans="1:14" x14ac:dyDescent="0.2">
      <c r="A149" t="s">
        <v>141</v>
      </c>
      <c r="B149">
        <v>3343</v>
      </c>
      <c r="C149" t="s">
        <v>729</v>
      </c>
      <c r="D149" t="s">
        <v>421</v>
      </c>
      <c r="E149" t="s">
        <v>53</v>
      </c>
      <c r="F149">
        <v>9</v>
      </c>
      <c r="G149" t="str">
        <f t="shared" si="15"/>
        <v xml:space="preserve">เด็กชายปวริศ   ทาเบ้า </v>
      </c>
      <c r="J149">
        <f t="shared" si="16"/>
        <v>3343</v>
      </c>
      <c r="K149" t="str">
        <f t="shared" si="18"/>
        <v xml:space="preserve">เด็กชายปวริศ   ทาเบ้า </v>
      </c>
      <c r="L149">
        <f t="shared" si="19"/>
        <v>3343</v>
      </c>
      <c r="M149" t="str">
        <f t="shared" si="17"/>
        <v>ป.3/2</v>
      </c>
      <c r="N149">
        <f t="shared" si="20"/>
        <v>9</v>
      </c>
    </row>
    <row r="150" spans="1:14" x14ac:dyDescent="0.2">
      <c r="A150" t="s">
        <v>141</v>
      </c>
      <c r="B150">
        <v>3478</v>
      </c>
      <c r="C150" t="s">
        <v>729</v>
      </c>
      <c r="D150" t="s">
        <v>399</v>
      </c>
      <c r="E150" t="s">
        <v>30</v>
      </c>
      <c r="F150">
        <v>10</v>
      </c>
      <c r="G150" t="str">
        <f t="shared" si="15"/>
        <v>เด็กชายกฤตนัย   ทาแกง</v>
      </c>
      <c r="J150">
        <f t="shared" si="16"/>
        <v>3478</v>
      </c>
      <c r="K150" t="str">
        <f t="shared" si="18"/>
        <v>เด็กชายกฤตนัย   ทาแกง</v>
      </c>
      <c r="L150">
        <f t="shared" si="19"/>
        <v>3478</v>
      </c>
      <c r="M150" t="str">
        <f t="shared" si="17"/>
        <v>ป.3/2</v>
      </c>
      <c r="N150">
        <f t="shared" si="20"/>
        <v>10</v>
      </c>
    </row>
    <row r="151" spans="1:14" x14ac:dyDescent="0.2">
      <c r="A151" t="s">
        <v>141</v>
      </c>
      <c r="B151">
        <v>3479</v>
      </c>
      <c r="C151" t="s">
        <v>729</v>
      </c>
      <c r="D151" t="s">
        <v>400</v>
      </c>
      <c r="E151" t="s">
        <v>31</v>
      </c>
      <c r="F151">
        <v>11</v>
      </c>
      <c r="G151" t="str">
        <f t="shared" si="15"/>
        <v>เด็กชายณัฐกรณ์   สุวรรณ์</v>
      </c>
      <c r="J151">
        <f t="shared" si="16"/>
        <v>3479</v>
      </c>
      <c r="K151" t="str">
        <f t="shared" si="18"/>
        <v>เด็กชายณัฐกรณ์   สุวรรณ์</v>
      </c>
      <c r="L151">
        <f t="shared" si="19"/>
        <v>3479</v>
      </c>
      <c r="M151" t="str">
        <f t="shared" si="17"/>
        <v>ป.3/2</v>
      </c>
      <c r="N151">
        <f t="shared" si="20"/>
        <v>11</v>
      </c>
    </row>
    <row r="152" spans="1:14" x14ac:dyDescent="0.2">
      <c r="A152" t="s">
        <v>141</v>
      </c>
      <c r="B152">
        <v>3481</v>
      </c>
      <c r="C152" t="s">
        <v>729</v>
      </c>
      <c r="D152" t="s">
        <v>401</v>
      </c>
      <c r="E152" t="s">
        <v>33</v>
      </c>
      <c r="F152">
        <v>12</v>
      </c>
      <c r="G152" t="str">
        <f t="shared" si="15"/>
        <v>เด็กชายพิชิตชัย   ป้องศรี</v>
      </c>
      <c r="J152">
        <f t="shared" si="16"/>
        <v>3481</v>
      </c>
      <c r="K152" t="str">
        <f t="shared" si="18"/>
        <v>เด็กชายพิชิตชัย   ป้องศรี</v>
      </c>
      <c r="L152">
        <f t="shared" si="19"/>
        <v>3481</v>
      </c>
      <c r="M152" t="str">
        <f t="shared" si="17"/>
        <v>ป.3/2</v>
      </c>
      <c r="N152">
        <f t="shared" si="20"/>
        <v>12</v>
      </c>
    </row>
    <row r="153" spans="1:14" x14ac:dyDescent="0.2">
      <c r="A153" t="s">
        <v>141</v>
      </c>
      <c r="B153">
        <v>3034</v>
      </c>
      <c r="C153" t="s">
        <v>730</v>
      </c>
      <c r="D153" t="s">
        <v>431</v>
      </c>
      <c r="E153" t="s">
        <v>67</v>
      </c>
      <c r="F153">
        <v>13</v>
      </c>
      <c r="G153" t="str">
        <f t="shared" si="15"/>
        <v>เด็กหญิงเหมือนฝัน   สายเมือง</v>
      </c>
      <c r="J153">
        <f t="shared" si="16"/>
        <v>3034</v>
      </c>
      <c r="K153" t="str">
        <f t="shared" si="18"/>
        <v>เด็กหญิงเหมือนฝัน   สายเมือง</v>
      </c>
      <c r="L153">
        <f t="shared" si="19"/>
        <v>3034</v>
      </c>
      <c r="M153" t="str">
        <f t="shared" si="17"/>
        <v>ป.3/2</v>
      </c>
      <c r="N153">
        <f t="shared" si="20"/>
        <v>13</v>
      </c>
    </row>
    <row r="154" spans="1:14" x14ac:dyDescent="0.2">
      <c r="A154" t="s">
        <v>141</v>
      </c>
      <c r="B154">
        <v>3128</v>
      </c>
      <c r="C154" t="s">
        <v>730</v>
      </c>
      <c r="D154" t="s">
        <v>418</v>
      </c>
      <c r="E154" t="s">
        <v>50</v>
      </c>
      <c r="F154">
        <v>14</v>
      </c>
      <c r="G154" t="str">
        <f t="shared" si="15"/>
        <v xml:space="preserve">เด็กหญิงกัญญาณัฐ   ศิวพิทักษ์สวัสดิ์ </v>
      </c>
      <c r="J154">
        <f t="shared" si="16"/>
        <v>3128</v>
      </c>
      <c r="K154" t="str">
        <f t="shared" si="18"/>
        <v xml:space="preserve">เด็กหญิงกัญญาณัฐ   ศิวพิทักษ์สวัสดิ์ </v>
      </c>
      <c r="L154">
        <f t="shared" si="19"/>
        <v>3128</v>
      </c>
      <c r="M154" t="str">
        <f t="shared" si="17"/>
        <v>ป.3/2</v>
      </c>
      <c r="N154">
        <f t="shared" si="20"/>
        <v>14</v>
      </c>
    </row>
    <row r="155" spans="1:14" x14ac:dyDescent="0.2">
      <c r="A155" t="s">
        <v>141</v>
      </c>
      <c r="B155">
        <v>3133</v>
      </c>
      <c r="C155" t="s">
        <v>730</v>
      </c>
      <c r="D155" t="s">
        <v>1028</v>
      </c>
      <c r="E155" t="s">
        <v>51</v>
      </c>
      <c r="F155">
        <v>15</v>
      </c>
      <c r="G155" t="str">
        <f t="shared" si="15"/>
        <v xml:space="preserve">เด็กหญิงจันทรากานต์   เจริญผล </v>
      </c>
      <c r="J155">
        <f t="shared" si="16"/>
        <v>3133</v>
      </c>
      <c r="K155" t="str">
        <f t="shared" si="18"/>
        <v xml:space="preserve">เด็กหญิงจันทรากานต์   เจริญผล </v>
      </c>
      <c r="L155">
        <f t="shared" si="19"/>
        <v>3133</v>
      </c>
      <c r="M155" t="str">
        <f t="shared" si="17"/>
        <v>ป.3/2</v>
      </c>
      <c r="N155">
        <f t="shared" si="20"/>
        <v>15</v>
      </c>
    </row>
    <row r="156" spans="1:14" x14ac:dyDescent="0.2">
      <c r="A156" t="s">
        <v>141</v>
      </c>
      <c r="B156">
        <v>3135</v>
      </c>
      <c r="C156" t="s">
        <v>730</v>
      </c>
      <c r="D156" t="s">
        <v>419</v>
      </c>
      <c r="E156" t="s">
        <v>52</v>
      </c>
      <c r="F156">
        <v>16</v>
      </c>
      <c r="G156" t="str">
        <f t="shared" si="15"/>
        <v xml:space="preserve">เด็กหญิงกัลยรัตน์   วรรณจักร </v>
      </c>
      <c r="J156">
        <f t="shared" si="16"/>
        <v>3135</v>
      </c>
      <c r="K156" t="str">
        <f t="shared" si="18"/>
        <v xml:space="preserve">เด็กหญิงกัลยรัตน์   วรรณจักร </v>
      </c>
      <c r="L156">
        <f t="shared" si="19"/>
        <v>3135</v>
      </c>
      <c r="M156" t="str">
        <f t="shared" si="17"/>
        <v>ป.3/2</v>
      </c>
      <c r="N156">
        <f t="shared" si="20"/>
        <v>16</v>
      </c>
    </row>
    <row r="157" spans="1:14" x14ac:dyDescent="0.2">
      <c r="A157" t="s">
        <v>141</v>
      </c>
      <c r="B157">
        <v>3137</v>
      </c>
      <c r="C157" t="s">
        <v>730</v>
      </c>
      <c r="D157" t="s">
        <v>422</v>
      </c>
      <c r="E157" t="s">
        <v>56</v>
      </c>
      <c r="F157">
        <v>17</v>
      </c>
      <c r="G157" t="str">
        <f t="shared" si="15"/>
        <v xml:space="preserve">เด็กหญิงณัฏฐณิชา   ใจหล้า </v>
      </c>
      <c r="J157">
        <f t="shared" si="16"/>
        <v>3137</v>
      </c>
      <c r="K157" t="str">
        <f t="shared" si="18"/>
        <v xml:space="preserve">เด็กหญิงณัฏฐณิชา   ใจหล้า </v>
      </c>
      <c r="L157">
        <f t="shared" si="19"/>
        <v>3137</v>
      </c>
      <c r="M157" t="str">
        <f t="shared" si="17"/>
        <v>ป.3/2</v>
      </c>
      <c r="N157">
        <f t="shared" si="20"/>
        <v>17</v>
      </c>
    </row>
    <row r="158" spans="1:14" x14ac:dyDescent="0.2">
      <c r="A158" t="s">
        <v>141</v>
      </c>
      <c r="B158">
        <v>3245</v>
      </c>
      <c r="C158" t="s">
        <v>730</v>
      </c>
      <c r="D158" t="s">
        <v>417</v>
      </c>
      <c r="E158" t="s">
        <v>49</v>
      </c>
      <c r="F158">
        <v>18</v>
      </c>
      <c r="G158" t="str">
        <f t="shared" si="15"/>
        <v xml:space="preserve">เด็กหญิงกัญพิชชา   บุญเรือง </v>
      </c>
      <c r="J158">
        <f t="shared" si="16"/>
        <v>3245</v>
      </c>
      <c r="K158" t="str">
        <f t="shared" si="18"/>
        <v xml:space="preserve">เด็กหญิงกัญพิชชา   บุญเรือง </v>
      </c>
      <c r="L158">
        <f t="shared" si="19"/>
        <v>3245</v>
      </c>
      <c r="M158" t="str">
        <f t="shared" si="17"/>
        <v>ป.3/2</v>
      </c>
      <c r="N158">
        <f t="shared" si="20"/>
        <v>18</v>
      </c>
    </row>
    <row r="159" spans="1:14" x14ac:dyDescent="0.2">
      <c r="A159" t="s">
        <v>141</v>
      </c>
      <c r="B159">
        <v>3247</v>
      </c>
      <c r="C159" t="s">
        <v>730</v>
      </c>
      <c r="D159" t="s">
        <v>406</v>
      </c>
      <c r="E159" t="s">
        <v>55</v>
      </c>
      <c r="F159">
        <v>19</v>
      </c>
      <c r="G159" t="str">
        <f t="shared" si="15"/>
        <v xml:space="preserve">เด็กหญิงสุพรรษา   พรรณโภชน์ </v>
      </c>
      <c r="J159">
        <f t="shared" si="16"/>
        <v>3247</v>
      </c>
      <c r="K159" t="str">
        <f t="shared" si="18"/>
        <v xml:space="preserve">เด็กหญิงสุพรรษา   พรรณโภชน์ </v>
      </c>
      <c r="L159">
        <f t="shared" si="19"/>
        <v>3247</v>
      </c>
      <c r="M159" t="str">
        <f t="shared" si="17"/>
        <v>ป.3/2</v>
      </c>
      <c r="N159">
        <f t="shared" si="20"/>
        <v>19</v>
      </c>
    </row>
    <row r="160" spans="1:14" x14ac:dyDescent="0.2">
      <c r="A160" t="s">
        <v>141</v>
      </c>
      <c r="B160">
        <v>3302</v>
      </c>
      <c r="C160" t="s">
        <v>730</v>
      </c>
      <c r="D160" t="s">
        <v>423</v>
      </c>
      <c r="E160" t="s">
        <v>57</v>
      </c>
      <c r="F160">
        <v>20</v>
      </c>
      <c r="G160" t="str">
        <f t="shared" si="15"/>
        <v xml:space="preserve">เด็กหญิงณิภารัตน์   วงค์ตะวัน </v>
      </c>
      <c r="J160">
        <f t="shared" si="16"/>
        <v>3302</v>
      </c>
      <c r="K160" t="str">
        <f t="shared" si="18"/>
        <v xml:space="preserve">เด็กหญิงณิภารัตน์   วงค์ตะวัน </v>
      </c>
      <c r="L160">
        <f t="shared" si="19"/>
        <v>3302</v>
      </c>
      <c r="M160" t="str">
        <f t="shared" si="17"/>
        <v>ป.3/2</v>
      </c>
      <c r="N160">
        <f t="shared" si="20"/>
        <v>20</v>
      </c>
    </row>
    <row r="161" spans="1:14" x14ac:dyDescent="0.2">
      <c r="A161" t="s">
        <v>141</v>
      </c>
      <c r="B161">
        <v>3447</v>
      </c>
      <c r="C161" t="s">
        <v>730</v>
      </c>
      <c r="D161" t="s">
        <v>661</v>
      </c>
      <c r="E161" t="s">
        <v>1023</v>
      </c>
      <c r="F161">
        <v>21</v>
      </c>
      <c r="G161" t="str">
        <f t="shared" si="15"/>
        <v>เด็กหญิงกชพรรณ   เข็มคำ</v>
      </c>
      <c r="J161">
        <f t="shared" si="16"/>
        <v>3447</v>
      </c>
      <c r="K161" t="str">
        <f t="shared" si="18"/>
        <v>เด็กหญิงกชพรรณ   เข็มคำ</v>
      </c>
      <c r="L161">
        <f t="shared" si="19"/>
        <v>3447</v>
      </c>
      <c r="M161" t="str">
        <f t="shared" si="17"/>
        <v>ป.3/2</v>
      </c>
      <c r="N161">
        <f t="shared" si="20"/>
        <v>21</v>
      </c>
    </row>
    <row r="162" spans="1:14" x14ac:dyDescent="0.2">
      <c r="A162" t="s">
        <v>141</v>
      </c>
      <c r="B162">
        <v>3482</v>
      </c>
      <c r="C162" t="s">
        <v>730</v>
      </c>
      <c r="D162" t="s">
        <v>402</v>
      </c>
      <c r="E162" t="s">
        <v>34</v>
      </c>
      <c r="F162">
        <v>22</v>
      </c>
      <c r="G162" t="str">
        <f t="shared" si="15"/>
        <v>เด็กหญิงกุลปรียา   แก้วนึก</v>
      </c>
      <c r="J162">
        <f t="shared" si="16"/>
        <v>3482</v>
      </c>
      <c r="K162" t="str">
        <f t="shared" si="18"/>
        <v>เด็กหญิงกุลปรียา   แก้วนึก</v>
      </c>
      <c r="L162">
        <f t="shared" si="19"/>
        <v>3482</v>
      </c>
      <c r="M162" t="str">
        <f t="shared" si="17"/>
        <v>ป.3/2</v>
      </c>
      <c r="N162">
        <f t="shared" si="20"/>
        <v>22</v>
      </c>
    </row>
    <row r="163" spans="1:14" x14ac:dyDescent="0.2">
      <c r="A163" t="s">
        <v>141</v>
      </c>
      <c r="B163">
        <v>3484</v>
      </c>
      <c r="C163" t="s">
        <v>730</v>
      </c>
      <c r="D163" t="s">
        <v>403</v>
      </c>
      <c r="E163" t="s">
        <v>857</v>
      </c>
      <c r="F163">
        <v>23</v>
      </c>
      <c r="G163" t="str">
        <f t="shared" si="15"/>
        <v>เด็กหญิงเขมภัสสร์   กิตติกรกต</v>
      </c>
      <c r="J163">
        <f t="shared" si="16"/>
        <v>3484</v>
      </c>
      <c r="K163" t="str">
        <f t="shared" si="18"/>
        <v>เด็กหญิงเขมภัสสร์   กิตติกรกต</v>
      </c>
      <c r="L163">
        <f t="shared" si="19"/>
        <v>3484</v>
      </c>
      <c r="M163" t="str">
        <f t="shared" si="17"/>
        <v>ป.3/2</v>
      </c>
      <c r="N163">
        <f t="shared" si="20"/>
        <v>23</v>
      </c>
    </row>
    <row r="164" spans="1:14" x14ac:dyDescent="0.2">
      <c r="A164" t="s">
        <v>141</v>
      </c>
      <c r="B164">
        <v>3485</v>
      </c>
      <c r="C164" t="s">
        <v>730</v>
      </c>
      <c r="D164" t="s">
        <v>404</v>
      </c>
      <c r="E164" t="s">
        <v>35</v>
      </c>
      <c r="F164">
        <v>24</v>
      </c>
      <c r="G164" t="str">
        <f t="shared" si="15"/>
        <v>เด็กหญิงณัฐชยา   อินทะฐา</v>
      </c>
      <c r="J164">
        <f t="shared" si="16"/>
        <v>3485</v>
      </c>
      <c r="K164" t="str">
        <f t="shared" si="18"/>
        <v>เด็กหญิงณัฐชยา   อินทะฐา</v>
      </c>
      <c r="L164">
        <f t="shared" si="19"/>
        <v>3485</v>
      </c>
      <c r="M164" t="str">
        <f t="shared" si="17"/>
        <v>ป.3/2</v>
      </c>
      <c r="N164">
        <f t="shared" si="20"/>
        <v>24</v>
      </c>
    </row>
    <row r="165" spans="1:14" x14ac:dyDescent="0.2">
      <c r="A165" t="s">
        <v>141</v>
      </c>
      <c r="B165">
        <v>3486</v>
      </c>
      <c r="C165" t="s">
        <v>730</v>
      </c>
      <c r="D165" t="s">
        <v>405</v>
      </c>
      <c r="E165" t="s">
        <v>36</v>
      </c>
      <c r="F165">
        <v>25</v>
      </c>
      <c r="G165" t="str">
        <f t="shared" si="15"/>
        <v>เด็กหญิงพิชญธิดา   ตาเรือน</v>
      </c>
      <c r="J165">
        <f t="shared" si="16"/>
        <v>3486</v>
      </c>
      <c r="K165" t="str">
        <f t="shared" si="18"/>
        <v>เด็กหญิงพิชญธิดา   ตาเรือน</v>
      </c>
      <c r="L165">
        <f t="shared" si="19"/>
        <v>3486</v>
      </c>
      <c r="M165" t="str">
        <f t="shared" si="17"/>
        <v>ป.3/2</v>
      </c>
      <c r="N165">
        <f t="shared" si="20"/>
        <v>25</v>
      </c>
    </row>
    <row r="166" spans="1:14" x14ac:dyDescent="0.2">
      <c r="A166" t="s">
        <v>141</v>
      </c>
      <c r="B166">
        <v>3487</v>
      </c>
      <c r="C166" t="s">
        <v>730</v>
      </c>
      <c r="D166" t="s">
        <v>26</v>
      </c>
      <c r="E166" t="s">
        <v>37</v>
      </c>
      <c r="F166">
        <v>26</v>
      </c>
      <c r="G166" t="str">
        <f t="shared" si="15"/>
        <v>เด็กหญิงมณีรัตน์   แสนคำ</v>
      </c>
      <c r="J166">
        <f t="shared" si="16"/>
        <v>3487</v>
      </c>
      <c r="K166" t="str">
        <f t="shared" si="18"/>
        <v>เด็กหญิงมณีรัตน์   แสนคำ</v>
      </c>
      <c r="L166">
        <f t="shared" si="19"/>
        <v>3487</v>
      </c>
      <c r="M166" t="str">
        <f t="shared" si="17"/>
        <v>ป.3/2</v>
      </c>
      <c r="N166">
        <f t="shared" si="20"/>
        <v>26</v>
      </c>
    </row>
    <row r="167" spans="1:14" x14ac:dyDescent="0.2">
      <c r="A167" t="s">
        <v>141</v>
      </c>
      <c r="B167">
        <v>3488</v>
      </c>
      <c r="C167" t="s">
        <v>730</v>
      </c>
      <c r="D167" t="s">
        <v>406</v>
      </c>
      <c r="E167" t="s">
        <v>38</v>
      </c>
      <c r="F167">
        <v>27</v>
      </c>
      <c r="G167" t="str">
        <f t="shared" si="15"/>
        <v>เด็กหญิงสุพรรษา   คำแก้ว</v>
      </c>
      <c r="J167">
        <f t="shared" si="16"/>
        <v>3488</v>
      </c>
      <c r="K167" t="str">
        <f t="shared" si="18"/>
        <v>เด็กหญิงสุพรรษา   คำแก้ว</v>
      </c>
      <c r="L167">
        <f t="shared" si="19"/>
        <v>3488</v>
      </c>
      <c r="M167" t="str">
        <f t="shared" si="17"/>
        <v>ป.3/2</v>
      </c>
      <c r="N167">
        <f t="shared" si="20"/>
        <v>27</v>
      </c>
    </row>
    <row r="168" spans="1:14" x14ac:dyDescent="0.2">
      <c r="A168" t="s">
        <v>141</v>
      </c>
      <c r="B168">
        <v>3588</v>
      </c>
      <c r="C168" t="s">
        <v>730</v>
      </c>
      <c r="D168" t="s">
        <v>1550</v>
      </c>
      <c r="E168" t="s">
        <v>1128</v>
      </c>
      <c r="F168">
        <v>28</v>
      </c>
      <c r="G168" t="str">
        <f t="shared" si="15"/>
        <v>เด็กหญิงกัญชพร   ยะแดง</v>
      </c>
      <c r="J168">
        <f t="shared" si="16"/>
        <v>3588</v>
      </c>
      <c r="K168" t="str">
        <f t="shared" si="18"/>
        <v>เด็กหญิงกัญชพร   ยะแดง</v>
      </c>
      <c r="L168">
        <f t="shared" si="19"/>
        <v>3588</v>
      </c>
      <c r="M168" t="str">
        <f t="shared" si="17"/>
        <v>ป.3/2</v>
      </c>
      <c r="N168">
        <f t="shared" si="20"/>
        <v>28</v>
      </c>
    </row>
    <row r="169" spans="1:14" x14ac:dyDescent="0.2">
      <c r="A169" t="s">
        <v>141</v>
      </c>
      <c r="B169">
        <v>3713</v>
      </c>
      <c r="C169" t="s">
        <v>730</v>
      </c>
      <c r="D169" t="s">
        <v>1736</v>
      </c>
      <c r="E169" t="s">
        <v>1737</v>
      </c>
      <c r="F169">
        <v>29</v>
      </c>
      <c r="G169" t="str">
        <f t="shared" si="15"/>
        <v>เด็กหญิงณัฐภรณ์   นวลชัยภูมิ</v>
      </c>
      <c r="J169">
        <f t="shared" si="16"/>
        <v>3713</v>
      </c>
      <c r="K169" t="str">
        <f t="shared" si="18"/>
        <v>เด็กหญิงณัฐภรณ์   นวลชัยภูมิ</v>
      </c>
      <c r="L169">
        <f t="shared" si="19"/>
        <v>3713</v>
      </c>
      <c r="M169" t="str">
        <f t="shared" si="17"/>
        <v>ป.3/2</v>
      </c>
      <c r="N169">
        <f t="shared" si="20"/>
        <v>29</v>
      </c>
    </row>
    <row r="170" spans="1:14" x14ac:dyDescent="0.2">
      <c r="A170" t="s">
        <v>141</v>
      </c>
      <c r="B170">
        <v>3759</v>
      </c>
      <c r="C170" t="s">
        <v>730</v>
      </c>
      <c r="D170" t="s">
        <v>1819</v>
      </c>
      <c r="E170" t="s">
        <v>1820</v>
      </c>
      <c r="F170">
        <v>30</v>
      </c>
      <c r="G170" t="str">
        <f t="shared" si="15"/>
        <v>เด็กหญิงนัทธ์ชนัน   ใจงามกุล</v>
      </c>
      <c r="J170">
        <f t="shared" si="16"/>
        <v>3759</v>
      </c>
      <c r="K170" t="str">
        <f t="shared" si="18"/>
        <v>เด็กหญิงนัทธ์ชนัน   ใจงามกุล</v>
      </c>
      <c r="L170">
        <f t="shared" si="19"/>
        <v>3759</v>
      </c>
      <c r="M170" t="str">
        <f t="shared" si="17"/>
        <v>ป.3/2</v>
      </c>
      <c r="N170">
        <f t="shared" si="20"/>
        <v>30</v>
      </c>
    </row>
    <row r="171" spans="1:14" x14ac:dyDescent="0.2">
      <c r="A171" t="s">
        <v>169</v>
      </c>
      <c r="B171">
        <v>3001</v>
      </c>
      <c r="C171" t="s">
        <v>729</v>
      </c>
      <c r="D171" t="s">
        <v>441</v>
      </c>
      <c r="E171" t="s">
        <v>77</v>
      </c>
      <c r="F171">
        <v>1</v>
      </c>
      <c r="G171" t="str">
        <f t="shared" si="15"/>
        <v>เด็กชายจักรวุฒิ   เทพคำใต้</v>
      </c>
      <c r="J171">
        <f t="shared" si="16"/>
        <v>3001</v>
      </c>
      <c r="K171" t="str">
        <f t="shared" si="18"/>
        <v>เด็กชายจักรวุฒิ   เทพคำใต้</v>
      </c>
      <c r="L171">
        <f t="shared" si="19"/>
        <v>3001</v>
      </c>
      <c r="M171" t="str">
        <f t="shared" si="17"/>
        <v>ป.4/1</v>
      </c>
      <c r="N171">
        <f t="shared" si="20"/>
        <v>1</v>
      </c>
    </row>
    <row r="172" spans="1:14" x14ac:dyDescent="0.2">
      <c r="A172" t="s">
        <v>169</v>
      </c>
      <c r="B172">
        <v>3008</v>
      </c>
      <c r="C172" t="s">
        <v>729</v>
      </c>
      <c r="D172" t="s">
        <v>442</v>
      </c>
      <c r="E172" t="s">
        <v>78</v>
      </c>
      <c r="F172">
        <v>2</v>
      </c>
      <c r="G172" t="str">
        <f t="shared" si="15"/>
        <v>เด็กชายพัชรพล   ชญานินรุ่งโรจน์</v>
      </c>
      <c r="J172">
        <f t="shared" si="16"/>
        <v>3008</v>
      </c>
      <c r="K172" t="str">
        <f t="shared" si="18"/>
        <v>เด็กชายพัชรพล   ชญานินรุ่งโรจน์</v>
      </c>
      <c r="L172">
        <f t="shared" si="19"/>
        <v>3008</v>
      </c>
      <c r="M172" t="str">
        <f t="shared" si="17"/>
        <v>ป.4/1</v>
      </c>
      <c r="N172">
        <f t="shared" si="20"/>
        <v>2</v>
      </c>
    </row>
    <row r="173" spans="1:14" x14ac:dyDescent="0.2">
      <c r="A173" t="s">
        <v>169</v>
      </c>
      <c r="B173">
        <v>3014</v>
      </c>
      <c r="C173" t="s">
        <v>729</v>
      </c>
      <c r="D173" t="s">
        <v>409</v>
      </c>
      <c r="E173" t="s">
        <v>59</v>
      </c>
      <c r="F173">
        <v>3</v>
      </c>
      <c r="G173" t="str">
        <f t="shared" si="15"/>
        <v>เด็กชายสุรเชษฐ์   ดวงแดง</v>
      </c>
      <c r="J173">
        <f t="shared" si="16"/>
        <v>3014</v>
      </c>
      <c r="K173" t="str">
        <f t="shared" si="18"/>
        <v>เด็กชายสุรเชษฐ์   ดวงแดง</v>
      </c>
      <c r="L173">
        <f t="shared" si="19"/>
        <v>3014</v>
      </c>
      <c r="M173" t="str">
        <f t="shared" si="17"/>
        <v>ป.4/1</v>
      </c>
      <c r="N173">
        <f t="shared" si="20"/>
        <v>3</v>
      </c>
    </row>
    <row r="174" spans="1:14" x14ac:dyDescent="0.2">
      <c r="A174" t="s">
        <v>169</v>
      </c>
      <c r="B174">
        <v>3030</v>
      </c>
      <c r="C174" t="s">
        <v>729</v>
      </c>
      <c r="D174" t="s">
        <v>424</v>
      </c>
      <c r="E174" t="s">
        <v>60</v>
      </c>
      <c r="F174">
        <v>4</v>
      </c>
      <c r="G174" t="str">
        <f t="shared" si="15"/>
        <v>เด็กชายอภิเชษฐ์   หมั่นเหมาะ</v>
      </c>
      <c r="J174">
        <f t="shared" si="16"/>
        <v>3030</v>
      </c>
      <c r="K174" t="str">
        <f t="shared" si="18"/>
        <v>เด็กชายอภิเชษฐ์   หมั่นเหมาะ</v>
      </c>
      <c r="L174">
        <f t="shared" si="19"/>
        <v>3030</v>
      </c>
      <c r="M174" t="str">
        <f t="shared" si="17"/>
        <v>ป.4/1</v>
      </c>
      <c r="N174">
        <f t="shared" si="20"/>
        <v>4</v>
      </c>
    </row>
    <row r="175" spans="1:14" x14ac:dyDescent="0.2">
      <c r="A175" t="s">
        <v>169</v>
      </c>
      <c r="B175">
        <v>3049</v>
      </c>
      <c r="C175" t="s">
        <v>729</v>
      </c>
      <c r="D175" t="s">
        <v>425</v>
      </c>
      <c r="E175" t="s">
        <v>61</v>
      </c>
      <c r="F175">
        <v>5</v>
      </c>
      <c r="G175" t="str">
        <f t="shared" si="15"/>
        <v>เด็กชายรวีโรจน์   นพพิญช์กุลกิจ</v>
      </c>
      <c r="J175">
        <f t="shared" si="16"/>
        <v>3049</v>
      </c>
      <c r="K175" t="str">
        <f t="shared" si="18"/>
        <v>เด็กชายรวีโรจน์   นพพิญช์กุลกิจ</v>
      </c>
      <c r="L175">
        <f t="shared" si="19"/>
        <v>3049</v>
      </c>
      <c r="M175" t="str">
        <f t="shared" si="17"/>
        <v>ป.4/1</v>
      </c>
      <c r="N175">
        <f t="shared" si="20"/>
        <v>5</v>
      </c>
    </row>
    <row r="176" spans="1:14" x14ac:dyDescent="0.2">
      <c r="A176" t="s">
        <v>169</v>
      </c>
      <c r="B176">
        <v>3171</v>
      </c>
      <c r="C176" t="s">
        <v>729</v>
      </c>
      <c r="D176" t="s">
        <v>444</v>
      </c>
      <c r="E176" t="s">
        <v>80</v>
      </c>
      <c r="F176">
        <v>6</v>
      </c>
      <c r="G176" t="str">
        <f t="shared" si="15"/>
        <v>เด็กชายศุกลวัฒน์   จันทร์กาศ</v>
      </c>
      <c r="J176">
        <f t="shared" si="16"/>
        <v>3171</v>
      </c>
      <c r="K176" t="str">
        <f t="shared" si="18"/>
        <v>เด็กชายศุกลวัฒน์   จันทร์กาศ</v>
      </c>
      <c r="L176">
        <f t="shared" si="19"/>
        <v>3171</v>
      </c>
      <c r="M176" t="str">
        <f t="shared" si="17"/>
        <v>ป.4/1</v>
      </c>
      <c r="N176">
        <f t="shared" si="20"/>
        <v>6</v>
      </c>
    </row>
    <row r="177" spans="1:14" x14ac:dyDescent="0.2">
      <c r="A177" t="s">
        <v>169</v>
      </c>
      <c r="B177">
        <v>3176</v>
      </c>
      <c r="C177" t="s">
        <v>729</v>
      </c>
      <c r="D177" t="s">
        <v>445</v>
      </c>
      <c r="E177" t="s">
        <v>81</v>
      </c>
      <c r="F177">
        <v>7</v>
      </c>
      <c r="G177" t="str">
        <f t="shared" si="15"/>
        <v>เด็กชายธนภูมิ   เชี้อเมืองพาน</v>
      </c>
      <c r="J177">
        <f t="shared" si="16"/>
        <v>3176</v>
      </c>
      <c r="K177" t="str">
        <f t="shared" si="18"/>
        <v>เด็กชายธนภูมิ   เชี้อเมืองพาน</v>
      </c>
      <c r="L177">
        <f t="shared" si="19"/>
        <v>3176</v>
      </c>
      <c r="M177" t="str">
        <f t="shared" si="17"/>
        <v>ป.4/1</v>
      </c>
      <c r="N177">
        <f t="shared" si="20"/>
        <v>7</v>
      </c>
    </row>
    <row r="178" spans="1:14" x14ac:dyDescent="0.2">
      <c r="A178" t="s">
        <v>169</v>
      </c>
      <c r="B178">
        <v>3235</v>
      </c>
      <c r="C178" t="s">
        <v>729</v>
      </c>
      <c r="D178" t="s">
        <v>426</v>
      </c>
      <c r="E178" t="s">
        <v>62</v>
      </c>
      <c r="F178">
        <v>8</v>
      </c>
      <c r="G178" t="str">
        <f t="shared" si="15"/>
        <v>เด็กชายนิชคุณ   กาวี</v>
      </c>
      <c r="J178">
        <f t="shared" si="16"/>
        <v>3235</v>
      </c>
      <c r="K178" t="str">
        <f t="shared" si="18"/>
        <v>เด็กชายนิชคุณ   กาวี</v>
      </c>
      <c r="L178">
        <f t="shared" si="19"/>
        <v>3235</v>
      </c>
      <c r="M178" t="str">
        <f t="shared" si="17"/>
        <v>ป.4/1</v>
      </c>
      <c r="N178">
        <f t="shared" si="20"/>
        <v>8</v>
      </c>
    </row>
    <row r="179" spans="1:14" x14ac:dyDescent="0.2">
      <c r="A179" t="s">
        <v>169</v>
      </c>
      <c r="B179">
        <v>3316</v>
      </c>
      <c r="C179" t="s">
        <v>729</v>
      </c>
      <c r="D179" t="s">
        <v>427</v>
      </c>
      <c r="E179" t="s">
        <v>63</v>
      </c>
      <c r="F179">
        <v>9</v>
      </c>
      <c r="G179" t="str">
        <f t="shared" si="15"/>
        <v>เด็กชายอดิศร   แสนขัติ</v>
      </c>
      <c r="J179">
        <f t="shared" si="16"/>
        <v>3316</v>
      </c>
      <c r="K179" t="str">
        <f t="shared" si="18"/>
        <v>เด็กชายอดิศร   แสนขัติ</v>
      </c>
      <c r="L179">
        <f t="shared" si="19"/>
        <v>3316</v>
      </c>
      <c r="M179" t="str">
        <f t="shared" si="17"/>
        <v>ป.4/1</v>
      </c>
      <c r="N179">
        <f t="shared" si="20"/>
        <v>9</v>
      </c>
    </row>
    <row r="180" spans="1:14" x14ac:dyDescent="0.2">
      <c r="A180" t="s">
        <v>169</v>
      </c>
      <c r="B180">
        <v>3317</v>
      </c>
      <c r="C180" t="s">
        <v>729</v>
      </c>
      <c r="D180" t="s">
        <v>428</v>
      </c>
      <c r="E180" t="s">
        <v>64</v>
      </c>
      <c r="F180">
        <v>10</v>
      </c>
      <c r="G180" t="str">
        <f t="shared" si="15"/>
        <v>เด็กชายวัชรวัฒน์   พิธาคุณาธร</v>
      </c>
      <c r="J180">
        <f t="shared" si="16"/>
        <v>3317</v>
      </c>
      <c r="K180" t="str">
        <f t="shared" si="18"/>
        <v>เด็กชายวัชรวัฒน์   พิธาคุณาธร</v>
      </c>
      <c r="L180">
        <f t="shared" si="19"/>
        <v>3317</v>
      </c>
      <c r="M180" t="str">
        <f t="shared" si="17"/>
        <v>ป.4/1</v>
      </c>
      <c r="N180">
        <f t="shared" si="20"/>
        <v>10</v>
      </c>
    </row>
    <row r="181" spans="1:14" x14ac:dyDescent="0.2">
      <c r="A181" t="s">
        <v>169</v>
      </c>
      <c r="B181">
        <v>3320</v>
      </c>
      <c r="C181" t="s">
        <v>729</v>
      </c>
      <c r="D181" t="s">
        <v>457</v>
      </c>
      <c r="E181" t="s">
        <v>93</v>
      </c>
      <c r="F181">
        <v>11</v>
      </c>
      <c r="G181" t="str">
        <f t="shared" si="15"/>
        <v>เด็กชายอติคุณ   โอตะเเปง</v>
      </c>
      <c r="J181">
        <f t="shared" si="16"/>
        <v>3320</v>
      </c>
      <c r="K181" t="str">
        <f t="shared" si="18"/>
        <v>เด็กชายอติคุณ   โอตะเเปง</v>
      </c>
      <c r="L181">
        <f t="shared" si="19"/>
        <v>3320</v>
      </c>
      <c r="M181" t="str">
        <f t="shared" si="17"/>
        <v>ป.4/1</v>
      </c>
      <c r="N181">
        <f t="shared" si="20"/>
        <v>11</v>
      </c>
    </row>
    <row r="182" spans="1:14" x14ac:dyDescent="0.2">
      <c r="A182" t="s">
        <v>169</v>
      </c>
      <c r="B182">
        <v>3462</v>
      </c>
      <c r="C182" t="s">
        <v>729</v>
      </c>
      <c r="D182" t="s">
        <v>429</v>
      </c>
      <c r="E182" t="s">
        <v>65</v>
      </c>
      <c r="F182">
        <v>12</v>
      </c>
      <c r="G182" t="str">
        <f t="shared" si="15"/>
        <v>เด็กชายเดชาวัฒน์   ทรัพย์อุดม</v>
      </c>
      <c r="J182">
        <f t="shared" si="16"/>
        <v>3462</v>
      </c>
      <c r="K182" t="str">
        <f t="shared" si="18"/>
        <v>เด็กชายเดชาวัฒน์   ทรัพย์อุดม</v>
      </c>
      <c r="L182">
        <f t="shared" si="19"/>
        <v>3462</v>
      </c>
      <c r="M182" t="str">
        <f t="shared" si="17"/>
        <v>ป.4/1</v>
      </c>
      <c r="N182">
        <f t="shared" si="20"/>
        <v>12</v>
      </c>
    </row>
    <row r="183" spans="1:14" x14ac:dyDescent="0.2">
      <c r="A183" t="s">
        <v>169</v>
      </c>
      <c r="B183">
        <v>3583</v>
      </c>
      <c r="C183" t="s">
        <v>729</v>
      </c>
      <c r="D183" t="s">
        <v>1130</v>
      </c>
      <c r="E183" t="s">
        <v>1131</v>
      </c>
      <c r="F183">
        <v>13</v>
      </c>
      <c r="G183" t="str">
        <f t="shared" si="15"/>
        <v>เด็กชายกัปตัน   ศรีสว่าง</v>
      </c>
      <c r="J183">
        <f t="shared" si="16"/>
        <v>3583</v>
      </c>
      <c r="K183" t="str">
        <f t="shared" si="18"/>
        <v>เด็กชายกัปตัน   ศรีสว่าง</v>
      </c>
      <c r="L183">
        <f t="shared" si="19"/>
        <v>3583</v>
      </c>
      <c r="M183" t="str">
        <f t="shared" si="17"/>
        <v>ป.4/1</v>
      </c>
      <c r="N183">
        <f t="shared" si="20"/>
        <v>13</v>
      </c>
    </row>
    <row r="184" spans="1:14" x14ac:dyDescent="0.2">
      <c r="A184" t="s">
        <v>169</v>
      </c>
      <c r="B184">
        <v>3018</v>
      </c>
      <c r="C184" t="s">
        <v>730</v>
      </c>
      <c r="D184" t="s">
        <v>446</v>
      </c>
      <c r="E184" t="s">
        <v>82</v>
      </c>
      <c r="F184">
        <v>14</v>
      </c>
      <c r="G184" t="str">
        <f t="shared" si="15"/>
        <v>เด็กหญิงบัวบูชา   ปริญญา</v>
      </c>
      <c r="J184">
        <f t="shared" si="16"/>
        <v>3018</v>
      </c>
      <c r="K184" t="str">
        <f t="shared" si="18"/>
        <v>เด็กหญิงบัวบูชา   ปริญญา</v>
      </c>
      <c r="L184">
        <f t="shared" si="19"/>
        <v>3018</v>
      </c>
      <c r="M184" t="str">
        <f t="shared" si="17"/>
        <v>ป.4/1</v>
      </c>
      <c r="N184">
        <f t="shared" si="20"/>
        <v>14</v>
      </c>
    </row>
    <row r="185" spans="1:14" x14ac:dyDescent="0.2">
      <c r="A185" t="s">
        <v>169</v>
      </c>
      <c r="B185">
        <v>3022</v>
      </c>
      <c r="C185" t="s">
        <v>730</v>
      </c>
      <c r="D185" t="s">
        <v>430</v>
      </c>
      <c r="E185" t="s">
        <v>66</v>
      </c>
      <c r="F185">
        <v>15</v>
      </c>
      <c r="G185" t="str">
        <f t="shared" si="15"/>
        <v>เด็กหญิงสพัชญา   เจนณรงค์</v>
      </c>
      <c r="J185">
        <f t="shared" si="16"/>
        <v>3022</v>
      </c>
      <c r="K185" t="str">
        <f t="shared" si="18"/>
        <v>เด็กหญิงสพัชญา   เจนณรงค์</v>
      </c>
      <c r="L185">
        <f t="shared" si="19"/>
        <v>3022</v>
      </c>
      <c r="M185" t="str">
        <f t="shared" si="17"/>
        <v>ป.4/1</v>
      </c>
      <c r="N185">
        <f t="shared" si="20"/>
        <v>15</v>
      </c>
    </row>
    <row r="186" spans="1:14" x14ac:dyDescent="0.2">
      <c r="A186" t="s">
        <v>169</v>
      </c>
      <c r="B186">
        <v>3033</v>
      </c>
      <c r="C186" t="s">
        <v>730</v>
      </c>
      <c r="D186" t="s">
        <v>447</v>
      </c>
      <c r="E186" t="s">
        <v>83</v>
      </c>
      <c r="F186">
        <v>16</v>
      </c>
      <c r="G186" t="str">
        <f t="shared" si="15"/>
        <v>เด็กหญิงวรรณลักษณ์   ฉัตร์หลวง</v>
      </c>
      <c r="J186">
        <f t="shared" si="16"/>
        <v>3033</v>
      </c>
      <c r="K186" t="str">
        <f t="shared" si="18"/>
        <v>เด็กหญิงวรรณลักษณ์   ฉัตร์หลวง</v>
      </c>
      <c r="L186">
        <f t="shared" si="19"/>
        <v>3033</v>
      </c>
      <c r="M186" t="str">
        <f t="shared" si="17"/>
        <v>ป.4/1</v>
      </c>
      <c r="N186">
        <f t="shared" si="20"/>
        <v>16</v>
      </c>
    </row>
    <row r="187" spans="1:14" x14ac:dyDescent="0.2">
      <c r="A187" t="s">
        <v>169</v>
      </c>
      <c r="B187">
        <v>3035</v>
      </c>
      <c r="C187" t="s">
        <v>730</v>
      </c>
      <c r="D187" t="s">
        <v>432</v>
      </c>
      <c r="E187" t="s">
        <v>68</v>
      </c>
      <c r="F187">
        <v>17</v>
      </c>
      <c r="G187" t="str">
        <f t="shared" si="15"/>
        <v>เด็กหญิงอรชัญญา   ศักดิ์สูง</v>
      </c>
      <c r="J187">
        <f t="shared" si="16"/>
        <v>3035</v>
      </c>
      <c r="K187" t="str">
        <f t="shared" si="18"/>
        <v>เด็กหญิงอรชัญญา   ศักดิ์สูง</v>
      </c>
      <c r="L187">
        <f t="shared" si="19"/>
        <v>3035</v>
      </c>
      <c r="M187" t="str">
        <f t="shared" si="17"/>
        <v>ป.4/1</v>
      </c>
      <c r="N187">
        <f t="shared" si="20"/>
        <v>17</v>
      </c>
    </row>
    <row r="188" spans="1:14" x14ac:dyDescent="0.2">
      <c r="A188" t="s">
        <v>169</v>
      </c>
      <c r="B188">
        <v>3037</v>
      </c>
      <c r="C188" t="s">
        <v>730</v>
      </c>
      <c r="D188" t="s">
        <v>433</v>
      </c>
      <c r="E188" t="s">
        <v>69</v>
      </c>
      <c r="F188">
        <v>18</v>
      </c>
      <c r="G188" t="str">
        <f t="shared" si="15"/>
        <v>เด็กหญิงอรนิภา   คำมูล</v>
      </c>
      <c r="J188">
        <f t="shared" si="16"/>
        <v>3037</v>
      </c>
      <c r="K188" t="str">
        <f t="shared" si="18"/>
        <v>เด็กหญิงอรนิภา   คำมูล</v>
      </c>
      <c r="L188">
        <f t="shared" si="19"/>
        <v>3037</v>
      </c>
      <c r="M188" t="str">
        <f t="shared" si="17"/>
        <v>ป.4/1</v>
      </c>
      <c r="N188">
        <f t="shared" si="20"/>
        <v>18</v>
      </c>
    </row>
    <row r="189" spans="1:14" x14ac:dyDescent="0.2">
      <c r="A189" t="s">
        <v>169</v>
      </c>
      <c r="B189">
        <v>3044</v>
      </c>
      <c r="C189" t="s">
        <v>730</v>
      </c>
      <c r="D189" t="s">
        <v>448</v>
      </c>
      <c r="E189" t="s">
        <v>84</v>
      </c>
      <c r="F189">
        <v>19</v>
      </c>
      <c r="G189" t="str">
        <f t="shared" si="15"/>
        <v>เด็กหญิงเปมิกา   ศรีออน</v>
      </c>
      <c r="J189">
        <f t="shared" si="16"/>
        <v>3044</v>
      </c>
      <c r="K189" t="str">
        <f t="shared" si="18"/>
        <v>เด็กหญิงเปมิกา   ศรีออน</v>
      </c>
      <c r="L189">
        <f t="shared" si="19"/>
        <v>3044</v>
      </c>
      <c r="M189" t="str">
        <f t="shared" si="17"/>
        <v>ป.4/1</v>
      </c>
      <c r="N189">
        <f t="shared" si="20"/>
        <v>19</v>
      </c>
    </row>
    <row r="190" spans="1:14" x14ac:dyDescent="0.2">
      <c r="A190" t="s">
        <v>169</v>
      </c>
      <c r="B190">
        <v>3174</v>
      </c>
      <c r="C190" t="s">
        <v>730</v>
      </c>
      <c r="D190" t="s">
        <v>434</v>
      </c>
      <c r="E190" t="s">
        <v>70</v>
      </c>
      <c r="F190">
        <v>20</v>
      </c>
      <c r="G190" t="str">
        <f t="shared" si="15"/>
        <v>เด็กหญิงธิดารัตน์   เฌอมือ</v>
      </c>
      <c r="J190">
        <f t="shared" si="16"/>
        <v>3174</v>
      </c>
      <c r="K190" t="str">
        <f t="shared" si="18"/>
        <v>เด็กหญิงธิดารัตน์   เฌอมือ</v>
      </c>
      <c r="L190">
        <f t="shared" si="19"/>
        <v>3174</v>
      </c>
      <c r="M190" t="str">
        <f t="shared" si="17"/>
        <v>ป.4/1</v>
      </c>
      <c r="N190">
        <f t="shared" si="20"/>
        <v>20</v>
      </c>
    </row>
    <row r="191" spans="1:14" x14ac:dyDescent="0.2">
      <c r="A191" t="s">
        <v>169</v>
      </c>
      <c r="B191">
        <v>3179</v>
      </c>
      <c r="C191" t="s">
        <v>730</v>
      </c>
      <c r="D191" t="s">
        <v>450</v>
      </c>
      <c r="E191" t="s">
        <v>32</v>
      </c>
      <c r="F191">
        <v>21</v>
      </c>
      <c r="G191" t="str">
        <f t="shared" si="15"/>
        <v>เด็กหญิงชัญญานุช   สิทธิปัญญา</v>
      </c>
      <c r="J191">
        <f t="shared" si="16"/>
        <v>3179</v>
      </c>
      <c r="K191" t="str">
        <f t="shared" si="18"/>
        <v>เด็กหญิงชัญญานุช   สิทธิปัญญา</v>
      </c>
      <c r="L191">
        <f t="shared" si="19"/>
        <v>3179</v>
      </c>
      <c r="M191" t="str">
        <f t="shared" si="17"/>
        <v>ป.4/1</v>
      </c>
      <c r="N191">
        <f t="shared" si="20"/>
        <v>21</v>
      </c>
    </row>
    <row r="192" spans="1:14" x14ac:dyDescent="0.2">
      <c r="A192" t="s">
        <v>169</v>
      </c>
      <c r="B192">
        <v>3236</v>
      </c>
      <c r="C192" t="s">
        <v>730</v>
      </c>
      <c r="D192" t="s">
        <v>435</v>
      </c>
      <c r="E192" t="s">
        <v>71</v>
      </c>
      <c r="F192">
        <v>22</v>
      </c>
      <c r="G192" t="str">
        <f t="shared" si="15"/>
        <v>เด็กหญิงอธิชนัน   สิงห์แก้ว</v>
      </c>
      <c r="J192">
        <f t="shared" si="16"/>
        <v>3236</v>
      </c>
      <c r="K192" t="str">
        <f t="shared" si="18"/>
        <v>เด็กหญิงอธิชนัน   สิงห์แก้ว</v>
      </c>
      <c r="L192">
        <f t="shared" si="19"/>
        <v>3236</v>
      </c>
      <c r="M192" t="str">
        <f t="shared" si="17"/>
        <v>ป.4/1</v>
      </c>
      <c r="N192">
        <f t="shared" si="20"/>
        <v>22</v>
      </c>
    </row>
    <row r="193" spans="1:14" x14ac:dyDescent="0.2">
      <c r="A193" t="s">
        <v>169</v>
      </c>
      <c r="B193">
        <v>3310</v>
      </c>
      <c r="C193" t="s">
        <v>730</v>
      </c>
      <c r="D193" t="s">
        <v>451</v>
      </c>
      <c r="E193" t="s">
        <v>86</v>
      </c>
      <c r="F193">
        <v>23</v>
      </c>
      <c r="G193" t="str">
        <f t="shared" ref="G193:G256" si="21">CONCATENATE(C193,D193,"   ",E193)</f>
        <v>เด็กหญิงกมลพีรญา   สนจุ้ย</v>
      </c>
      <c r="J193">
        <f t="shared" ref="J193:J256" si="22">B193</f>
        <v>3310</v>
      </c>
      <c r="K193" t="str">
        <f t="shared" si="18"/>
        <v>เด็กหญิงกมลพีรญา   สนจุ้ย</v>
      </c>
      <c r="L193">
        <f t="shared" si="19"/>
        <v>3310</v>
      </c>
      <c r="M193" t="str">
        <f t="shared" ref="M193:M256" si="23">A193</f>
        <v>ป.4/1</v>
      </c>
      <c r="N193">
        <f t="shared" si="20"/>
        <v>23</v>
      </c>
    </row>
    <row r="194" spans="1:14" x14ac:dyDescent="0.2">
      <c r="A194" t="s">
        <v>169</v>
      </c>
      <c r="B194">
        <v>3312</v>
      </c>
      <c r="C194" t="s">
        <v>730</v>
      </c>
      <c r="D194" t="s">
        <v>452</v>
      </c>
      <c r="E194" t="s">
        <v>87</v>
      </c>
      <c r="F194">
        <v>24</v>
      </c>
      <c r="G194" t="str">
        <f t="shared" si="21"/>
        <v>เด็กหญิงปุณยนุช   อยู่ศรี</v>
      </c>
      <c r="J194">
        <f t="shared" si="22"/>
        <v>3312</v>
      </c>
      <c r="K194" t="str">
        <f t="shared" si="18"/>
        <v>เด็กหญิงปุณยนุช   อยู่ศรี</v>
      </c>
      <c r="L194">
        <f t="shared" si="19"/>
        <v>3312</v>
      </c>
      <c r="M194" t="str">
        <f t="shared" si="23"/>
        <v>ป.4/1</v>
      </c>
      <c r="N194">
        <f t="shared" si="20"/>
        <v>24</v>
      </c>
    </row>
    <row r="195" spans="1:14" x14ac:dyDescent="0.2">
      <c r="A195" t="s">
        <v>169</v>
      </c>
      <c r="B195">
        <v>3322</v>
      </c>
      <c r="C195" t="s">
        <v>730</v>
      </c>
      <c r="D195" t="s">
        <v>436</v>
      </c>
      <c r="E195" t="s">
        <v>184</v>
      </c>
      <c r="F195">
        <v>25</v>
      </c>
      <c r="G195" t="str">
        <f t="shared" si="21"/>
        <v>เด็กหญิงคุณันยา   วงศ์ธิดาธร</v>
      </c>
      <c r="J195">
        <f t="shared" si="22"/>
        <v>3322</v>
      </c>
      <c r="K195" t="str">
        <f t="shared" si="18"/>
        <v>เด็กหญิงคุณันยา   วงศ์ธิดาธร</v>
      </c>
      <c r="L195">
        <f t="shared" si="19"/>
        <v>3322</v>
      </c>
      <c r="M195" t="str">
        <f t="shared" si="23"/>
        <v>ป.4/1</v>
      </c>
      <c r="N195">
        <f t="shared" si="20"/>
        <v>25</v>
      </c>
    </row>
    <row r="196" spans="1:14" x14ac:dyDescent="0.2">
      <c r="A196" t="s">
        <v>169</v>
      </c>
      <c r="B196">
        <v>3323</v>
      </c>
      <c r="C196" t="s">
        <v>730</v>
      </c>
      <c r="D196" t="s">
        <v>437</v>
      </c>
      <c r="E196" t="s">
        <v>73</v>
      </c>
      <c r="F196">
        <v>26</v>
      </c>
      <c r="G196" t="str">
        <f t="shared" si="21"/>
        <v>เด็กหญิงกาณจ์ชณิฐ   บุญมารัตน์หิรัญ</v>
      </c>
      <c r="J196">
        <f t="shared" si="22"/>
        <v>3323</v>
      </c>
      <c r="K196" t="str">
        <f t="shared" si="18"/>
        <v>เด็กหญิงกาณจ์ชณิฐ   บุญมารัตน์หิรัญ</v>
      </c>
      <c r="L196">
        <f t="shared" si="19"/>
        <v>3323</v>
      </c>
      <c r="M196" t="str">
        <f t="shared" si="23"/>
        <v>ป.4/1</v>
      </c>
      <c r="N196">
        <f t="shared" si="20"/>
        <v>26</v>
      </c>
    </row>
    <row r="197" spans="1:14" x14ac:dyDescent="0.2">
      <c r="A197" t="s">
        <v>169</v>
      </c>
      <c r="B197">
        <v>3416</v>
      </c>
      <c r="C197" t="s">
        <v>730</v>
      </c>
      <c r="D197" t="s">
        <v>449</v>
      </c>
      <c r="E197" t="s">
        <v>99</v>
      </c>
      <c r="F197">
        <v>27</v>
      </c>
      <c r="G197" t="str">
        <f t="shared" si="21"/>
        <v>เด็กหญิงณัฐณิชา   ยูลึ</v>
      </c>
      <c r="J197">
        <f t="shared" si="22"/>
        <v>3416</v>
      </c>
      <c r="K197" t="str">
        <f t="shared" si="18"/>
        <v>เด็กหญิงณัฐณิชา   ยูลึ</v>
      </c>
      <c r="L197">
        <f t="shared" si="19"/>
        <v>3416</v>
      </c>
      <c r="M197" t="str">
        <f t="shared" si="23"/>
        <v>ป.4/1</v>
      </c>
      <c r="N197">
        <f t="shared" si="20"/>
        <v>27</v>
      </c>
    </row>
    <row r="198" spans="1:14" x14ac:dyDescent="0.2">
      <c r="A198" t="s">
        <v>169</v>
      </c>
      <c r="B198">
        <v>3464</v>
      </c>
      <c r="C198" t="s">
        <v>730</v>
      </c>
      <c r="D198" t="s">
        <v>439</v>
      </c>
      <c r="E198" t="s">
        <v>75</v>
      </c>
      <c r="F198">
        <v>28</v>
      </c>
      <c r="G198" t="str">
        <f t="shared" si="21"/>
        <v>เด็กหญิงมณีนุช   มั่นกลิ่น</v>
      </c>
      <c r="J198">
        <f t="shared" si="22"/>
        <v>3464</v>
      </c>
      <c r="K198" t="str">
        <f t="shared" si="18"/>
        <v>เด็กหญิงมณีนุช   มั่นกลิ่น</v>
      </c>
      <c r="L198">
        <f t="shared" si="19"/>
        <v>3464</v>
      </c>
      <c r="M198" t="str">
        <f t="shared" si="23"/>
        <v>ป.4/1</v>
      </c>
      <c r="N198">
        <f t="shared" si="20"/>
        <v>28</v>
      </c>
    </row>
    <row r="199" spans="1:14" x14ac:dyDescent="0.2">
      <c r="A199" t="s">
        <v>169</v>
      </c>
      <c r="B199">
        <v>3465</v>
      </c>
      <c r="C199" t="s">
        <v>730</v>
      </c>
      <c r="D199" t="s">
        <v>440</v>
      </c>
      <c r="E199" t="s">
        <v>76</v>
      </c>
      <c r="F199">
        <v>29</v>
      </c>
      <c r="G199" t="str">
        <f t="shared" si="21"/>
        <v>เด็กหญิงกฤษณา   อดิศรสุวรรณ</v>
      </c>
      <c r="J199">
        <f t="shared" si="22"/>
        <v>3465</v>
      </c>
      <c r="K199" t="str">
        <f t="shared" si="18"/>
        <v>เด็กหญิงกฤษณา   อดิศรสุวรรณ</v>
      </c>
      <c r="L199">
        <f t="shared" si="19"/>
        <v>3465</v>
      </c>
      <c r="M199" t="str">
        <f t="shared" si="23"/>
        <v>ป.4/1</v>
      </c>
      <c r="N199">
        <f t="shared" si="20"/>
        <v>29</v>
      </c>
    </row>
    <row r="200" spans="1:14" x14ac:dyDescent="0.2">
      <c r="A200" t="s">
        <v>169</v>
      </c>
      <c r="B200">
        <v>3558</v>
      </c>
      <c r="C200" t="s">
        <v>730</v>
      </c>
      <c r="D200" t="s">
        <v>1043</v>
      </c>
      <c r="E200" t="s">
        <v>1044</v>
      </c>
      <c r="F200">
        <v>30</v>
      </c>
      <c r="G200" t="str">
        <f t="shared" si="21"/>
        <v>เด็กหญิงณิชนันท์   ใจสอน</v>
      </c>
      <c r="J200">
        <f t="shared" si="22"/>
        <v>3558</v>
      </c>
      <c r="K200" t="str">
        <f t="shared" si="18"/>
        <v>เด็กหญิงณิชนันท์   ใจสอน</v>
      </c>
      <c r="L200">
        <f t="shared" si="19"/>
        <v>3558</v>
      </c>
      <c r="M200" t="str">
        <f t="shared" si="23"/>
        <v>ป.4/1</v>
      </c>
      <c r="N200">
        <f t="shared" si="20"/>
        <v>30</v>
      </c>
    </row>
    <row r="201" spans="1:14" x14ac:dyDescent="0.2">
      <c r="A201" t="s">
        <v>169</v>
      </c>
      <c r="B201">
        <v>3584</v>
      </c>
      <c r="C201" t="s">
        <v>730</v>
      </c>
      <c r="D201" t="s">
        <v>1132</v>
      </c>
      <c r="E201" t="s">
        <v>1133</v>
      </c>
      <c r="F201">
        <v>31</v>
      </c>
      <c r="G201" t="str">
        <f t="shared" si="21"/>
        <v>เด็กหญิงไอยรดา   ไชยชนะ</v>
      </c>
      <c r="J201">
        <f t="shared" si="22"/>
        <v>3584</v>
      </c>
      <c r="K201" t="str">
        <f t="shared" si="18"/>
        <v>เด็กหญิงไอยรดา   ไชยชนะ</v>
      </c>
      <c r="L201">
        <f t="shared" si="19"/>
        <v>3584</v>
      </c>
      <c r="M201" t="str">
        <f t="shared" si="23"/>
        <v>ป.4/1</v>
      </c>
      <c r="N201">
        <f t="shared" si="20"/>
        <v>31</v>
      </c>
    </row>
    <row r="202" spans="1:14" x14ac:dyDescent="0.2">
      <c r="A202" t="s">
        <v>169</v>
      </c>
      <c r="B202">
        <v>3710</v>
      </c>
      <c r="C202" t="s">
        <v>730</v>
      </c>
      <c r="D202" t="s">
        <v>1662</v>
      </c>
      <c r="E202" t="s">
        <v>1663</v>
      </c>
      <c r="F202">
        <v>32</v>
      </c>
      <c r="G202" t="str">
        <f t="shared" si="21"/>
        <v>เด็กหญิงกัญญารัตน์   อินต๊ะ</v>
      </c>
      <c r="J202">
        <f t="shared" si="22"/>
        <v>3710</v>
      </c>
      <c r="K202" t="str">
        <f t="shared" si="18"/>
        <v>เด็กหญิงกัญญารัตน์   อินต๊ะ</v>
      </c>
      <c r="L202">
        <f t="shared" si="19"/>
        <v>3710</v>
      </c>
      <c r="M202" t="str">
        <f t="shared" si="23"/>
        <v>ป.4/1</v>
      </c>
      <c r="N202">
        <f t="shared" si="20"/>
        <v>32</v>
      </c>
    </row>
    <row r="203" spans="1:14" x14ac:dyDescent="0.2">
      <c r="A203" t="s">
        <v>169</v>
      </c>
      <c r="B203">
        <v>3711</v>
      </c>
      <c r="C203" t="s">
        <v>730</v>
      </c>
      <c r="D203" t="s">
        <v>449</v>
      </c>
      <c r="E203" t="s">
        <v>1664</v>
      </c>
      <c r="F203">
        <v>33</v>
      </c>
      <c r="G203" t="str">
        <f t="shared" si="21"/>
        <v>เด็กหญิงณัฐณิชา   ยอมใจอยู่</v>
      </c>
      <c r="J203">
        <f t="shared" si="22"/>
        <v>3711</v>
      </c>
      <c r="K203" t="str">
        <f t="shared" si="18"/>
        <v>เด็กหญิงณัฐณิชา   ยอมใจอยู่</v>
      </c>
      <c r="L203">
        <f t="shared" si="19"/>
        <v>3711</v>
      </c>
      <c r="M203" t="str">
        <f t="shared" si="23"/>
        <v>ป.4/1</v>
      </c>
      <c r="N203">
        <f t="shared" si="20"/>
        <v>33</v>
      </c>
    </row>
    <row r="204" spans="1:14" x14ac:dyDescent="0.2">
      <c r="A204" t="s">
        <v>198</v>
      </c>
      <c r="B204">
        <v>3015</v>
      </c>
      <c r="C204" t="s">
        <v>729</v>
      </c>
      <c r="D204" t="s">
        <v>466</v>
      </c>
      <c r="E204" t="s">
        <v>60</v>
      </c>
      <c r="F204">
        <v>1</v>
      </c>
      <c r="G204" t="str">
        <f t="shared" si="21"/>
        <v>เด็กชายอภิรักษ์   หมั่นเหมาะ</v>
      </c>
      <c r="J204">
        <f t="shared" si="22"/>
        <v>3015</v>
      </c>
      <c r="K204" t="str">
        <f t="shared" ref="K204:K267" si="24">G204</f>
        <v>เด็กชายอภิรักษ์   หมั่นเหมาะ</v>
      </c>
      <c r="L204">
        <f t="shared" ref="L204:L267" si="25">J204</f>
        <v>3015</v>
      </c>
      <c r="M204" t="str">
        <f t="shared" si="23"/>
        <v>ป.4/2</v>
      </c>
      <c r="N204">
        <f t="shared" ref="N204:N267" si="26">F204</f>
        <v>1</v>
      </c>
    </row>
    <row r="205" spans="1:14" x14ac:dyDescent="0.2">
      <c r="A205" t="s">
        <v>198</v>
      </c>
      <c r="B205">
        <v>3027</v>
      </c>
      <c r="C205" t="s">
        <v>729</v>
      </c>
      <c r="D205" t="s">
        <v>453</v>
      </c>
      <c r="E205" t="s">
        <v>89</v>
      </c>
      <c r="F205">
        <v>2</v>
      </c>
      <c r="G205" t="str">
        <f t="shared" si="21"/>
        <v>เด็กชายธีรเดช   อินถา</v>
      </c>
      <c r="J205">
        <f t="shared" si="22"/>
        <v>3027</v>
      </c>
      <c r="K205" t="str">
        <f t="shared" si="24"/>
        <v>เด็กชายธีรเดช   อินถา</v>
      </c>
      <c r="L205">
        <f t="shared" si="25"/>
        <v>3027</v>
      </c>
      <c r="M205" t="str">
        <f t="shared" si="23"/>
        <v>ป.4/2</v>
      </c>
      <c r="N205">
        <f t="shared" si="26"/>
        <v>2</v>
      </c>
    </row>
    <row r="206" spans="1:14" x14ac:dyDescent="0.2">
      <c r="A206" t="s">
        <v>198</v>
      </c>
      <c r="B206">
        <v>3028</v>
      </c>
      <c r="C206" t="s">
        <v>729</v>
      </c>
      <c r="D206" t="s">
        <v>467</v>
      </c>
      <c r="E206" t="s">
        <v>101</v>
      </c>
      <c r="F206">
        <v>3</v>
      </c>
      <c r="G206" t="str">
        <f t="shared" si="21"/>
        <v>เด็กชายอมรเทพ   ใจแก้ว</v>
      </c>
      <c r="J206">
        <f t="shared" si="22"/>
        <v>3028</v>
      </c>
      <c r="K206" t="str">
        <f t="shared" si="24"/>
        <v>เด็กชายอมรเทพ   ใจแก้ว</v>
      </c>
      <c r="L206">
        <f t="shared" si="25"/>
        <v>3028</v>
      </c>
      <c r="M206" t="str">
        <f t="shared" si="23"/>
        <v>ป.4/2</v>
      </c>
      <c r="N206">
        <f t="shared" si="26"/>
        <v>3</v>
      </c>
    </row>
    <row r="207" spans="1:14" x14ac:dyDescent="0.2">
      <c r="A207" t="s">
        <v>198</v>
      </c>
      <c r="B207">
        <v>3148</v>
      </c>
      <c r="C207" t="s">
        <v>729</v>
      </c>
      <c r="D207" t="s">
        <v>468</v>
      </c>
      <c r="E207" t="s">
        <v>102</v>
      </c>
      <c r="F207">
        <v>4</v>
      </c>
      <c r="G207" t="str">
        <f t="shared" si="21"/>
        <v>เด็กชายวรกานต์   สายธิ</v>
      </c>
      <c r="J207">
        <f t="shared" si="22"/>
        <v>3148</v>
      </c>
      <c r="K207" t="str">
        <f t="shared" si="24"/>
        <v>เด็กชายวรกานต์   สายธิ</v>
      </c>
      <c r="L207">
        <f t="shared" si="25"/>
        <v>3148</v>
      </c>
      <c r="M207" t="str">
        <f t="shared" si="23"/>
        <v>ป.4/2</v>
      </c>
      <c r="N207">
        <f t="shared" si="26"/>
        <v>4</v>
      </c>
    </row>
    <row r="208" spans="1:14" x14ac:dyDescent="0.2">
      <c r="A208" t="s">
        <v>198</v>
      </c>
      <c r="B208">
        <v>3170</v>
      </c>
      <c r="C208" t="s">
        <v>729</v>
      </c>
      <c r="D208" t="s">
        <v>454</v>
      </c>
      <c r="E208" t="s">
        <v>90</v>
      </c>
      <c r="F208">
        <v>5</v>
      </c>
      <c r="G208" t="str">
        <f t="shared" si="21"/>
        <v>เด็กชายภาสวร   เยมอ</v>
      </c>
      <c r="J208">
        <f t="shared" si="22"/>
        <v>3170</v>
      </c>
      <c r="K208" t="str">
        <f t="shared" si="24"/>
        <v>เด็กชายภาสวร   เยมอ</v>
      </c>
      <c r="L208">
        <f t="shared" si="25"/>
        <v>3170</v>
      </c>
      <c r="M208" t="str">
        <f t="shared" si="23"/>
        <v>ป.4/2</v>
      </c>
      <c r="N208">
        <f t="shared" si="26"/>
        <v>5</v>
      </c>
    </row>
    <row r="209" spans="1:14" x14ac:dyDescent="0.2">
      <c r="A209" t="s">
        <v>198</v>
      </c>
      <c r="B209">
        <v>3237</v>
      </c>
      <c r="C209" t="s">
        <v>729</v>
      </c>
      <c r="D209" t="s">
        <v>455</v>
      </c>
      <c r="E209" t="s">
        <v>91</v>
      </c>
      <c r="F209">
        <v>6</v>
      </c>
      <c r="G209" t="str">
        <f t="shared" si="21"/>
        <v>เด็กชายอลงกรณ์   อินตะรัตน์</v>
      </c>
      <c r="J209">
        <f t="shared" si="22"/>
        <v>3237</v>
      </c>
      <c r="K209" t="str">
        <f t="shared" si="24"/>
        <v>เด็กชายอลงกรณ์   อินตะรัตน์</v>
      </c>
      <c r="L209">
        <f t="shared" si="25"/>
        <v>3237</v>
      </c>
      <c r="M209" t="str">
        <f t="shared" si="23"/>
        <v>ป.4/2</v>
      </c>
      <c r="N209">
        <f t="shared" si="26"/>
        <v>6</v>
      </c>
    </row>
    <row r="210" spans="1:14" x14ac:dyDescent="0.2">
      <c r="A210" t="s">
        <v>198</v>
      </c>
      <c r="B210">
        <v>3238</v>
      </c>
      <c r="C210" t="s">
        <v>729</v>
      </c>
      <c r="D210" t="s">
        <v>469</v>
      </c>
      <c r="E210" t="s">
        <v>103</v>
      </c>
      <c r="F210">
        <v>7</v>
      </c>
      <c r="G210" t="str">
        <f t="shared" si="21"/>
        <v>เด็กชายจารุพรรธน์   ตาสาย</v>
      </c>
      <c r="J210">
        <f t="shared" si="22"/>
        <v>3238</v>
      </c>
      <c r="K210" t="str">
        <f t="shared" si="24"/>
        <v>เด็กชายจารุพรรธน์   ตาสาย</v>
      </c>
      <c r="L210">
        <f t="shared" si="25"/>
        <v>3238</v>
      </c>
      <c r="M210" t="str">
        <f t="shared" si="23"/>
        <v>ป.4/2</v>
      </c>
      <c r="N210">
        <f t="shared" si="26"/>
        <v>7</v>
      </c>
    </row>
    <row r="211" spans="1:14" x14ac:dyDescent="0.2">
      <c r="A211" t="s">
        <v>198</v>
      </c>
      <c r="B211">
        <v>3307</v>
      </c>
      <c r="C211" t="s">
        <v>729</v>
      </c>
      <c r="D211" t="s">
        <v>1552</v>
      </c>
      <c r="E211" t="s">
        <v>104</v>
      </c>
      <c r="F211">
        <v>8</v>
      </c>
      <c r="G211" t="str">
        <f t="shared" si="21"/>
        <v>เด็กชายชนพงศ์   ท้าวกันทา</v>
      </c>
      <c r="J211">
        <f t="shared" si="22"/>
        <v>3307</v>
      </c>
      <c r="K211" t="str">
        <f t="shared" si="24"/>
        <v>เด็กชายชนพงศ์   ท้าวกันทา</v>
      </c>
      <c r="L211">
        <f t="shared" si="25"/>
        <v>3307</v>
      </c>
      <c r="M211" t="str">
        <f t="shared" si="23"/>
        <v>ป.4/2</v>
      </c>
      <c r="N211">
        <f t="shared" si="26"/>
        <v>8</v>
      </c>
    </row>
    <row r="212" spans="1:14" x14ac:dyDescent="0.2">
      <c r="A212" t="s">
        <v>198</v>
      </c>
      <c r="B212">
        <v>3308</v>
      </c>
      <c r="C212" t="s">
        <v>729</v>
      </c>
      <c r="D212" t="s">
        <v>471</v>
      </c>
      <c r="E212" t="s">
        <v>105</v>
      </c>
      <c r="F212">
        <v>9</v>
      </c>
      <c r="G212" t="str">
        <f t="shared" si="21"/>
        <v>เด็กชายธนภัทร   จันบุญธรรม</v>
      </c>
      <c r="J212">
        <f t="shared" si="22"/>
        <v>3308</v>
      </c>
      <c r="K212" t="str">
        <f t="shared" si="24"/>
        <v>เด็กชายธนภัทร   จันบุญธรรม</v>
      </c>
      <c r="L212">
        <f t="shared" si="25"/>
        <v>3308</v>
      </c>
      <c r="M212" t="str">
        <f t="shared" si="23"/>
        <v>ป.4/2</v>
      </c>
      <c r="N212">
        <f t="shared" si="26"/>
        <v>9</v>
      </c>
    </row>
    <row r="213" spans="1:14" x14ac:dyDescent="0.2">
      <c r="A213" t="s">
        <v>198</v>
      </c>
      <c r="B213">
        <v>3457</v>
      </c>
      <c r="C213" t="s">
        <v>729</v>
      </c>
      <c r="D213" t="s">
        <v>518</v>
      </c>
      <c r="E213" t="s">
        <v>128</v>
      </c>
      <c r="F213">
        <v>10</v>
      </c>
      <c r="G213" t="str">
        <f t="shared" si="21"/>
        <v>เด็กชายพีรพล   สุรินทร์ชัย</v>
      </c>
      <c r="J213">
        <f t="shared" si="22"/>
        <v>3457</v>
      </c>
      <c r="K213" t="str">
        <f t="shared" si="24"/>
        <v>เด็กชายพีรพล   สุรินทร์ชัย</v>
      </c>
      <c r="L213">
        <f t="shared" si="25"/>
        <v>3457</v>
      </c>
      <c r="M213" t="str">
        <f t="shared" si="23"/>
        <v>ป.4/2</v>
      </c>
      <c r="N213">
        <f t="shared" si="26"/>
        <v>10</v>
      </c>
    </row>
    <row r="214" spans="1:14" x14ac:dyDescent="0.2">
      <c r="A214" t="s">
        <v>198</v>
      </c>
      <c r="B214">
        <v>3461</v>
      </c>
      <c r="C214" t="s">
        <v>729</v>
      </c>
      <c r="D214" t="s">
        <v>1553</v>
      </c>
      <c r="E214" t="s">
        <v>85</v>
      </c>
      <c r="F214">
        <v>11</v>
      </c>
      <c r="G214" t="str">
        <f t="shared" si="21"/>
        <v>เด็กชายจิรัฏฐ์   เชื้อเมืองพาน</v>
      </c>
      <c r="J214">
        <f t="shared" si="22"/>
        <v>3461</v>
      </c>
      <c r="K214" t="str">
        <f t="shared" si="24"/>
        <v>เด็กชายจิรัฏฐ์   เชื้อเมืองพาน</v>
      </c>
      <c r="L214">
        <f t="shared" si="25"/>
        <v>3461</v>
      </c>
      <c r="M214" t="str">
        <f t="shared" si="23"/>
        <v>ป.4/2</v>
      </c>
      <c r="N214">
        <f t="shared" si="26"/>
        <v>11</v>
      </c>
    </row>
    <row r="215" spans="1:14" x14ac:dyDescent="0.2">
      <c r="A215" t="s">
        <v>198</v>
      </c>
      <c r="B215">
        <v>3562</v>
      </c>
      <c r="C215" t="s">
        <v>729</v>
      </c>
      <c r="D215" t="s">
        <v>482</v>
      </c>
      <c r="E215" t="s">
        <v>1063</v>
      </c>
      <c r="F215">
        <v>12</v>
      </c>
      <c r="G215" t="str">
        <f t="shared" si="21"/>
        <v>เด็กชายกิตติภพ   พนมไพร</v>
      </c>
      <c r="J215">
        <f t="shared" si="22"/>
        <v>3562</v>
      </c>
      <c r="K215" t="str">
        <f t="shared" si="24"/>
        <v>เด็กชายกิตติภพ   พนมไพร</v>
      </c>
      <c r="L215">
        <f t="shared" si="25"/>
        <v>3562</v>
      </c>
      <c r="M215" t="str">
        <f t="shared" si="23"/>
        <v>ป.4/2</v>
      </c>
      <c r="N215">
        <f t="shared" si="26"/>
        <v>12</v>
      </c>
    </row>
    <row r="216" spans="1:14" x14ac:dyDescent="0.2">
      <c r="A216" t="s">
        <v>198</v>
      </c>
      <c r="B216">
        <v>3688</v>
      </c>
      <c r="C216" t="s">
        <v>729</v>
      </c>
      <c r="D216" t="s">
        <v>605</v>
      </c>
      <c r="E216" t="s">
        <v>1699</v>
      </c>
      <c r="F216">
        <v>13</v>
      </c>
      <c r="G216" t="str">
        <f t="shared" si="21"/>
        <v>เด็กชายณัฐวุฒิ   ภาณรมย์</v>
      </c>
      <c r="J216">
        <f t="shared" si="22"/>
        <v>3688</v>
      </c>
      <c r="K216" t="str">
        <f t="shared" si="24"/>
        <v>เด็กชายณัฐวุฒิ   ภาณรมย์</v>
      </c>
      <c r="L216">
        <f t="shared" si="25"/>
        <v>3688</v>
      </c>
      <c r="M216" t="str">
        <f t="shared" si="23"/>
        <v>ป.4/2</v>
      </c>
      <c r="N216">
        <f t="shared" si="26"/>
        <v>13</v>
      </c>
    </row>
    <row r="217" spans="1:14" x14ac:dyDescent="0.2">
      <c r="A217" t="s">
        <v>198</v>
      </c>
      <c r="B217">
        <v>3019</v>
      </c>
      <c r="C217" t="s">
        <v>730</v>
      </c>
      <c r="D217" t="s">
        <v>459</v>
      </c>
      <c r="E217" t="s">
        <v>94</v>
      </c>
      <c r="F217">
        <v>14</v>
      </c>
      <c r="G217" t="str">
        <f t="shared" si="21"/>
        <v>เด็กหญิงสุวภัทร   ก้อนแก้ว</v>
      </c>
      <c r="J217">
        <f t="shared" si="22"/>
        <v>3019</v>
      </c>
      <c r="K217" t="str">
        <f t="shared" si="24"/>
        <v>เด็กหญิงสุวภัทร   ก้อนแก้ว</v>
      </c>
      <c r="L217">
        <f t="shared" si="25"/>
        <v>3019</v>
      </c>
      <c r="M217" t="str">
        <f t="shared" si="23"/>
        <v>ป.4/2</v>
      </c>
      <c r="N217">
        <f t="shared" si="26"/>
        <v>14</v>
      </c>
    </row>
    <row r="218" spans="1:14" x14ac:dyDescent="0.2">
      <c r="A218" t="s">
        <v>198</v>
      </c>
      <c r="B218">
        <v>3020</v>
      </c>
      <c r="C218" t="s">
        <v>730</v>
      </c>
      <c r="D218" t="s">
        <v>472</v>
      </c>
      <c r="E218" t="s">
        <v>85</v>
      </c>
      <c r="F218">
        <v>15</v>
      </c>
      <c r="G218" t="str">
        <f t="shared" si="21"/>
        <v>เด็กหญิงพัณณิตา   เชื้อเมืองพาน</v>
      </c>
      <c r="J218">
        <f t="shared" si="22"/>
        <v>3020</v>
      </c>
      <c r="K218" t="str">
        <f t="shared" si="24"/>
        <v>เด็กหญิงพัณณิตา   เชื้อเมืองพาน</v>
      </c>
      <c r="L218">
        <f t="shared" si="25"/>
        <v>3020</v>
      </c>
      <c r="M218" t="str">
        <f t="shared" si="23"/>
        <v>ป.4/2</v>
      </c>
      <c r="N218">
        <f t="shared" si="26"/>
        <v>15</v>
      </c>
    </row>
    <row r="219" spans="1:14" x14ac:dyDescent="0.2">
      <c r="A219" t="s">
        <v>198</v>
      </c>
      <c r="B219">
        <v>3032</v>
      </c>
      <c r="C219" t="s">
        <v>730</v>
      </c>
      <c r="D219" t="s">
        <v>473</v>
      </c>
      <c r="E219" t="s">
        <v>106</v>
      </c>
      <c r="F219">
        <v>16</v>
      </c>
      <c r="G219" t="str">
        <f t="shared" si="21"/>
        <v>เด็กหญิงสุกานดา   หมุดป้อ</v>
      </c>
      <c r="J219">
        <f t="shared" si="22"/>
        <v>3032</v>
      </c>
      <c r="K219" t="str">
        <f t="shared" si="24"/>
        <v>เด็กหญิงสุกานดา   หมุดป้อ</v>
      </c>
      <c r="L219">
        <f t="shared" si="25"/>
        <v>3032</v>
      </c>
      <c r="M219" t="str">
        <f t="shared" si="23"/>
        <v>ป.4/2</v>
      </c>
      <c r="N219">
        <f t="shared" si="26"/>
        <v>16</v>
      </c>
    </row>
    <row r="220" spans="1:14" x14ac:dyDescent="0.2">
      <c r="A220" t="s">
        <v>198</v>
      </c>
      <c r="B220">
        <v>3038</v>
      </c>
      <c r="C220" t="s">
        <v>730</v>
      </c>
      <c r="D220" t="s">
        <v>460</v>
      </c>
      <c r="E220" t="s">
        <v>95</v>
      </c>
      <c r="F220">
        <v>17</v>
      </c>
      <c r="G220" t="str">
        <f t="shared" si="21"/>
        <v>เด็กหญิงณิชาพร   จอมแก้ว</v>
      </c>
      <c r="J220">
        <f t="shared" si="22"/>
        <v>3038</v>
      </c>
      <c r="K220" t="str">
        <f t="shared" si="24"/>
        <v>เด็กหญิงณิชาพร   จอมแก้ว</v>
      </c>
      <c r="L220">
        <f t="shared" si="25"/>
        <v>3038</v>
      </c>
      <c r="M220" t="str">
        <f t="shared" si="23"/>
        <v>ป.4/2</v>
      </c>
      <c r="N220">
        <f t="shared" si="26"/>
        <v>17</v>
      </c>
    </row>
    <row r="221" spans="1:14" x14ac:dyDescent="0.2">
      <c r="A221" t="s">
        <v>198</v>
      </c>
      <c r="B221">
        <v>3053</v>
      </c>
      <c r="C221" t="s">
        <v>730</v>
      </c>
      <c r="D221" t="s">
        <v>1038</v>
      </c>
      <c r="E221" t="s">
        <v>107</v>
      </c>
      <c r="F221">
        <v>18</v>
      </c>
      <c r="G221" t="str">
        <f t="shared" si="21"/>
        <v>เด็กหญิงณัฐสินี   กองยักษี</v>
      </c>
      <c r="J221">
        <f t="shared" si="22"/>
        <v>3053</v>
      </c>
      <c r="K221" t="str">
        <f t="shared" si="24"/>
        <v>เด็กหญิงณัฐสินี   กองยักษี</v>
      </c>
      <c r="L221">
        <f t="shared" si="25"/>
        <v>3053</v>
      </c>
      <c r="M221" t="str">
        <f t="shared" si="23"/>
        <v>ป.4/2</v>
      </c>
      <c r="N221">
        <f t="shared" si="26"/>
        <v>18</v>
      </c>
    </row>
    <row r="222" spans="1:14" x14ac:dyDescent="0.2">
      <c r="A222" t="s">
        <v>198</v>
      </c>
      <c r="B222">
        <v>3172</v>
      </c>
      <c r="C222" t="s">
        <v>730</v>
      </c>
      <c r="D222" t="s">
        <v>449</v>
      </c>
      <c r="E222" t="s">
        <v>85</v>
      </c>
      <c r="F222">
        <v>19</v>
      </c>
      <c r="G222" t="str">
        <f t="shared" si="21"/>
        <v>เด็กหญิงณัฐณิชา   เชื้อเมืองพาน</v>
      </c>
      <c r="J222">
        <f t="shared" si="22"/>
        <v>3172</v>
      </c>
      <c r="K222" t="str">
        <f t="shared" si="24"/>
        <v>เด็กหญิงณัฐณิชา   เชื้อเมืองพาน</v>
      </c>
      <c r="L222">
        <f t="shared" si="25"/>
        <v>3172</v>
      </c>
      <c r="M222" t="str">
        <f t="shared" si="23"/>
        <v>ป.4/2</v>
      </c>
      <c r="N222">
        <f t="shared" si="26"/>
        <v>19</v>
      </c>
    </row>
    <row r="223" spans="1:14" x14ac:dyDescent="0.2">
      <c r="A223" t="s">
        <v>198</v>
      </c>
      <c r="B223">
        <v>3175</v>
      </c>
      <c r="C223" t="s">
        <v>730</v>
      </c>
      <c r="D223" t="s">
        <v>1025</v>
      </c>
      <c r="E223" t="s">
        <v>108</v>
      </c>
      <c r="F223">
        <v>20</v>
      </c>
      <c r="G223" t="str">
        <f t="shared" si="21"/>
        <v>เด็กหญิงณัฏฐกมล   ใจหล้า</v>
      </c>
      <c r="J223">
        <f t="shared" si="22"/>
        <v>3175</v>
      </c>
      <c r="K223" t="str">
        <f t="shared" si="24"/>
        <v>เด็กหญิงณัฏฐกมล   ใจหล้า</v>
      </c>
      <c r="L223">
        <f t="shared" si="25"/>
        <v>3175</v>
      </c>
      <c r="M223" t="str">
        <f t="shared" si="23"/>
        <v>ป.4/2</v>
      </c>
      <c r="N223">
        <f t="shared" si="26"/>
        <v>20</v>
      </c>
    </row>
    <row r="224" spans="1:14" x14ac:dyDescent="0.2">
      <c r="A224" t="s">
        <v>198</v>
      </c>
      <c r="B224">
        <v>3180</v>
      </c>
      <c r="C224" t="s">
        <v>730</v>
      </c>
      <c r="D224" t="s">
        <v>461</v>
      </c>
      <c r="E224" t="s">
        <v>96</v>
      </c>
      <c r="F224">
        <v>21</v>
      </c>
      <c r="G224" t="str">
        <f t="shared" si="21"/>
        <v>เด็กหญิงปุณชญาณัฏฐ์   บุญตัน</v>
      </c>
      <c r="J224">
        <f t="shared" si="22"/>
        <v>3180</v>
      </c>
      <c r="K224" t="str">
        <f t="shared" si="24"/>
        <v>เด็กหญิงปุณชญาณัฏฐ์   บุญตัน</v>
      </c>
      <c r="L224">
        <f t="shared" si="25"/>
        <v>3180</v>
      </c>
      <c r="M224" t="str">
        <f t="shared" si="23"/>
        <v>ป.4/2</v>
      </c>
      <c r="N224">
        <f t="shared" si="26"/>
        <v>21</v>
      </c>
    </row>
    <row r="225" spans="1:14" x14ac:dyDescent="0.2">
      <c r="A225" t="s">
        <v>198</v>
      </c>
      <c r="B225">
        <v>3239</v>
      </c>
      <c r="C225" t="s">
        <v>730</v>
      </c>
      <c r="D225" t="s">
        <v>462</v>
      </c>
      <c r="E225" t="s">
        <v>97</v>
      </c>
      <c r="F225">
        <v>22</v>
      </c>
      <c r="G225" t="str">
        <f t="shared" si="21"/>
        <v>เด็กหญิงศุภินันชญา   พัวศิริประภา</v>
      </c>
      <c r="J225">
        <f t="shared" si="22"/>
        <v>3239</v>
      </c>
      <c r="K225" t="str">
        <f t="shared" si="24"/>
        <v>เด็กหญิงศุภินันชญา   พัวศิริประภา</v>
      </c>
      <c r="L225">
        <f t="shared" si="25"/>
        <v>3239</v>
      </c>
      <c r="M225" t="str">
        <f t="shared" si="23"/>
        <v>ป.4/2</v>
      </c>
      <c r="N225">
        <f t="shared" si="26"/>
        <v>22</v>
      </c>
    </row>
    <row r="226" spans="1:14" x14ac:dyDescent="0.2">
      <c r="A226" t="s">
        <v>198</v>
      </c>
      <c r="B226">
        <v>3309</v>
      </c>
      <c r="C226" t="s">
        <v>730</v>
      </c>
      <c r="D226" t="s">
        <v>474</v>
      </c>
      <c r="E226" t="s">
        <v>109</v>
      </c>
      <c r="F226">
        <v>23</v>
      </c>
      <c r="G226" t="str">
        <f t="shared" si="21"/>
        <v>เด็กหญิงบัณฑิตา   อวดสุข</v>
      </c>
      <c r="J226">
        <f t="shared" si="22"/>
        <v>3309</v>
      </c>
      <c r="K226" t="str">
        <f t="shared" si="24"/>
        <v>เด็กหญิงบัณฑิตา   อวดสุข</v>
      </c>
      <c r="L226">
        <f t="shared" si="25"/>
        <v>3309</v>
      </c>
      <c r="M226" t="str">
        <f t="shared" si="23"/>
        <v>ป.4/2</v>
      </c>
      <c r="N226">
        <f t="shared" si="26"/>
        <v>23</v>
      </c>
    </row>
    <row r="227" spans="1:14" x14ac:dyDescent="0.2">
      <c r="A227" t="s">
        <v>198</v>
      </c>
      <c r="B227">
        <v>3311</v>
      </c>
      <c r="C227" t="s">
        <v>730</v>
      </c>
      <c r="D227" t="s">
        <v>475</v>
      </c>
      <c r="E227" t="s">
        <v>110</v>
      </c>
      <c r="F227">
        <v>24</v>
      </c>
      <c r="G227" t="str">
        <f t="shared" si="21"/>
        <v>เด็กหญิงณภัทรชนก   วงศ์คม</v>
      </c>
      <c r="J227">
        <f t="shared" si="22"/>
        <v>3311</v>
      </c>
      <c r="K227" t="str">
        <f t="shared" si="24"/>
        <v>เด็กหญิงณภัทรชนก   วงศ์คม</v>
      </c>
      <c r="L227">
        <f t="shared" si="25"/>
        <v>3311</v>
      </c>
      <c r="M227" t="str">
        <f t="shared" si="23"/>
        <v>ป.4/2</v>
      </c>
      <c r="N227">
        <f t="shared" si="26"/>
        <v>24</v>
      </c>
    </row>
    <row r="228" spans="1:14" x14ac:dyDescent="0.2">
      <c r="A228" t="s">
        <v>198</v>
      </c>
      <c r="B228">
        <v>3313</v>
      </c>
      <c r="C228" t="s">
        <v>730</v>
      </c>
      <c r="D228" t="s">
        <v>476</v>
      </c>
      <c r="E228" t="s">
        <v>111</v>
      </c>
      <c r="F228">
        <v>25</v>
      </c>
      <c r="G228" t="str">
        <f t="shared" si="21"/>
        <v>เด็กหญิงวรรณกานต์   ยมภา</v>
      </c>
      <c r="J228">
        <f t="shared" si="22"/>
        <v>3313</v>
      </c>
      <c r="K228" t="str">
        <f t="shared" si="24"/>
        <v>เด็กหญิงวรรณกานต์   ยมภา</v>
      </c>
      <c r="L228">
        <f t="shared" si="25"/>
        <v>3313</v>
      </c>
      <c r="M228" t="str">
        <f t="shared" si="23"/>
        <v>ป.4/2</v>
      </c>
      <c r="N228">
        <f t="shared" si="26"/>
        <v>25</v>
      </c>
    </row>
    <row r="229" spans="1:14" x14ac:dyDescent="0.2">
      <c r="A229" t="s">
        <v>198</v>
      </c>
      <c r="B229">
        <v>3314</v>
      </c>
      <c r="C229" t="s">
        <v>730</v>
      </c>
      <c r="D229" t="s">
        <v>477</v>
      </c>
      <c r="E229" t="s">
        <v>73</v>
      </c>
      <c r="F229">
        <v>26</v>
      </c>
      <c r="G229" t="str">
        <f t="shared" si="21"/>
        <v>เด็กหญิงกาณจ์พิชฌา   บุญมารัตน์หิรัญ</v>
      </c>
      <c r="J229">
        <f t="shared" si="22"/>
        <v>3314</v>
      </c>
      <c r="K229" t="str">
        <f t="shared" si="24"/>
        <v>เด็กหญิงกาณจ์พิชฌา   บุญมารัตน์หิรัญ</v>
      </c>
      <c r="L229">
        <f t="shared" si="25"/>
        <v>3314</v>
      </c>
      <c r="M229" t="str">
        <f t="shared" si="23"/>
        <v>ป.4/2</v>
      </c>
      <c r="N229">
        <f t="shared" si="26"/>
        <v>26</v>
      </c>
    </row>
    <row r="230" spans="1:14" x14ac:dyDescent="0.2">
      <c r="A230" t="s">
        <v>198</v>
      </c>
      <c r="B230">
        <v>3315</v>
      </c>
      <c r="C230" t="s">
        <v>730</v>
      </c>
      <c r="D230" t="s">
        <v>478</v>
      </c>
      <c r="E230" t="s">
        <v>112</v>
      </c>
      <c r="F230">
        <v>27</v>
      </c>
      <c r="G230" t="str">
        <f t="shared" si="21"/>
        <v>เด็กหญิงชนิกานต์   สิงห์คะนัน</v>
      </c>
      <c r="J230">
        <f t="shared" si="22"/>
        <v>3315</v>
      </c>
      <c r="K230" t="str">
        <f t="shared" si="24"/>
        <v>เด็กหญิงชนิกานต์   สิงห์คะนัน</v>
      </c>
      <c r="L230">
        <f t="shared" si="25"/>
        <v>3315</v>
      </c>
      <c r="M230" t="str">
        <f t="shared" si="23"/>
        <v>ป.4/2</v>
      </c>
      <c r="N230">
        <f t="shared" si="26"/>
        <v>27</v>
      </c>
    </row>
    <row r="231" spans="1:14" x14ac:dyDescent="0.2">
      <c r="A231" t="s">
        <v>198</v>
      </c>
      <c r="B231">
        <v>3318</v>
      </c>
      <c r="C231" t="s">
        <v>730</v>
      </c>
      <c r="D231" t="s">
        <v>463</v>
      </c>
      <c r="E231" t="s">
        <v>98</v>
      </c>
      <c r="F231">
        <v>28</v>
      </c>
      <c r="G231" t="str">
        <f t="shared" si="21"/>
        <v>เด็กหญิงณัฐรดา   อาจผึ่ง</v>
      </c>
      <c r="J231">
        <f t="shared" si="22"/>
        <v>3318</v>
      </c>
      <c r="K231" t="str">
        <f t="shared" si="24"/>
        <v>เด็กหญิงณัฐรดา   อาจผึ่ง</v>
      </c>
      <c r="L231">
        <f t="shared" si="25"/>
        <v>3318</v>
      </c>
      <c r="M231" t="str">
        <f t="shared" si="23"/>
        <v>ป.4/2</v>
      </c>
      <c r="N231">
        <f t="shared" si="26"/>
        <v>28</v>
      </c>
    </row>
    <row r="232" spans="1:14" x14ac:dyDescent="0.2">
      <c r="A232" t="s">
        <v>198</v>
      </c>
      <c r="B232">
        <v>3463</v>
      </c>
      <c r="C232" t="s">
        <v>730</v>
      </c>
      <c r="D232" t="s">
        <v>464</v>
      </c>
      <c r="E232" t="s">
        <v>100</v>
      </c>
      <c r="F232">
        <v>29</v>
      </c>
      <c r="G232" t="str">
        <f t="shared" si="21"/>
        <v>เด็กหญิงสุภาภรณ์   แซ่แต้</v>
      </c>
      <c r="J232">
        <f t="shared" si="22"/>
        <v>3463</v>
      </c>
      <c r="K232" t="str">
        <f t="shared" si="24"/>
        <v>เด็กหญิงสุภาภรณ์   แซ่แต้</v>
      </c>
      <c r="L232">
        <f t="shared" si="25"/>
        <v>3463</v>
      </c>
      <c r="M232" t="str">
        <f t="shared" si="23"/>
        <v>ป.4/2</v>
      </c>
      <c r="N232">
        <f t="shared" si="26"/>
        <v>29</v>
      </c>
    </row>
    <row r="233" spans="1:14" x14ac:dyDescent="0.2">
      <c r="A233" t="s">
        <v>198</v>
      </c>
      <c r="B233">
        <v>3466</v>
      </c>
      <c r="C233" t="s">
        <v>730</v>
      </c>
      <c r="D233" t="s">
        <v>465</v>
      </c>
      <c r="E233" t="s">
        <v>257</v>
      </c>
      <c r="F233">
        <v>30</v>
      </c>
      <c r="G233" t="str">
        <f t="shared" si="21"/>
        <v>เด็กหญิงพิชญ์สินี   ราชคม</v>
      </c>
      <c r="J233">
        <f t="shared" si="22"/>
        <v>3466</v>
      </c>
      <c r="K233" t="str">
        <f t="shared" si="24"/>
        <v>เด็กหญิงพิชญ์สินี   ราชคม</v>
      </c>
      <c r="L233">
        <f t="shared" si="25"/>
        <v>3466</v>
      </c>
      <c r="M233" t="str">
        <f t="shared" si="23"/>
        <v>ป.4/2</v>
      </c>
      <c r="N233">
        <f t="shared" si="26"/>
        <v>30</v>
      </c>
    </row>
    <row r="234" spans="1:14" x14ac:dyDescent="0.2">
      <c r="A234" t="s">
        <v>198</v>
      </c>
      <c r="B234">
        <v>3585</v>
      </c>
      <c r="C234" t="s">
        <v>730</v>
      </c>
      <c r="D234" t="s">
        <v>1129</v>
      </c>
      <c r="E234" t="s">
        <v>315</v>
      </c>
      <c r="F234">
        <v>31</v>
      </c>
      <c r="G234" t="str">
        <f t="shared" si="21"/>
        <v>เด็กหญิงนิลุบล   ผุดผ่อง</v>
      </c>
      <c r="J234">
        <f t="shared" si="22"/>
        <v>3585</v>
      </c>
      <c r="K234" t="str">
        <f t="shared" si="24"/>
        <v>เด็กหญิงนิลุบล   ผุดผ่อง</v>
      </c>
      <c r="L234">
        <f t="shared" si="25"/>
        <v>3585</v>
      </c>
      <c r="M234" t="str">
        <f t="shared" si="23"/>
        <v>ป.4/2</v>
      </c>
      <c r="N234">
        <f t="shared" si="26"/>
        <v>31</v>
      </c>
    </row>
    <row r="235" spans="1:14" x14ac:dyDescent="0.2">
      <c r="A235" t="s">
        <v>198</v>
      </c>
      <c r="B235">
        <v>3664</v>
      </c>
      <c r="C235" t="s">
        <v>730</v>
      </c>
      <c r="D235" t="s">
        <v>1544</v>
      </c>
      <c r="E235" t="s">
        <v>1545</v>
      </c>
      <c r="F235">
        <v>32</v>
      </c>
      <c r="G235" t="str">
        <f t="shared" si="21"/>
        <v>เด็กหญิงกฤติยาณี   บกน้อย</v>
      </c>
      <c r="J235">
        <f t="shared" si="22"/>
        <v>3664</v>
      </c>
      <c r="K235" t="str">
        <f t="shared" si="24"/>
        <v>เด็กหญิงกฤติยาณี   บกน้อย</v>
      </c>
      <c r="L235">
        <f t="shared" si="25"/>
        <v>3664</v>
      </c>
      <c r="M235" t="str">
        <f t="shared" si="23"/>
        <v>ป.4/2</v>
      </c>
      <c r="N235">
        <f t="shared" si="26"/>
        <v>32</v>
      </c>
    </row>
    <row r="236" spans="1:14" x14ac:dyDescent="0.2">
      <c r="A236" t="s">
        <v>198</v>
      </c>
      <c r="B236">
        <v>3709</v>
      </c>
      <c r="C236" t="s">
        <v>730</v>
      </c>
      <c r="D236" t="s">
        <v>1665</v>
      </c>
      <c r="E236" t="s">
        <v>1666</v>
      </c>
      <c r="F236">
        <v>33</v>
      </c>
      <c r="G236" t="str">
        <f t="shared" si="21"/>
        <v>เด็กหญิงธิชากร   ไชมาลา</v>
      </c>
      <c r="J236">
        <f t="shared" si="22"/>
        <v>3709</v>
      </c>
      <c r="K236" t="str">
        <f t="shared" si="24"/>
        <v>เด็กหญิงธิชากร   ไชมาลา</v>
      </c>
      <c r="L236">
        <f t="shared" si="25"/>
        <v>3709</v>
      </c>
      <c r="M236" t="str">
        <f t="shared" si="23"/>
        <v>ป.4/2</v>
      </c>
      <c r="N236">
        <f t="shared" si="26"/>
        <v>33</v>
      </c>
    </row>
    <row r="237" spans="1:14" x14ac:dyDescent="0.2">
      <c r="A237" t="s">
        <v>220</v>
      </c>
      <c r="B237">
        <v>2896</v>
      </c>
      <c r="C237" t="s">
        <v>729</v>
      </c>
      <c r="D237" t="s">
        <v>1551</v>
      </c>
      <c r="E237" t="s">
        <v>737</v>
      </c>
      <c r="F237">
        <v>1</v>
      </c>
      <c r="G237" t="str">
        <f t="shared" si="21"/>
        <v>เด็กชายชญาน์ทิพย์   ตาสม</v>
      </c>
      <c r="J237">
        <f t="shared" si="22"/>
        <v>2896</v>
      </c>
      <c r="K237" t="str">
        <f t="shared" si="24"/>
        <v>เด็กชายชญาน์ทิพย์   ตาสม</v>
      </c>
      <c r="L237">
        <f t="shared" si="25"/>
        <v>2896</v>
      </c>
      <c r="M237" t="str">
        <f t="shared" si="23"/>
        <v>ป.5/1</v>
      </c>
      <c r="N237">
        <f t="shared" si="26"/>
        <v>1</v>
      </c>
    </row>
    <row r="238" spans="1:14" x14ac:dyDescent="0.2">
      <c r="A238" t="s">
        <v>220</v>
      </c>
      <c r="B238">
        <v>2900</v>
      </c>
      <c r="C238" t="s">
        <v>729</v>
      </c>
      <c r="D238" t="s">
        <v>442</v>
      </c>
      <c r="E238" t="s">
        <v>738</v>
      </c>
      <c r="F238">
        <v>2</v>
      </c>
      <c r="G238" t="str">
        <f t="shared" si="21"/>
        <v>เด็กชายพัชรพล   ตาหน่อแก้ว</v>
      </c>
      <c r="J238">
        <f t="shared" si="22"/>
        <v>2900</v>
      </c>
      <c r="K238" t="str">
        <f t="shared" si="24"/>
        <v>เด็กชายพัชรพล   ตาหน่อแก้ว</v>
      </c>
      <c r="L238">
        <f t="shared" si="25"/>
        <v>2900</v>
      </c>
      <c r="M238" t="str">
        <f t="shared" si="23"/>
        <v>ป.5/1</v>
      </c>
      <c r="N238">
        <f t="shared" si="26"/>
        <v>2</v>
      </c>
    </row>
    <row r="239" spans="1:14" x14ac:dyDescent="0.2">
      <c r="A239" t="s">
        <v>220</v>
      </c>
      <c r="B239">
        <v>2912</v>
      </c>
      <c r="C239" t="s">
        <v>729</v>
      </c>
      <c r="D239" t="s">
        <v>386</v>
      </c>
      <c r="E239" t="s">
        <v>739</v>
      </c>
      <c r="F239">
        <v>3</v>
      </c>
      <c r="G239" t="str">
        <f t="shared" si="21"/>
        <v>เด็กชายธีรภัทร   จิตคำ</v>
      </c>
      <c r="J239">
        <f t="shared" si="22"/>
        <v>2912</v>
      </c>
      <c r="K239" t="str">
        <f t="shared" si="24"/>
        <v>เด็กชายธีรภัทร   จิตคำ</v>
      </c>
      <c r="L239">
        <f t="shared" si="25"/>
        <v>2912</v>
      </c>
      <c r="M239" t="str">
        <f t="shared" si="23"/>
        <v>ป.5/1</v>
      </c>
      <c r="N239">
        <f t="shared" si="26"/>
        <v>3</v>
      </c>
    </row>
    <row r="240" spans="1:14" x14ac:dyDescent="0.2">
      <c r="A240" t="s">
        <v>220</v>
      </c>
      <c r="B240">
        <v>2913</v>
      </c>
      <c r="C240" t="s">
        <v>729</v>
      </c>
      <c r="D240" t="s">
        <v>480</v>
      </c>
      <c r="E240" t="s">
        <v>740</v>
      </c>
      <c r="F240">
        <v>4</v>
      </c>
      <c r="G240" t="str">
        <f t="shared" si="21"/>
        <v>เด็กชายณัฐพงษ์   ชมภู</v>
      </c>
      <c r="J240">
        <f t="shared" si="22"/>
        <v>2913</v>
      </c>
      <c r="K240" t="str">
        <f t="shared" si="24"/>
        <v>เด็กชายณัฐพงษ์   ชมภู</v>
      </c>
      <c r="L240">
        <f t="shared" si="25"/>
        <v>2913</v>
      </c>
      <c r="M240" t="str">
        <f t="shared" si="23"/>
        <v>ป.5/1</v>
      </c>
      <c r="N240">
        <f t="shared" si="26"/>
        <v>4</v>
      </c>
    </row>
    <row r="241" spans="1:14" x14ac:dyDescent="0.2">
      <c r="A241" t="s">
        <v>220</v>
      </c>
      <c r="B241">
        <v>2915</v>
      </c>
      <c r="C241" t="s">
        <v>729</v>
      </c>
      <c r="D241" t="s">
        <v>481</v>
      </c>
      <c r="E241" t="s">
        <v>741</v>
      </c>
      <c r="F241">
        <v>5</v>
      </c>
      <c r="G241" t="str">
        <f t="shared" si="21"/>
        <v>เด็กชายกตัญญู   เหมยต่อม</v>
      </c>
      <c r="J241">
        <f t="shared" si="22"/>
        <v>2915</v>
      </c>
      <c r="K241" t="str">
        <f t="shared" si="24"/>
        <v>เด็กชายกตัญญู   เหมยต่อม</v>
      </c>
      <c r="L241">
        <f t="shared" si="25"/>
        <v>2915</v>
      </c>
      <c r="M241" t="str">
        <f t="shared" si="23"/>
        <v>ป.5/1</v>
      </c>
      <c r="N241">
        <f t="shared" si="26"/>
        <v>5</v>
      </c>
    </row>
    <row r="242" spans="1:14" x14ac:dyDescent="0.2">
      <c r="A242" t="s">
        <v>220</v>
      </c>
      <c r="B242">
        <v>2926</v>
      </c>
      <c r="C242" t="s">
        <v>729</v>
      </c>
      <c r="D242" t="s">
        <v>482</v>
      </c>
      <c r="E242" t="s">
        <v>103</v>
      </c>
      <c r="F242">
        <v>6</v>
      </c>
      <c r="G242" t="str">
        <f t="shared" si="21"/>
        <v>เด็กชายกิตติภพ   ตาสาย</v>
      </c>
      <c r="J242">
        <f t="shared" si="22"/>
        <v>2926</v>
      </c>
      <c r="K242" t="str">
        <f t="shared" si="24"/>
        <v>เด็กชายกิตติภพ   ตาสาย</v>
      </c>
      <c r="L242">
        <f t="shared" si="25"/>
        <v>2926</v>
      </c>
      <c r="M242" t="str">
        <f t="shared" si="23"/>
        <v>ป.5/1</v>
      </c>
      <c r="N242">
        <f t="shared" si="26"/>
        <v>6</v>
      </c>
    </row>
    <row r="243" spans="1:14" x14ac:dyDescent="0.2">
      <c r="A243" t="s">
        <v>220</v>
      </c>
      <c r="B243">
        <v>2931</v>
      </c>
      <c r="C243" t="s">
        <v>729</v>
      </c>
      <c r="D243" t="s">
        <v>484</v>
      </c>
      <c r="E243" t="s">
        <v>743</v>
      </c>
      <c r="F243">
        <v>7</v>
      </c>
      <c r="G243" t="str">
        <f t="shared" si="21"/>
        <v>เด็กชายบารมี   สมชนะ</v>
      </c>
      <c r="J243">
        <f t="shared" si="22"/>
        <v>2931</v>
      </c>
      <c r="K243" t="str">
        <f t="shared" si="24"/>
        <v>เด็กชายบารมี   สมชนะ</v>
      </c>
      <c r="L243">
        <f t="shared" si="25"/>
        <v>2931</v>
      </c>
      <c r="M243" t="str">
        <f t="shared" si="23"/>
        <v>ป.5/1</v>
      </c>
      <c r="N243">
        <f t="shared" si="26"/>
        <v>7</v>
      </c>
    </row>
    <row r="244" spans="1:14" x14ac:dyDescent="0.2">
      <c r="A244" t="s">
        <v>220</v>
      </c>
      <c r="B244">
        <v>2953</v>
      </c>
      <c r="C244" t="s">
        <v>729</v>
      </c>
      <c r="D244" t="s">
        <v>480</v>
      </c>
      <c r="E244" t="s">
        <v>744</v>
      </c>
      <c r="F244">
        <v>8</v>
      </c>
      <c r="G244" t="str">
        <f t="shared" si="21"/>
        <v>เด็กชายณัฐพงษ์   อามอ</v>
      </c>
      <c r="J244">
        <f t="shared" si="22"/>
        <v>2953</v>
      </c>
      <c r="K244" t="str">
        <f t="shared" si="24"/>
        <v>เด็กชายณัฐพงษ์   อามอ</v>
      </c>
      <c r="L244">
        <f t="shared" si="25"/>
        <v>2953</v>
      </c>
      <c r="M244" t="str">
        <f t="shared" si="23"/>
        <v>ป.5/1</v>
      </c>
      <c r="N244">
        <f t="shared" si="26"/>
        <v>8</v>
      </c>
    </row>
    <row r="245" spans="1:14" x14ac:dyDescent="0.2">
      <c r="A245" t="s">
        <v>220</v>
      </c>
      <c r="B245">
        <v>2998</v>
      </c>
      <c r="C245" t="s">
        <v>729</v>
      </c>
      <c r="D245" t="s">
        <v>485</v>
      </c>
      <c r="E245" t="s">
        <v>745</v>
      </c>
      <c r="F245">
        <v>9</v>
      </c>
      <c r="G245" t="str">
        <f t="shared" si="21"/>
        <v>เด็กชายพรหมพิริยะ   กุณณาทาทิพย์</v>
      </c>
      <c r="J245">
        <f t="shared" si="22"/>
        <v>2998</v>
      </c>
      <c r="K245" t="str">
        <f t="shared" si="24"/>
        <v>เด็กชายพรหมพิริยะ   กุณณาทาทิพย์</v>
      </c>
      <c r="L245">
        <f t="shared" si="25"/>
        <v>2998</v>
      </c>
      <c r="M245" t="str">
        <f t="shared" si="23"/>
        <v>ป.5/1</v>
      </c>
      <c r="N245">
        <f t="shared" si="26"/>
        <v>9</v>
      </c>
    </row>
    <row r="246" spans="1:14" x14ac:dyDescent="0.2">
      <c r="A246" t="s">
        <v>220</v>
      </c>
      <c r="B246">
        <v>3164</v>
      </c>
      <c r="C246" t="s">
        <v>729</v>
      </c>
      <c r="D246" t="s">
        <v>486</v>
      </c>
      <c r="E246" t="s">
        <v>746</v>
      </c>
      <c r="F246">
        <v>10</v>
      </c>
      <c r="G246" t="str">
        <f t="shared" si="21"/>
        <v>เด็กชายกิตติกวิน   พรมปั๋น</v>
      </c>
      <c r="J246">
        <f t="shared" si="22"/>
        <v>3164</v>
      </c>
      <c r="K246" t="str">
        <f t="shared" si="24"/>
        <v>เด็กชายกิตติกวิน   พรมปั๋น</v>
      </c>
      <c r="L246">
        <f t="shared" si="25"/>
        <v>3164</v>
      </c>
      <c r="M246" t="str">
        <f t="shared" si="23"/>
        <v>ป.5/1</v>
      </c>
      <c r="N246">
        <f t="shared" si="26"/>
        <v>10</v>
      </c>
    </row>
    <row r="247" spans="1:14" x14ac:dyDescent="0.2">
      <c r="A247" t="s">
        <v>220</v>
      </c>
      <c r="B247">
        <v>3167</v>
      </c>
      <c r="C247" t="s">
        <v>729</v>
      </c>
      <c r="D247" t="s">
        <v>487</v>
      </c>
      <c r="E247" t="s">
        <v>747</v>
      </c>
      <c r="F247">
        <v>11</v>
      </c>
      <c r="G247" t="str">
        <f t="shared" si="21"/>
        <v>เด็กชายสีหชัย   วงค์แสนศรี</v>
      </c>
      <c r="J247">
        <f t="shared" si="22"/>
        <v>3167</v>
      </c>
      <c r="K247" t="str">
        <f t="shared" si="24"/>
        <v>เด็กชายสีหชัย   วงค์แสนศรี</v>
      </c>
      <c r="L247">
        <f t="shared" si="25"/>
        <v>3167</v>
      </c>
      <c r="M247" t="str">
        <f t="shared" si="23"/>
        <v>ป.5/1</v>
      </c>
      <c r="N247">
        <f t="shared" si="26"/>
        <v>11</v>
      </c>
    </row>
    <row r="248" spans="1:14" x14ac:dyDescent="0.2">
      <c r="A248" t="s">
        <v>220</v>
      </c>
      <c r="B248">
        <v>3223</v>
      </c>
      <c r="C248" t="s">
        <v>729</v>
      </c>
      <c r="D248" t="s">
        <v>488</v>
      </c>
      <c r="E248" t="s">
        <v>748</v>
      </c>
      <c r="F248">
        <v>12</v>
      </c>
      <c r="G248" t="str">
        <f t="shared" si="21"/>
        <v>เด็กชายณฐพงษ์   พรมจันทร์</v>
      </c>
      <c r="J248">
        <f t="shared" si="22"/>
        <v>3223</v>
      </c>
      <c r="K248" t="str">
        <f t="shared" si="24"/>
        <v>เด็กชายณฐพงษ์   พรมจันทร์</v>
      </c>
      <c r="L248">
        <f t="shared" si="25"/>
        <v>3223</v>
      </c>
      <c r="M248" t="str">
        <f t="shared" si="23"/>
        <v>ป.5/1</v>
      </c>
      <c r="N248">
        <f t="shared" si="26"/>
        <v>12</v>
      </c>
    </row>
    <row r="249" spans="1:14" x14ac:dyDescent="0.2">
      <c r="A249" t="s">
        <v>220</v>
      </c>
      <c r="B249">
        <v>3228</v>
      </c>
      <c r="C249" t="s">
        <v>729</v>
      </c>
      <c r="D249" t="s">
        <v>489</v>
      </c>
      <c r="E249" t="s">
        <v>749</v>
      </c>
      <c r="F249">
        <v>13</v>
      </c>
      <c r="G249" t="str">
        <f t="shared" si="21"/>
        <v>เด็กชายพิพัฒน์   ขันใจ</v>
      </c>
      <c r="J249">
        <f t="shared" si="22"/>
        <v>3228</v>
      </c>
      <c r="K249" t="str">
        <f t="shared" si="24"/>
        <v>เด็กชายพิพัฒน์   ขันใจ</v>
      </c>
      <c r="L249">
        <f t="shared" si="25"/>
        <v>3228</v>
      </c>
      <c r="M249" t="str">
        <f t="shared" si="23"/>
        <v>ป.5/1</v>
      </c>
      <c r="N249">
        <f t="shared" si="26"/>
        <v>13</v>
      </c>
    </row>
    <row r="250" spans="1:14" x14ac:dyDescent="0.2">
      <c r="A250" t="s">
        <v>220</v>
      </c>
      <c r="B250">
        <v>3326</v>
      </c>
      <c r="C250" t="s">
        <v>729</v>
      </c>
      <c r="D250" t="s">
        <v>1048</v>
      </c>
      <c r="E250" t="s">
        <v>750</v>
      </c>
      <c r="F250">
        <v>14</v>
      </c>
      <c r="G250" t="str">
        <f t="shared" si="21"/>
        <v>เด็กชายศรัณย์   สว่าง</v>
      </c>
      <c r="J250">
        <f t="shared" si="22"/>
        <v>3326</v>
      </c>
      <c r="K250" t="str">
        <f t="shared" si="24"/>
        <v>เด็กชายศรัณย์   สว่าง</v>
      </c>
      <c r="L250">
        <f t="shared" si="25"/>
        <v>3326</v>
      </c>
      <c r="M250" t="str">
        <f t="shared" si="23"/>
        <v>ป.5/1</v>
      </c>
      <c r="N250">
        <f t="shared" si="26"/>
        <v>14</v>
      </c>
    </row>
    <row r="251" spans="1:14" x14ac:dyDescent="0.2">
      <c r="A251" t="s">
        <v>220</v>
      </c>
      <c r="B251">
        <v>3453</v>
      </c>
      <c r="C251" t="s">
        <v>729</v>
      </c>
      <c r="D251" t="s">
        <v>490</v>
      </c>
      <c r="E251" t="s">
        <v>751</v>
      </c>
      <c r="F251">
        <v>15</v>
      </c>
      <c r="G251" t="str">
        <f t="shared" si="21"/>
        <v>เด็กชายณัฐดนัย   ป้านภูมิ</v>
      </c>
      <c r="J251">
        <f t="shared" si="22"/>
        <v>3453</v>
      </c>
      <c r="K251" t="str">
        <f t="shared" si="24"/>
        <v>เด็กชายณัฐดนัย   ป้านภูมิ</v>
      </c>
      <c r="L251">
        <f t="shared" si="25"/>
        <v>3453</v>
      </c>
      <c r="M251" t="str">
        <f t="shared" si="23"/>
        <v>ป.5/1</v>
      </c>
      <c r="N251">
        <f t="shared" si="26"/>
        <v>15</v>
      </c>
    </row>
    <row r="252" spans="1:14" x14ac:dyDescent="0.2">
      <c r="A252" t="s">
        <v>220</v>
      </c>
      <c r="B252">
        <v>3454</v>
      </c>
      <c r="C252" t="s">
        <v>729</v>
      </c>
      <c r="D252" t="s">
        <v>491</v>
      </c>
      <c r="E252" t="s">
        <v>752</v>
      </c>
      <c r="F252">
        <v>16</v>
      </c>
      <c r="G252" t="str">
        <f t="shared" si="21"/>
        <v>เด็กชายพฤษชาติ   มณีวรรณ์</v>
      </c>
      <c r="J252">
        <f t="shared" si="22"/>
        <v>3454</v>
      </c>
      <c r="K252" t="str">
        <f t="shared" si="24"/>
        <v>เด็กชายพฤษชาติ   มณีวรรณ์</v>
      </c>
      <c r="L252">
        <f t="shared" si="25"/>
        <v>3454</v>
      </c>
      <c r="M252" t="str">
        <f t="shared" si="23"/>
        <v>ป.5/1</v>
      </c>
      <c r="N252">
        <f t="shared" si="26"/>
        <v>16</v>
      </c>
    </row>
    <row r="253" spans="1:14" x14ac:dyDescent="0.2">
      <c r="A253" t="s">
        <v>220</v>
      </c>
      <c r="B253">
        <v>2918</v>
      </c>
      <c r="C253" t="s">
        <v>730</v>
      </c>
      <c r="D253" t="s">
        <v>492</v>
      </c>
      <c r="E253" t="s">
        <v>60</v>
      </c>
      <c r="F253">
        <v>17</v>
      </c>
      <c r="G253" t="str">
        <f t="shared" si="21"/>
        <v>เด็กหญิงยมลพร   หมั่นเหมาะ</v>
      </c>
      <c r="J253">
        <f t="shared" si="22"/>
        <v>2918</v>
      </c>
      <c r="K253" t="str">
        <f t="shared" si="24"/>
        <v>เด็กหญิงยมลพร   หมั่นเหมาะ</v>
      </c>
      <c r="L253">
        <f t="shared" si="25"/>
        <v>2918</v>
      </c>
      <c r="M253" t="str">
        <f t="shared" si="23"/>
        <v>ป.5/1</v>
      </c>
      <c r="N253">
        <f t="shared" si="26"/>
        <v>17</v>
      </c>
    </row>
    <row r="254" spans="1:14" x14ac:dyDescent="0.2">
      <c r="A254" t="s">
        <v>220</v>
      </c>
      <c r="B254">
        <v>2919</v>
      </c>
      <c r="C254" t="s">
        <v>730</v>
      </c>
      <c r="D254" t="s">
        <v>1026</v>
      </c>
      <c r="E254" t="s">
        <v>750</v>
      </c>
      <c r="F254">
        <v>18</v>
      </c>
      <c r="G254" t="str">
        <f t="shared" si="21"/>
        <v>เด็กหญิงธิติยาพร   สว่าง</v>
      </c>
      <c r="J254">
        <f t="shared" si="22"/>
        <v>2919</v>
      </c>
      <c r="K254" t="str">
        <f t="shared" si="24"/>
        <v>เด็กหญิงธิติยาพร   สว่าง</v>
      </c>
      <c r="L254">
        <f t="shared" si="25"/>
        <v>2919</v>
      </c>
      <c r="M254" t="str">
        <f t="shared" si="23"/>
        <v>ป.5/1</v>
      </c>
      <c r="N254">
        <f t="shared" si="26"/>
        <v>18</v>
      </c>
    </row>
    <row r="255" spans="1:14" x14ac:dyDescent="0.2">
      <c r="A255" t="s">
        <v>220</v>
      </c>
      <c r="B255">
        <v>2921</v>
      </c>
      <c r="C255" t="s">
        <v>730</v>
      </c>
      <c r="D255" t="s">
        <v>493</v>
      </c>
      <c r="E255" t="s">
        <v>753</v>
      </c>
      <c r="F255">
        <v>19</v>
      </c>
      <c r="G255" t="str">
        <f t="shared" si="21"/>
        <v>เด็กหญิงปวรรัตน์   ประทิตย์</v>
      </c>
      <c r="J255">
        <f t="shared" si="22"/>
        <v>2921</v>
      </c>
      <c r="K255" t="str">
        <f t="shared" si="24"/>
        <v>เด็กหญิงปวรรัตน์   ประทิตย์</v>
      </c>
      <c r="L255">
        <f t="shared" si="25"/>
        <v>2921</v>
      </c>
      <c r="M255" t="str">
        <f t="shared" si="23"/>
        <v>ป.5/1</v>
      </c>
      <c r="N255">
        <f t="shared" si="26"/>
        <v>19</v>
      </c>
    </row>
    <row r="256" spans="1:14" x14ac:dyDescent="0.2">
      <c r="A256" t="s">
        <v>220</v>
      </c>
      <c r="B256">
        <v>2924</v>
      </c>
      <c r="C256" t="s">
        <v>730</v>
      </c>
      <c r="D256" t="s">
        <v>494</v>
      </c>
      <c r="E256" t="s">
        <v>359</v>
      </c>
      <c r="F256">
        <v>20</v>
      </c>
      <c r="G256" t="str">
        <f t="shared" si="21"/>
        <v>เด็กหญิงกนกวรรณ   ตันเขียว</v>
      </c>
      <c r="J256">
        <f t="shared" si="22"/>
        <v>2924</v>
      </c>
      <c r="K256" t="str">
        <f t="shared" si="24"/>
        <v>เด็กหญิงกนกวรรณ   ตันเขียว</v>
      </c>
      <c r="L256">
        <f t="shared" si="25"/>
        <v>2924</v>
      </c>
      <c r="M256" t="str">
        <f t="shared" si="23"/>
        <v>ป.5/1</v>
      </c>
      <c r="N256">
        <f t="shared" si="26"/>
        <v>20</v>
      </c>
    </row>
    <row r="257" spans="1:14" x14ac:dyDescent="0.2">
      <c r="A257" t="s">
        <v>220</v>
      </c>
      <c r="B257">
        <v>2933</v>
      </c>
      <c r="C257" t="s">
        <v>730</v>
      </c>
      <c r="D257" t="s">
        <v>464</v>
      </c>
      <c r="E257" t="s">
        <v>311</v>
      </c>
      <c r="F257">
        <v>21</v>
      </c>
      <c r="G257" t="str">
        <f t="shared" ref="G257:G320" si="27">CONCATENATE(C257,D257,"   ",E257)</f>
        <v>เด็กหญิงสุภาภรณ์   ก๋าใจ</v>
      </c>
      <c r="J257">
        <f t="shared" ref="J257:J320" si="28">B257</f>
        <v>2933</v>
      </c>
      <c r="K257" t="str">
        <f t="shared" si="24"/>
        <v>เด็กหญิงสุภาภรณ์   ก๋าใจ</v>
      </c>
      <c r="L257">
        <f t="shared" si="25"/>
        <v>2933</v>
      </c>
      <c r="M257" t="str">
        <f t="shared" ref="M257:M320" si="29">A257</f>
        <v>ป.5/1</v>
      </c>
      <c r="N257">
        <f t="shared" si="26"/>
        <v>21</v>
      </c>
    </row>
    <row r="258" spans="1:14" x14ac:dyDescent="0.2">
      <c r="A258" t="s">
        <v>220</v>
      </c>
      <c r="B258">
        <v>2935</v>
      </c>
      <c r="C258" t="s">
        <v>730</v>
      </c>
      <c r="D258" t="s">
        <v>495</v>
      </c>
      <c r="E258" t="s">
        <v>754</v>
      </c>
      <c r="F258">
        <v>22</v>
      </c>
      <c r="G258" t="str">
        <f t="shared" si="27"/>
        <v>เด็กหญิงอีเยน   เต้</v>
      </c>
      <c r="J258">
        <f t="shared" si="28"/>
        <v>2935</v>
      </c>
      <c r="K258" t="str">
        <f t="shared" si="24"/>
        <v>เด็กหญิงอีเยน   เต้</v>
      </c>
      <c r="L258">
        <f t="shared" si="25"/>
        <v>2935</v>
      </c>
      <c r="M258" t="str">
        <f t="shared" si="29"/>
        <v>ป.5/1</v>
      </c>
      <c r="N258">
        <f t="shared" si="26"/>
        <v>22</v>
      </c>
    </row>
    <row r="259" spans="1:14" x14ac:dyDescent="0.2">
      <c r="A259" t="s">
        <v>220</v>
      </c>
      <c r="B259">
        <v>2936</v>
      </c>
      <c r="C259" t="s">
        <v>730</v>
      </c>
      <c r="D259" t="s">
        <v>496</v>
      </c>
      <c r="E259" t="s">
        <v>755</v>
      </c>
      <c r="F259">
        <v>23</v>
      </c>
      <c r="G259" t="str">
        <f t="shared" si="27"/>
        <v>เด็กหญิงวรัญญา   นุชุมภู</v>
      </c>
      <c r="J259">
        <f t="shared" si="28"/>
        <v>2936</v>
      </c>
      <c r="K259" t="str">
        <f t="shared" si="24"/>
        <v>เด็กหญิงวรัญญา   นุชุมภู</v>
      </c>
      <c r="L259">
        <f t="shared" si="25"/>
        <v>2936</v>
      </c>
      <c r="M259" t="str">
        <f t="shared" si="29"/>
        <v>ป.5/1</v>
      </c>
      <c r="N259">
        <f t="shared" si="26"/>
        <v>23</v>
      </c>
    </row>
    <row r="260" spans="1:14" x14ac:dyDescent="0.2">
      <c r="A260" t="s">
        <v>220</v>
      </c>
      <c r="B260">
        <v>2938</v>
      </c>
      <c r="C260" t="s">
        <v>730</v>
      </c>
      <c r="D260" t="s">
        <v>497</v>
      </c>
      <c r="E260" t="s">
        <v>366</v>
      </c>
      <c r="F260">
        <v>24</v>
      </c>
      <c r="G260" t="str">
        <f t="shared" si="27"/>
        <v>เด็กหญิงจิรพัทร์   อุปชา</v>
      </c>
      <c r="J260">
        <f t="shared" si="28"/>
        <v>2938</v>
      </c>
      <c r="K260" t="str">
        <f t="shared" si="24"/>
        <v>เด็กหญิงจิรพัทร์   อุปชา</v>
      </c>
      <c r="L260">
        <f t="shared" si="25"/>
        <v>2938</v>
      </c>
      <c r="M260" t="str">
        <f t="shared" si="29"/>
        <v>ป.5/1</v>
      </c>
      <c r="N260">
        <f t="shared" si="26"/>
        <v>24</v>
      </c>
    </row>
    <row r="261" spans="1:14" x14ac:dyDescent="0.2">
      <c r="A261" t="s">
        <v>220</v>
      </c>
      <c r="B261">
        <v>2999</v>
      </c>
      <c r="C261" t="s">
        <v>730</v>
      </c>
      <c r="D261" t="s">
        <v>498</v>
      </c>
      <c r="E261" t="s">
        <v>112</v>
      </c>
      <c r="F261">
        <v>25</v>
      </c>
      <c r="G261" t="str">
        <f t="shared" si="27"/>
        <v>เด็กหญิงพีรพรรณ   สิงห์คะนัน</v>
      </c>
      <c r="J261">
        <f t="shared" si="28"/>
        <v>2999</v>
      </c>
      <c r="K261" t="str">
        <f t="shared" si="24"/>
        <v>เด็กหญิงพีรพรรณ   สิงห์คะนัน</v>
      </c>
      <c r="L261">
        <f t="shared" si="25"/>
        <v>2999</v>
      </c>
      <c r="M261" t="str">
        <f t="shared" si="29"/>
        <v>ป.5/1</v>
      </c>
      <c r="N261">
        <f t="shared" si="26"/>
        <v>25</v>
      </c>
    </row>
    <row r="262" spans="1:14" x14ac:dyDescent="0.2">
      <c r="A262" t="s">
        <v>220</v>
      </c>
      <c r="B262">
        <v>3003</v>
      </c>
      <c r="C262" t="s">
        <v>730</v>
      </c>
      <c r="D262" t="s">
        <v>499</v>
      </c>
      <c r="E262" t="s">
        <v>756</v>
      </c>
      <c r="F262">
        <v>26</v>
      </c>
      <c r="G262" t="str">
        <f t="shared" si="27"/>
        <v>เด็กหญิงสุพัตรา   คารวะสมบัติ</v>
      </c>
      <c r="J262">
        <f t="shared" si="28"/>
        <v>3003</v>
      </c>
      <c r="K262" t="str">
        <f t="shared" si="24"/>
        <v>เด็กหญิงสุพัตรา   คารวะสมบัติ</v>
      </c>
      <c r="L262">
        <f t="shared" si="25"/>
        <v>3003</v>
      </c>
      <c r="M262" t="str">
        <f t="shared" si="29"/>
        <v>ป.5/1</v>
      </c>
      <c r="N262">
        <f t="shared" si="26"/>
        <v>26</v>
      </c>
    </row>
    <row r="263" spans="1:14" x14ac:dyDescent="0.2">
      <c r="A263" t="s">
        <v>220</v>
      </c>
      <c r="B263">
        <v>3165</v>
      </c>
      <c r="C263" t="s">
        <v>730</v>
      </c>
      <c r="D263" t="s">
        <v>500</v>
      </c>
      <c r="E263" t="s">
        <v>757</v>
      </c>
      <c r="F263">
        <v>27</v>
      </c>
      <c r="G263" t="str">
        <f t="shared" si="27"/>
        <v>เด็กหญิงวิศรุตา   ใจมูลมั่ง</v>
      </c>
      <c r="J263">
        <f t="shared" si="28"/>
        <v>3165</v>
      </c>
      <c r="K263" t="str">
        <f t="shared" si="24"/>
        <v>เด็กหญิงวิศรุตา   ใจมูลมั่ง</v>
      </c>
      <c r="L263">
        <f t="shared" si="25"/>
        <v>3165</v>
      </c>
      <c r="M263" t="str">
        <f t="shared" si="29"/>
        <v>ป.5/1</v>
      </c>
      <c r="N263">
        <f t="shared" si="26"/>
        <v>27</v>
      </c>
    </row>
    <row r="264" spans="1:14" x14ac:dyDescent="0.2">
      <c r="A264" t="s">
        <v>220</v>
      </c>
      <c r="B264">
        <v>3225</v>
      </c>
      <c r="C264" t="s">
        <v>730</v>
      </c>
      <c r="D264" t="s">
        <v>501</v>
      </c>
      <c r="E264" t="s">
        <v>758</v>
      </c>
      <c r="F264">
        <v>28</v>
      </c>
      <c r="G264" t="str">
        <f t="shared" si="27"/>
        <v>เด็กหญิงแก้วพา   ติดรัก</v>
      </c>
      <c r="J264">
        <f t="shared" si="28"/>
        <v>3225</v>
      </c>
      <c r="K264" t="str">
        <f t="shared" si="24"/>
        <v>เด็กหญิงแก้วพา   ติดรัก</v>
      </c>
      <c r="L264">
        <f t="shared" si="25"/>
        <v>3225</v>
      </c>
      <c r="M264" t="str">
        <f t="shared" si="29"/>
        <v>ป.5/1</v>
      </c>
      <c r="N264">
        <f t="shared" si="26"/>
        <v>28</v>
      </c>
    </row>
    <row r="265" spans="1:14" x14ac:dyDescent="0.2">
      <c r="A265" t="s">
        <v>220</v>
      </c>
      <c r="B265">
        <v>3226</v>
      </c>
      <c r="C265" t="s">
        <v>730</v>
      </c>
      <c r="D265" t="s">
        <v>502</v>
      </c>
      <c r="E265" t="s">
        <v>109</v>
      </c>
      <c r="F265">
        <v>29</v>
      </c>
      <c r="G265" t="str">
        <f t="shared" si="27"/>
        <v>เด็กหญิงขวัญจิรา   อวดสุข</v>
      </c>
      <c r="J265">
        <f t="shared" si="28"/>
        <v>3226</v>
      </c>
      <c r="K265" t="str">
        <f t="shared" si="24"/>
        <v>เด็กหญิงขวัญจิรา   อวดสุข</v>
      </c>
      <c r="L265">
        <f t="shared" si="25"/>
        <v>3226</v>
      </c>
      <c r="M265" t="str">
        <f t="shared" si="29"/>
        <v>ป.5/1</v>
      </c>
      <c r="N265">
        <f t="shared" si="26"/>
        <v>29</v>
      </c>
    </row>
    <row r="266" spans="1:14" x14ac:dyDescent="0.2">
      <c r="A266" t="s">
        <v>220</v>
      </c>
      <c r="B266">
        <v>3324</v>
      </c>
      <c r="C266" t="s">
        <v>730</v>
      </c>
      <c r="D266" t="s">
        <v>759</v>
      </c>
      <c r="E266" t="s">
        <v>116</v>
      </c>
      <c r="F266">
        <v>30</v>
      </c>
      <c r="G266" t="str">
        <f t="shared" si="27"/>
        <v>เด็กหญิงจัสมิน ซารีนา   ชัยแสน</v>
      </c>
      <c r="J266">
        <f t="shared" si="28"/>
        <v>3324</v>
      </c>
      <c r="K266" t="str">
        <f t="shared" si="24"/>
        <v>เด็กหญิงจัสมิน ซารีนา   ชัยแสน</v>
      </c>
      <c r="L266">
        <f t="shared" si="25"/>
        <v>3324</v>
      </c>
      <c r="M266" t="str">
        <f t="shared" si="29"/>
        <v>ป.5/1</v>
      </c>
      <c r="N266">
        <f t="shared" si="26"/>
        <v>30</v>
      </c>
    </row>
    <row r="267" spans="1:14" x14ac:dyDescent="0.2">
      <c r="A267" t="s">
        <v>220</v>
      </c>
      <c r="B267">
        <v>3325</v>
      </c>
      <c r="C267" t="s">
        <v>730</v>
      </c>
      <c r="D267" t="s">
        <v>503</v>
      </c>
      <c r="E267" t="s">
        <v>1051</v>
      </c>
      <c r="F267">
        <v>31</v>
      </c>
      <c r="G267" t="str">
        <f t="shared" si="27"/>
        <v>เด็กหญิงสุชาดา   สายงาม</v>
      </c>
      <c r="J267">
        <f t="shared" si="28"/>
        <v>3325</v>
      </c>
      <c r="K267" t="str">
        <f t="shared" si="24"/>
        <v>เด็กหญิงสุชาดา   สายงาม</v>
      </c>
      <c r="L267">
        <f t="shared" si="25"/>
        <v>3325</v>
      </c>
      <c r="M267" t="str">
        <f t="shared" si="29"/>
        <v>ป.5/1</v>
      </c>
      <c r="N267">
        <f t="shared" si="26"/>
        <v>31</v>
      </c>
    </row>
    <row r="268" spans="1:14" x14ac:dyDescent="0.2">
      <c r="A268" t="s">
        <v>220</v>
      </c>
      <c r="B268">
        <v>3415</v>
      </c>
      <c r="C268" t="s">
        <v>730</v>
      </c>
      <c r="D268" t="s">
        <v>785</v>
      </c>
      <c r="E268" t="s">
        <v>271</v>
      </c>
      <c r="F268">
        <v>32</v>
      </c>
      <c r="G268" t="str">
        <f t="shared" si="27"/>
        <v>เด็กหญิงกมลลักษณ์   ทรายหมอ</v>
      </c>
      <c r="J268">
        <f t="shared" si="28"/>
        <v>3415</v>
      </c>
      <c r="K268" t="str">
        <f t="shared" ref="K268:K331" si="30">G268</f>
        <v>เด็กหญิงกมลลักษณ์   ทรายหมอ</v>
      </c>
      <c r="L268">
        <f t="shared" ref="L268:L331" si="31">J268</f>
        <v>3415</v>
      </c>
      <c r="M268" t="str">
        <f t="shared" si="29"/>
        <v>ป.5/1</v>
      </c>
      <c r="N268">
        <f t="shared" ref="N268:N331" si="32">F268</f>
        <v>32</v>
      </c>
    </row>
    <row r="269" spans="1:14" x14ac:dyDescent="0.2">
      <c r="A269" t="s">
        <v>220</v>
      </c>
      <c r="B269">
        <v>3455</v>
      </c>
      <c r="C269" t="s">
        <v>730</v>
      </c>
      <c r="D269" t="s">
        <v>786</v>
      </c>
      <c r="E269" t="s">
        <v>784</v>
      </c>
      <c r="F269">
        <v>33</v>
      </c>
      <c r="G269" t="str">
        <f t="shared" si="27"/>
        <v>เด็กหญิงพัชราพร   ชินวัฒน์ประภา</v>
      </c>
      <c r="J269">
        <f t="shared" si="28"/>
        <v>3455</v>
      </c>
      <c r="K269" t="str">
        <f t="shared" si="30"/>
        <v>เด็กหญิงพัชราพร   ชินวัฒน์ประภา</v>
      </c>
      <c r="L269">
        <f t="shared" si="31"/>
        <v>3455</v>
      </c>
      <c r="M269" t="str">
        <f t="shared" si="29"/>
        <v>ป.5/1</v>
      </c>
      <c r="N269">
        <f t="shared" si="32"/>
        <v>33</v>
      </c>
    </row>
    <row r="270" spans="1:14" x14ac:dyDescent="0.2">
      <c r="A270" t="s">
        <v>220</v>
      </c>
      <c r="B270">
        <v>3557</v>
      </c>
      <c r="C270" t="s">
        <v>730</v>
      </c>
      <c r="D270" t="s">
        <v>1019</v>
      </c>
      <c r="E270" t="s">
        <v>1020</v>
      </c>
      <c r="F270">
        <v>34</v>
      </c>
      <c r="G270" t="str">
        <f t="shared" si="27"/>
        <v>เด็กหญิงรุ่งทิพย์   รุ่งพิพัฒน์อรุณ</v>
      </c>
      <c r="J270">
        <f t="shared" si="28"/>
        <v>3557</v>
      </c>
      <c r="K270" t="str">
        <f t="shared" si="30"/>
        <v>เด็กหญิงรุ่งทิพย์   รุ่งพิพัฒน์อรุณ</v>
      </c>
      <c r="L270">
        <f t="shared" si="31"/>
        <v>3557</v>
      </c>
      <c r="M270" t="str">
        <f t="shared" si="29"/>
        <v>ป.5/1</v>
      </c>
      <c r="N270">
        <f t="shared" si="32"/>
        <v>34</v>
      </c>
    </row>
    <row r="271" spans="1:14" x14ac:dyDescent="0.2">
      <c r="A271" t="s">
        <v>220</v>
      </c>
      <c r="B271">
        <v>3685</v>
      </c>
      <c r="C271" t="s">
        <v>730</v>
      </c>
      <c r="D271" t="s">
        <v>1667</v>
      </c>
      <c r="E271" t="s">
        <v>85</v>
      </c>
      <c r="F271">
        <v>35</v>
      </c>
      <c r="G271" t="str">
        <f t="shared" si="27"/>
        <v>เด็กหญิงมัญชุภา   เชื้อเมืองพาน</v>
      </c>
      <c r="J271">
        <f t="shared" si="28"/>
        <v>3685</v>
      </c>
      <c r="K271" t="str">
        <f t="shared" si="30"/>
        <v>เด็กหญิงมัญชุภา   เชื้อเมืองพาน</v>
      </c>
      <c r="L271">
        <f t="shared" si="31"/>
        <v>3685</v>
      </c>
      <c r="M271" t="str">
        <f t="shared" si="29"/>
        <v>ป.5/1</v>
      </c>
      <c r="N271">
        <f t="shared" si="32"/>
        <v>35</v>
      </c>
    </row>
    <row r="272" spans="1:14" x14ac:dyDescent="0.2">
      <c r="A272" t="s">
        <v>220</v>
      </c>
      <c r="B272">
        <v>3686</v>
      </c>
      <c r="C272" t="s">
        <v>730</v>
      </c>
      <c r="D272" t="s">
        <v>1668</v>
      </c>
      <c r="E272" t="s">
        <v>1669</v>
      </c>
      <c r="F272">
        <v>36</v>
      </c>
      <c r="G272" t="str">
        <f t="shared" si="27"/>
        <v>เด็กหญิงจิราภรณ์   ซาทรง</v>
      </c>
      <c r="J272">
        <f t="shared" si="28"/>
        <v>3686</v>
      </c>
      <c r="K272" t="str">
        <f t="shared" si="30"/>
        <v>เด็กหญิงจิราภรณ์   ซาทรง</v>
      </c>
      <c r="L272">
        <f t="shared" si="31"/>
        <v>3686</v>
      </c>
      <c r="M272" t="str">
        <f t="shared" si="29"/>
        <v>ป.5/1</v>
      </c>
      <c r="N272">
        <f t="shared" si="32"/>
        <v>36</v>
      </c>
    </row>
    <row r="273" spans="1:14" x14ac:dyDescent="0.2">
      <c r="A273" t="s">
        <v>220</v>
      </c>
      <c r="B273">
        <v>3687</v>
      </c>
      <c r="C273" t="s">
        <v>730</v>
      </c>
      <c r="D273" t="s">
        <v>521</v>
      </c>
      <c r="E273" t="s">
        <v>1699</v>
      </c>
      <c r="F273">
        <v>37</v>
      </c>
      <c r="G273" t="str">
        <f t="shared" si="27"/>
        <v>เด็กหญิงณัฐธิดา   ภาณรมย์</v>
      </c>
      <c r="J273">
        <f t="shared" si="28"/>
        <v>3687</v>
      </c>
      <c r="K273" t="str">
        <f t="shared" si="30"/>
        <v>เด็กหญิงณัฐธิดา   ภาณรมย์</v>
      </c>
      <c r="L273">
        <f t="shared" si="31"/>
        <v>3687</v>
      </c>
      <c r="M273" t="str">
        <f t="shared" si="29"/>
        <v>ป.5/1</v>
      </c>
      <c r="N273">
        <f t="shared" si="32"/>
        <v>37</v>
      </c>
    </row>
    <row r="274" spans="1:14" x14ac:dyDescent="0.2">
      <c r="A274" t="s">
        <v>243</v>
      </c>
      <c r="B274">
        <v>2910</v>
      </c>
      <c r="C274" t="s">
        <v>729</v>
      </c>
      <c r="D274" t="s">
        <v>504</v>
      </c>
      <c r="E274" t="s">
        <v>115</v>
      </c>
      <c r="F274">
        <v>1</v>
      </c>
      <c r="G274" t="str">
        <f t="shared" si="27"/>
        <v>เด็กชายปภาวี   เกษมสุข</v>
      </c>
      <c r="J274">
        <f t="shared" si="28"/>
        <v>2910</v>
      </c>
      <c r="K274" t="str">
        <f t="shared" si="30"/>
        <v>เด็กชายปภาวี   เกษมสุข</v>
      </c>
      <c r="L274">
        <f t="shared" si="31"/>
        <v>2910</v>
      </c>
      <c r="M274" t="str">
        <f t="shared" si="29"/>
        <v>ป.5/2</v>
      </c>
      <c r="N274">
        <f t="shared" si="32"/>
        <v>1</v>
      </c>
    </row>
    <row r="275" spans="1:14" x14ac:dyDescent="0.2">
      <c r="A275" t="s">
        <v>243</v>
      </c>
      <c r="B275">
        <v>2911</v>
      </c>
      <c r="C275" t="s">
        <v>729</v>
      </c>
      <c r="D275" t="s">
        <v>411</v>
      </c>
      <c r="E275" t="s">
        <v>116</v>
      </c>
      <c r="F275">
        <v>2</v>
      </c>
      <c r="G275" t="str">
        <f t="shared" si="27"/>
        <v>เด็กชายณัฐพล   ชัยแสน</v>
      </c>
      <c r="J275">
        <f t="shared" si="28"/>
        <v>2911</v>
      </c>
      <c r="K275" t="str">
        <f t="shared" si="30"/>
        <v>เด็กชายณัฐพล   ชัยแสน</v>
      </c>
      <c r="L275">
        <f t="shared" si="31"/>
        <v>2911</v>
      </c>
      <c r="M275" t="str">
        <f t="shared" si="29"/>
        <v>ป.5/2</v>
      </c>
      <c r="N275">
        <f t="shared" si="32"/>
        <v>2</v>
      </c>
    </row>
    <row r="276" spans="1:14" x14ac:dyDescent="0.2">
      <c r="A276" t="s">
        <v>243</v>
      </c>
      <c r="B276">
        <v>2914</v>
      </c>
      <c r="C276" t="s">
        <v>729</v>
      </c>
      <c r="D276" t="s">
        <v>505</v>
      </c>
      <c r="E276" t="s">
        <v>82</v>
      </c>
      <c r="F276">
        <v>3</v>
      </c>
      <c r="G276" t="str">
        <f t="shared" si="27"/>
        <v>เด็กชายชนิสร   ปริญญา</v>
      </c>
      <c r="J276">
        <f t="shared" si="28"/>
        <v>2914</v>
      </c>
      <c r="K276" t="str">
        <f t="shared" si="30"/>
        <v>เด็กชายชนิสร   ปริญญา</v>
      </c>
      <c r="L276">
        <f t="shared" si="31"/>
        <v>2914</v>
      </c>
      <c r="M276" t="str">
        <f t="shared" si="29"/>
        <v>ป.5/2</v>
      </c>
      <c r="N276">
        <f t="shared" si="32"/>
        <v>3</v>
      </c>
    </row>
    <row r="277" spans="1:14" x14ac:dyDescent="0.2">
      <c r="A277" t="s">
        <v>243</v>
      </c>
      <c r="B277">
        <v>2925</v>
      </c>
      <c r="C277" t="s">
        <v>729</v>
      </c>
      <c r="D277" t="s">
        <v>506</v>
      </c>
      <c r="E277" t="s">
        <v>117</v>
      </c>
      <c r="F277">
        <v>4</v>
      </c>
      <c r="G277" t="str">
        <f t="shared" si="27"/>
        <v>เด็กชายธีร์จุฑา   ยาวิลาศ</v>
      </c>
      <c r="J277">
        <f t="shared" si="28"/>
        <v>2925</v>
      </c>
      <c r="K277" t="str">
        <f t="shared" si="30"/>
        <v>เด็กชายธีร์จุฑา   ยาวิลาศ</v>
      </c>
      <c r="L277">
        <f t="shared" si="31"/>
        <v>2925</v>
      </c>
      <c r="M277" t="str">
        <f t="shared" si="29"/>
        <v>ป.5/2</v>
      </c>
      <c r="N277">
        <f t="shared" si="32"/>
        <v>4</v>
      </c>
    </row>
    <row r="278" spans="1:14" x14ac:dyDescent="0.2">
      <c r="A278" t="s">
        <v>243</v>
      </c>
      <c r="B278">
        <v>2928</v>
      </c>
      <c r="C278" t="s">
        <v>729</v>
      </c>
      <c r="D278" t="s">
        <v>507</v>
      </c>
      <c r="E278" t="s">
        <v>118</v>
      </c>
      <c r="F278">
        <v>5</v>
      </c>
      <c r="G278" t="str">
        <f t="shared" si="27"/>
        <v>เด็กชายวัชรพงศ์   คำภูมี</v>
      </c>
      <c r="J278">
        <f t="shared" si="28"/>
        <v>2928</v>
      </c>
      <c r="K278" t="str">
        <f t="shared" si="30"/>
        <v>เด็กชายวัชรพงศ์   คำภูมี</v>
      </c>
      <c r="L278">
        <f t="shared" si="31"/>
        <v>2928</v>
      </c>
      <c r="M278" t="str">
        <f t="shared" si="29"/>
        <v>ป.5/2</v>
      </c>
      <c r="N278">
        <f t="shared" si="32"/>
        <v>5</v>
      </c>
    </row>
    <row r="279" spans="1:14" x14ac:dyDescent="0.2">
      <c r="A279" t="s">
        <v>243</v>
      </c>
      <c r="B279">
        <v>2930</v>
      </c>
      <c r="C279" t="s">
        <v>729</v>
      </c>
      <c r="D279" t="s">
        <v>508</v>
      </c>
      <c r="E279" t="s">
        <v>119</v>
      </c>
      <c r="F279">
        <v>6</v>
      </c>
      <c r="G279" t="str">
        <f t="shared" si="27"/>
        <v>เด็กชายพิริยะ   ก๋าวิตา</v>
      </c>
      <c r="J279">
        <f t="shared" si="28"/>
        <v>2930</v>
      </c>
      <c r="K279" t="str">
        <f t="shared" si="30"/>
        <v>เด็กชายพิริยะ   ก๋าวิตา</v>
      </c>
      <c r="L279">
        <f t="shared" si="31"/>
        <v>2930</v>
      </c>
      <c r="M279" t="str">
        <f t="shared" si="29"/>
        <v>ป.5/2</v>
      </c>
      <c r="N279">
        <f t="shared" si="32"/>
        <v>6</v>
      </c>
    </row>
    <row r="280" spans="1:14" x14ac:dyDescent="0.2">
      <c r="A280" t="s">
        <v>243</v>
      </c>
      <c r="B280">
        <v>2997</v>
      </c>
      <c r="C280" t="s">
        <v>729</v>
      </c>
      <c r="D280" t="s">
        <v>509</v>
      </c>
      <c r="E280" t="s">
        <v>177</v>
      </c>
      <c r="F280">
        <v>7</v>
      </c>
      <c r="G280" t="str">
        <f t="shared" si="27"/>
        <v>เด็กชายพลภัทร   สีเขียว</v>
      </c>
      <c r="J280">
        <f t="shared" si="28"/>
        <v>2997</v>
      </c>
      <c r="K280" t="str">
        <f t="shared" si="30"/>
        <v>เด็กชายพลภัทร   สีเขียว</v>
      </c>
      <c r="L280">
        <f t="shared" si="31"/>
        <v>2997</v>
      </c>
      <c r="M280" t="str">
        <f t="shared" si="29"/>
        <v>ป.5/2</v>
      </c>
      <c r="N280">
        <f t="shared" si="32"/>
        <v>7</v>
      </c>
    </row>
    <row r="281" spans="1:14" x14ac:dyDescent="0.2">
      <c r="A281" t="s">
        <v>243</v>
      </c>
      <c r="B281">
        <v>3002</v>
      </c>
      <c r="C281" t="s">
        <v>729</v>
      </c>
      <c r="D281" t="s">
        <v>510</v>
      </c>
      <c r="E281" t="s">
        <v>120</v>
      </c>
      <c r="F281">
        <v>8</v>
      </c>
      <c r="G281" t="str">
        <f t="shared" si="27"/>
        <v>เด็กชายธนพนธ์   เกตุมักษ์</v>
      </c>
      <c r="J281">
        <f t="shared" si="28"/>
        <v>3002</v>
      </c>
      <c r="K281" t="str">
        <f t="shared" si="30"/>
        <v>เด็กชายธนพนธ์   เกตุมักษ์</v>
      </c>
      <c r="L281">
        <f t="shared" si="31"/>
        <v>3002</v>
      </c>
      <c r="M281" t="str">
        <f t="shared" si="29"/>
        <v>ป.5/2</v>
      </c>
      <c r="N281">
        <f t="shared" si="32"/>
        <v>8</v>
      </c>
    </row>
    <row r="282" spans="1:14" x14ac:dyDescent="0.2">
      <c r="A282" t="s">
        <v>243</v>
      </c>
      <c r="B282">
        <v>3100</v>
      </c>
      <c r="C282" t="s">
        <v>729</v>
      </c>
      <c r="D282" t="s">
        <v>511</v>
      </c>
      <c r="E282" t="s">
        <v>121</v>
      </c>
      <c r="F282">
        <v>9</v>
      </c>
      <c r="G282" t="str">
        <f t="shared" si="27"/>
        <v>เด็กชายญาณกิตติ์   ภูมิพานทอง</v>
      </c>
      <c r="J282">
        <f t="shared" si="28"/>
        <v>3100</v>
      </c>
      <c r="K282" t="str">
        <f t="shared" si="30"/>
        <v>เด็กชายญาณกิตติ์   ภูมิพานทอง</v>
      </c>
      <c r="L282">
        <f t="shared" si="31"/>
        <v>3100</v>
      </c>
      <c r="M282" t="str">
        <f t="shared" si="29"/>
        <v>ป.5/2</v>
      </c>
      <c r="N282">
        <f t="shared" si="32"/>
        <v>9</v>
      </c>
    </row>
    <row r="283" spans="1:14" x14ac:dyDescent="0.2">
      <c r="A283" t="s">
        <v>243</v>
      </c>
      <c r="B283">
        <v>3163</v>
      </c>
      <c r="C283" t="s">
        <v>729</v>
      </c>
      <c r="D283" t="s">
        <v>512</v>
      </c>
      <c r="E283" t="s">
        <v>122</v>
      </c>
      <c r="F283">
        <v>10</v>
      </c>
      <c r="G283" t="str">
        <f t="shared" si="27"/>
        <v>เด็กชายปฏิกร   อางี่กู่</v>
      </c>
      <c r="J283">
        <f t="shared" si="28"/>
        <v>3163</v>
      </c>
      <c r="K283" t="str">
        <f t="shared" si="30"/>
        <v>เด็กชายปฏิกร   อางี่กู่</v>
      </c>
      <c r="L283">
        <f t="shared" si="31"/>
        <v>3163</v>
      </c>
      <c r="M283" t="str">
        <f t="shared" si="29"/>
        <v>ป.5/2</v>
      </c>
      <c r="N283">
        <f t="shared" si="32"/>
        <v>10</v>
      </c>
    </row>
    <row r="284" spans="1:14" x14ac:dyDescent="0.2">
      <c r="A284" t="s">
        <v>243</v>
      </c>
      <c r="B284">
        <v>3166</v>
      </c>
      <c r="C284" t="s">
        <v>729</v>
      </c>
      <c r="D284" t="s">
        <v>513</v>
      </c>
      <c r="E284" t="s">
        <v>123</v>
      </c>
      <c r="F284">
        <v>11</v>
      </c>
      <c r="G284" t="str">
        <f t="shared" si="27"/>
        <v>เด็กชายภูวิศ   ยะหมื่น</v>
      </c>
      <c r="J284">
        <f t="shared" si="28"/>
        <v>3166</v>
      </c>
      <c r="K284" t="str">
        <f t="shared" si="30"/>
        <v>เด็กชายภูวิศ   ยะหมื่น</v>
      </c>
      <c r="L284">
        <f t="shared" si="31"/>
        <v>3166</v>
      </c>
      <c r="M284" t="str">
        <f t="shared" si="29"/>
        <v>ป.5/2</v>
      </c>
      <c r="N284">
        <f t="shared" si="32"/>
        <v>11</v>
      </c>
    </row>
    <row r="285" spans="1:14" x14ac:dyDescent="0.2">
      <c r="A285" t="s">
        <v>243</v>
      </c>
      <c r="B285">
        <v>3168</v>
      </c>
      <c r="C285" t="s">
        <v>729</v>
      </c>
      <c r="D285" t="s">
        <v>514</v>
      </c>
      <c r="E285" t="s">
        <v>124</v>
      </c>
      <c r="F285">
        <v>12</v>
      </c>
      <c r="G285" t="str">
        <f t="shared" si="27"/>
        <v>เด็กชายปกรณ์เกียรติ   สามัคคี</v>
      </c>
      <c r="J285">
        <f t="shared" si="28"/>
        <v>3168</v>
      </c>
      <c r="K285" t="str">
        <f t="shared" si="30"/>
        <v>เด็กชายปกรณ์เกียรติ   สามัคคี</v>
      </c>
      <c r="L285">
        <f t="shared" si="31"/>
        <v>3168</v>
      </c>
      <c r="M285" t="str">
        <f t="shared" si="29"/>
        <v>ป.5/2</v>
      </c>
      <c r="N285">
        <f t="shared" si="32"/>
        <v>12</v>
      </c>
    </row>
    <row r="286" spans="1:14" x14ac:dyDescent="0.2">
      <c r="A286" t="s">
        <v>243</v>
      </c>
      <c r="B286">
        <v>3229</v>
      </c>
      <c r="C286" t="s">
        <v>729</v>
      </c>
      <c r="D286" t="s">
        <v>515</v>
      </c>
      <c r="E286" t="s">
        <v>125</v>
      </c>
      <c r="F286">
        <v>13</v>
      </c>
      <c r="G286" t="str">
        <f t="shared" si="27"/>
        <v>เด็กชายภานุวัฒน์   เครือพรมมา</v>
      </c>
      <c r="J286">
        <f t="shared" si="28"/>
        <v>3229</v>
      </c>
      <c r="K286" t="str">
        <f t="shared" si="30"/>
        <v>เด็กชายภานุวัฒน์   เครือพรมมา</v>
      </c>
      <c r="L286">
        <f t="shared" si="31"/>
        <v>3229</v>
      </c>
      <c r="M286" t="str">
        <f t="shared" si="29"/>
        <v>ป.5/2</v>
      </c>
      <c r="N286">
        <f t="shared" si="32"/>
        <v>13</v>
      </c>
    </row>
    <row r="287" spans="1:14" x14ac:dyDescent="0.2">
      <c r="A287" t="s">
        <v>243</v>
      </c>
      <c r="B287">
        <v>3327</v>
      </c>
      <c r="C287" t="s">
        <v>729</v>
      </c>
      <c r="D287" t="s">
        <v>516</v>
      </c>
      <c r="E287" t="s">
        <v>126</v>
      </c>
      <c r="F287">
        <v>14</v>
      </c>
      <c r="G287" t="str">
        <f t="shared" si="27"/>
        <v>เด็กชายจิรายุ   สิทธิชัยวงศ์</v>
      </c>
      <c r="J287">
        <f t="shared" si="28"/>
        <v>3327</v>
      </c>
      <c r="K287" t="str">
        <f t="shared" si="30"/>
        <v>เด็กชายจิรายุ   สิทธิชัยวงศ์</v>
      </c>
      <c r="L287">
        <f t="shared" si="31"/>
        <v>3327</v>
      </c>
      <c r="M287" t="str">
        <f t="shared" si="29"/>
        <v>ป.5/2</v>
      </c>
      <c r="N287">
        <f t="shared" si="32"/>
        <v>14</v>
      </c>
    </row>
    <row r="288" spans="1:14" x14ac:dyDescent="0.2">
      <c r="A288" t="s">
        <v>243</v>
      </c>
      <c r="B288">
        <v>3456</v>
      </c>
      <c r="C288" t="s">
        <v>729</v>
      </c>
      <c r="D288" t="s">
        <v>517</v>
      </c>
      <c r="E288" t="s">
        <v>127</v>
      </c>
      <c r="F288">
        <v>15</v>
      </c>
      <c r="G288" t="str">
        <f t="shared" si="27"/>
        <v>เด็กชายจักริน   อินทร์แปง</v>
      </c>
      <c r="J288">
        <f t="shared" si="28"/>
        <v>3456</v>
      </c>
      <c r="K288" t="str">
        <f t="shared" si="30"/>
        <v>เด็กชายจักริน   อินทร์แปง</v>
      </c>
      <c r="L288">
        <f t="shared" si="31"/>
        <v>3456</v>
      </c>
      <c r="M288" t="str">
        <f t="shared" si="29"/>
        <v>ป.5/2</v>
      </c>
      <c r="N288">
        <f t="shared" si="32"/>
        <v>15</v>
      </c>
    </row>
    <row r="289" spans="1:14" x14ac:dyDescent="0.2">
      <c r="A289" t="s">
        <v>243</v>
      </c>
      <c r="B289">
        <v>3458</v>
      </c>
      <c r="C289" t="s">
        <v>729</v>
      </c>
      <c r="D289" t="s">
        <v>1067</v>
      </c>
      <c r="E289" t="s">
        <v>129</v>
      </c>
      <c r="F289">
        <v>16</v>
      </c>
      <c r="G289" t="str">
        <f t="shared" si="27"/>
        <v>เด็กชายวีระพัทธ   พลเยี่ยม</v>
      </c>
      <c r="J289">
        <f t="shared" si="28"/>
        <v>3458</v>
      </c>
      <c r="K289" t="str">
        <f t="shared" si="30"/>
        <v>เด็กชายวีระพัทธ   พลเยี่ยม</v>
      </c>
      <c r="L289">
        <f t="shared" si="31"/>
        <v>3458</v>
      </c>
      <c r="M289" t="str">
        <f t="shared" si="29"/>
        <v>ป.5/2</v>
      </c>
      <c r="N289">
        <f t="shared" si="32"/>
        <v>16</v>
      </c>
    </row>
    <row r="290" spans="1:14" x14ac:dyDescent="0.2">
      <c r="A290" t="s">
        <v>243</v>
      </c>
      <c r="B290">
        <v>3660</v>
      </c>
      <c r="C290" t="s">
        <v>729</v>
      </c>
      <c r="D290" t="s">
        <v>1214</v>
      </c>
      <c r="E290" t="s">
        <v>1215</v>
      </c>
      <c r="F290">
        <v>17</v>
      </c>
      <c r="G290" t="str">
        <f t="shared" si="27"/>
        <v>เด็กชายสุภัทร   หอมอบ</v>
      </c>
      <c r="J290">
        <f t="shared" si="28"/>
        <v>3660</v>
      </c>
      <c r="K290" t="str">
        <f t="shared" si="30"/>
        <v>เด็กชายสุภัทร   หอมอบ</v>
      </c>
      <c r="L290">
        <f t="shared" si="31"/>
        <v>3660</v>
      </c>
      <c r="M290" t="str">
        <f t="shared" si="29"/>
        <v>ป.5/2</v>
      </c>
      <c r="N290">
        <f t="shared" si="32"/>
        <v>17</v>
      </c>
    </row>
    <row r="291" spans="1:14" x14ac:dyDescent="0.2">
      <c r="A291" t="s">
        <v>243</v>
      </c>
      <c r="B291">
        <v>3661</v>
      </c>
      <c r="C291" t="s">
        <v>729</v>
      </c>
      <c r="D291" t="s">
        <v>1224</v>
      </c>
      <c r="E291" t="s">
        <v>1225</v>
      </c>
      <c r="F291">
        <v>18</v>
      </c>
      <c r="G291" t="str">
        <f t="shared" si="27"/>
        <v>เด็กชายโยได   ฮอตตะ</v>
      </c>
      <c r="J291">
        <f t="shared" si="28"/>
        <v>3661</v>
      </c>
      <c r="K291" t="str">
        <f t="shared" si="30"/>
        <v>เด็กชายโยได   ฮอตตะ</v>
      </c>
      <c r="L291">
        <f t="shared" si="31"/>
        <v>3661</v>
      </c>
      <c r="M291" t="str">
        <f t="shared" si="29"/>
        <v>ป.5/2</v>
      </c>
      <c r="N291">
        <f t="shared" si="32"/>
        <v>18</v>
      </c>
    </row>
    <row r="292" spans="1:14" x14ac:dyDescent="0.2">
      <c r="A292" t="s">
        <v>243</v>
      </c>
      <c r="B292">
        <v>2885</v>
      </c>
      <c r="C292" t="s">
        <v>730</v>
      </c>
      <c r="D292" t="s">
        <v>519</v>
      </c>
      <c r="E292" t="s">
        <v>130</v>
      </c>
      <c r="F292">
        <v>19</v>
      </c>
      <c r="G292" t="str">
        <f t="shared" si="27"/>
        <v>เด็กหญิงเพ็ญนภา   คะอูป</v>
      </c>
      <c r="J292">
        <f t="shared" si="28"/>
        <v>2885</v>
      </c>
      <c r="K292" t="str">
        <f t="shared" si="30"/>
        <v>เด็กหญิงเพ็ญนภา   คะอูป</v>
      </c>
      <c r="L292">
        <f t="shared" si="31"/>
        <v>2885</v>
      </c>
      <c r="M292" t="str">
        <f t="shared" si="29"/>
        <v>ป.5/2</v>
      </c>
      <c r="N292">
        <f t="shared" si="32"/>
        <v>19</v>
      </c>
    </row>
    <row r="293" spans="1:14" x14ac:dyDescent="0.2">
      <c r="A293" t="s">
        <v>243</v>
      </c>
      <c r="B293">
        <v>2920</v>
      </c>
      <c r="C293" t="s">
        <v>730</v>
      </c>
      <c r="D293" t="s">
        <v>520</v>
      </c>
      <c r="E293" t="s">
        <v>131</v>
      </c>
      <c r="F293">
        <v>20</v>
      </c>
      <c r="G293" t="str">
        <f t="shared" si="27"/>
        <v>เด็กหญิงอรวรรณยา   ปูแปง</v>
      </c>
      <c r="J293">
        <f t="shared" si="28"/>
        <v>2920</v>
      </c>
      <c r="K293" t="str">
        <f t="shared" si="30"/>
        <v>เด็กหญิงอรวรรณยา   ปูแปง</v>
      </c>
      <c r="L293">
        <f t="shared" si="31"/>
        <v>2920</v>
      </c>
      <c r="M293" t="str">
        <f t="shared" si="29"/>
        <v>ป.5/2</v>
      </c>
      <c r="N293">
        <f t="shared" si="32"/>
        <v>20</v>
      </c>
    </row>
    <row r="294" spans="1:14" x14ac:dyDescent="0.2">
      <c r="A294" t="s">
        <v>243</v>
      </c>
      <c r="B294">
        <v>2922</v>
      </c>
      <c r="C294" t="s">
        <v>730</v>
      </c>
      <c r="D294" t="s">
        <v>521</v>
      </c>
      <c r="E294" t="s">
        <v>116</v>
      </c>
      <c r="F294">
        <v>21</v>
      </c>
      <c r="G294" t="str">
        <f t="shared" si="27"/>
        <v>เด็กหญิงณัฐธิดา   ชัยแสน</v>
      </c>
      <c r="J294">
        <f t="shared" si="28"/>
        <v>2922</v>
      </c>
      <c r="K294" t="str">
        <f t="shared" si="30"/>
        <v>เด็กหญิงณัฐธิดา   ชัยแสน</v>
      </c>
      <c r="L294">
        <f t="shared" si="31"/>
        <v>2922</v>
      </c>
      <c r="M294" t="str">
        <f t="shared" si="29"/>
        <v>ป.5/2</v>
      </c>
      <c r="N294">
        <f t="shared" si="32"/>
        <v>21</v>
      </c>
    </row>
    <row r="295" spans="1:14" x14ac:dyDescent="0.2">
      <c r="A295" t="s">
        <v>243</v>
      </c>
      <c r="B295">
        <v>2923</v>
      </c>
      <c r="C295" t="s">
        <v>730</v>
      </c>
      <c r="D295" t="s">
        <v>522</v>
      </c>
      <c r="E295" t="s">
        <v>132</v>
      </c>
      <c r="F295">
        <v>22</v>
      </c>
      <c r="G295" t="str">
        <f t="shared" si="27"/>
        <v>เด็กหญิงสุภัคศิริ   แซ่งุ่ย</v>
      </c>
      <c r="J295">
        <f t="shared" si="28"/>
        <v>2923</v>
      </c>
      <c r="K295" t="str">
        <f t="shared" si="30"/>
        <v>เด็กหญิงสุภัคศิริ   แซ่งุ่ย</v>
      </c>
      <c r="L295">
        <f t="shared" si="31"/>
        <v>2923</v>
      </c>
      <c r="M295" t="str">
        <f t="shared" si="29"/>
        <v>ป.5/2</v>
      </c>
      <c r="N295">
        <f t="shared" si="32"/>
        <v>22</v>
      </c>
    </row>
    <row r="296" spans="1:14" x14ac:dyDescent="0.2">
      <c r="A296" t="s">
        <v>243</v>
      </c>
      <c r="B296">
        <v>2932</v>
      </c>
      <c r="C296" t="s">
        <v>730</v>
      </c>
      <c r="D296" t="s">
        <v>523</v>
      </c>
      <c r="E296" t="s">
        <v>133</v>
      </c>
      <c r="F296">
        <v>23</v>
      </c>
      <c r="G296" t="str">
        <f t="shared" si="27"/>
        <v>เด็กหญิงปรียาภา   ใจมาลา</v>
      </c>
      <c r="J296">
        <f t="shared" si="28"/>
        <v>2932</v>
      </c>
      <c r="K296" t="str">
        <f t="shared" si="30"/>
        <v>เด็กหญิงปรียาภา   ใจมาลา</v>
      </c>
      <c r="L296">
        <f t="shared" si="31"/>
        <v>2932</v>
      </c>
      <c r="M296" t="str">
        <f t="shared" si="29"/>
        <v>ป.5/2</v>
      </c>
      <c r="N296">
        <f t="shared" si="32"/>
        <v>23</v>
      </c>
    </row>
    <row r="297" spans="1:14" x14ac:dyDescent="0.2">
      <c r="A297" t="s">
        <v>243</v>
      </c>
      <c r="B297">
        <v>2934</v>
      </c>
      <c r="C297" t="s">
        <v>730</v>
      </c>
      <c r="D297" t="s">
        <v>524</v>
      </c>
      <c r="E297" t="s">
        <v>85</v>
      </c>
      <c r="F297">
        <v>24</v>
      </c>
      <c r="G297" t="str">
        <f t="shared" si="27"/>
        <v>เด็กหญิงธราทิพย์   เชื้อเมืองพาน</v>
      </c>
      <c r="J297">
        <f t="shared" si="28"/>
        <v>2934</v>
      </c>
      <c r="K297" t="str">
        <f t="shared" si="30"/>
        <v>เด็กหญิงธราทิพย์   เชื้อเมืองพาน</v>
      </c>
      <c r="L297">
        <f t="shared" si="31"/>
        <v>2934</v>
      </c>
      <c r="M297" t="str">
        <f t="shared" si="29"/>
        <v>ป.5/2</v>
      </c>
      <c r="N297">
        <f t="shared" si="32"/>
        <v>24</v>
      </c>
    </row>
    <row r="298" spans="1:14" x14ac:dyDescent="0.2">
      <c r="A298" t="s">
        <v>243</v>
      </c>
      <c r="B298">
        <v>2937</v>
      </c>
      <c r="C298" t="s">
        <v>730</v>
      </c>
      <c r="D298" t="s">
        <v>525</v>
      </c>
      <c r="E298" t="s">
        <v>134</v>
      </c>
      <c r="F298">
        <v>25</v>
      </c>
      <c r="G298" t="str">
        <f t="shared" si="27"/>
        <v>เด็กหญิงกรธิการ์   กิตติสมร</v>
      </c>
      <c r="J298">
        <f t="shared" si="28"/>
        <v>2937</v>
      </c>
      <c r="K298" t="str">
        <f t="shared" si="30"/>
        <v>เด็กหญิงกรธิการ์   กิตติสมร</v>
      </c>
      <c r="L298">
        <f t="shared" si="31"/>
        <v>2937</v>
      </c>
      <c r="M298" t="str">
        <f t="shared" si="29"/>
        <v>ป.5/2</v>
      </c>
      <c r="N298">
        <f t="shared" si="32"/>
        <v>25</v>
      </c>
    </row>
    <row r="299" spans="1:14" x14ac:dyDescent="0.2">
      <c r="A299" t="s">
        <v>243</v>
      </c>
      <c r="B299">
        <v>2948</v>
      </c>
      <c r="C299" t="s">
        <v>730</v>
      </c>
      <c r="D299" t="s">
        <v>526</v>
      </c>
      <c r="E299" t="s">
        <v>26</v>
      </c>
      <c r="F299">
        <v>26</v>
      </c>
      <c r="G299" t="str">
        <f t="shared" si="27"/>
        <v>เด็กหญิงรวิสรา   มณีรัตน์</v>
      </c>
      <c r="J299">
        <f t="shared" si="28"/>
        <v>2948</v>
      </c>
      <c r="K299" t="str">
        <f t="shared" si="30"/>
        <v>เด็กหญิงรวิสรา   มณีรัตน์</v>
      </c>
      <c r="L299">
        <f t="shared" si="31"/>
        <v>2948</v>
      </c>
      <c r="M299" t="str">
        <f t="shared" si="29"/>
        <v>ป.5/2</v>
      </c>
      <c r="N299">
        <f t="shared" si="32"/>
        <v>26</v>
      </c>
    </row>
    <row r="300" spans="1:14" x14ac:dyDescent="0.2">
      <c r="A300" t="s">
        <v>243</v>
      </c>
      <c r="B300">
        <v>2967</v>
      </c>
      <c r="C300" t="s">
        <v>730</v>
      </c>
      <c r="D300" t="s">
        <v>527</v>
      </c>
      <c r="E300" t="s">
        <v>135</v>
      </c>
      <c r="F300">
        <v>27</v>
      </c>
      <c r="G300" t="str">
        <f t="shared" si="27"/>
        <v>เด็กหญิงวรรณกร   มาลาโรจน์</v>
      </c>
      <c r="J300">
        <f t="shared" si="28"/>
        <v>2967</v>
      </c>
      <c r="K300" t="str">
        <f t="shared" si="30"/>
        <v>เด็กหญิงวรรณกร   มาลาโรจน์</v>
      </c>
      <c r="L300">
        <f t="shared" si="31"/>
        <v>2967</v>
      </c>
      <c r="M300" t="str">
        <f t="shared" si="29"/>
        <v>ป.5/2</v>
      </c>
      <c r="N300">
        <f t="shared" si="32"/>
        <v>27</v>
      </c>
    </row>
    <row r="301" spans="1:14" x14ac:dyDescent="0.2">
      <c r="A301" t="s">
        <v>243</v>
      </c>
      <c r="B301">
        <v>3000</v>
      </c>
      <c r="C301" t="s">
        <v>730</v>
      </c>
      <c r="D301" t="s">
        <v>528</v>
      </c>
      <c r="E301" t="s">
        <v>136</v>
      </c>
      <c r="F301">
        <v>28</v>
      </c>
      <c r="G301" t="str">
        <f t="shared" si="27"/>
        <v>เด็กหญิงกาญจนาภรณ์   แลสันกลาง</v>
      </c>
      <c r="J301">
        <f t="shared" si="28"/>
        <v>3000</v>
      </c>
      <c r="K301" t="str">
        <f t="shared" si="30"/>
        <v>เด็กหญิงกาญจนาภรณ์   แลสันกลาง</v>
      </c>
      <c r="L301">
        <f t="shared" si="31"/>
        <v>3000</v>
      </c>
      <c r="M301" t="str">
        <f t="shared" si="29"/>
        <v>ป.5/2</v>
      </c>
      <c r="N301">
        <f t="shared" si="32"/>
        <v>28</v>
      </c>
    </row>
    <row r="302" spans="1:14" x14ac:dyDescent="0.2">
      <c r="A302" t="s">
        <v>243</v>
      </c>
      <c r="B302">
        <v>3169</v>
      </c>
      <c r="C302" t="s">
        <v>730</v>
      </c>
      <c r="D302" t="s">
        <v>529</v>
      </c>
      <c r="E302" t="s">
        <v>137</v>
      </c>
      <c r="F302">
        <v>29</v>
      </c>
      <c r="G302" t="str">
        <f t="shared" si="27"/>
        <v>เด็กหญิงมนัญญา   ยิ้มเยื้อน</v>
      </c>
      <c r="J302">
        <f t="shared" si="28"/>
        <v>3169</v>
      </c>
      <c r="K302" t="str">
        <f t="shared" si="30"/>
        <v>เด็กหญิงมนัญญา   ยิ้มเยื้อน</v>
      </c>
      <c r="L302">
        <f t="shared" si="31"/>
        <v>3169</v>
      </c>
      <c r="M302" t="str">
        <f t="shared" si="29"/>
        <v>ป.5/2</v>
      </c>
      <c r="N302">
        <f t="shared" si="32"/>
        <v>29</v>
      </c>
    </row>
    <row r="303" spans="1:14" x14ac:dyDescent="0.2">
      <c r="A303" t="s">
        <v>243</v>
      </c>
      <c r="B303">
        <v>3192</v>
      </c>
      <c r="C303" t="s">
        <v>730</v>
      </c>
      <c r="D303" t="s">
        <v>530</v>
      </c>
      <c r="E303" t="s">
        <v>138</v>
      </c>
      <c r="F303">
        <v>30</v>
      </c>
      <c r="G303" t="str">
        <f t="shared" si="27"/>
        <v>เด็กหญิงกุลธิดา   มาจักร์</v>
      </c>
      <c r="J303">
        <f t="shared" si="28"/>
        <v>3192</v>
      </c>
      <c r="K303" t="str">
        <f t="shared" si="30"/>
        <v>เด็กหญิงกุลธิดา   มาจักร์</v>
      </c>
      <c r="L303">
        <f t="shared" si="31"/>
        <v>3192</v>
      </c>
      <c r="M303" t="str">
        <f t="shared" si="29"/>
        <v>ป.5/2</v>
      </c>
      <c r="N303">
        <f t="shared" si="32"/>
        <v>30</v>
      </c>
    </row>
    <row r="304" spans="1:14" x14ac:dyDescent="0.2">
      <c r="A304" t="s">
        <v>243</v>
      </c>
      <c r="B304">
        <v>3227</v>
      </c>
      <c r="C304" t="s">
        <v>730</v>
      </c>
      <c r="D304" t="s">
        <v>531</v>
      </c>
      <c r="E304" t="s">
        <v>139</v>
      </c>
      <c r="F304">
        <v>31</v>
      </c>
      <c r="G304" t="str">
        <f t="shared" si="27"/>
        <v>เด็กหญิงพฤกธิพร   สีสัน</v>
      </c>
      <c r="J304">
        <f t="shared" si="28"/>
        <v>3227</v>
      </c>
      <c r="K304" t="str">
        <f t="shared" si="30"/>
        <v>เด็กหญิงพฤกธิพร   สีสัน</v>
      </c>
      <c r="L304">
        <f t="shared" si="31"/>
        <v>3227</v>
      </c>
      <c r="M304" t="str">
        <f t="shared" si="29"/>
        <v>ป.5/2</v>
      </c>
      <c r="N304">
        <f t="shared" si="32"/>
        <v>31</v>
      </c>
    </row>
    <row r="305" spans="1:14" x14ac:dyDescent="0.2">
      <c r="A305" t="s">
        <v>243</v>
      </c>
      <c r="B305">
        <v>3329</v>
      </c>
      <c r="C305" t="s">
        <v>730</v>
      </c>
      <c r="D305" t="s">
        <v>532</v>
      </c>
      <c r="E305" t="s">
        <v>140</v>
      </c>
      <c r="F305">
        <v>32</v>
      </c>
      <c r="G305" t="str">
        <f t="shared" si="27"/>
        <v>เด็กหญิงเสาวลักษณ์   บุตรทอง</v>
      </c>
      <c r="J305">
        <f t="shared" si="28"/>
        <v>3329</v>
      </c>
      <c r="K305" t="str">
        <f t="shared" si="30"/>
        <v>เด็กหญิงเสาวลักษณ์   บุตรทอง</v>
      </c>
      <c r="L305">
        <f t="shared" si="31"/>
        <v>3329</v>
      </c>
      <c r="M305" t="str">
        <f t="shared" si="29"/>
        <v>ป.5/2</v>
      </c>
      <c r="N305">
        <f t="shared" si="32"/>
        <v>32</v>
      </c>
    </row>
    <row r="306" spans="1:14" x14ac:dyDescent="0.2">
      <c r="A306" t="s">
        <v>243</v>
      </c>
      <c r="B306">
        <v>3408</v>
      </c>
      <c r="C306" t="s">
        <v>730</v>
      </c>
      <c r="D306" t="s">
        <v>1024</v>
      </c>
      <c r="E306" t="s">
        <v>213</v>
      </c>
      <c r="F306">
        <v>33</v>
      </c>
      <c r="G306" t="str">
        <f t="shared" si="27"/>
        <v>เด็กหญิงอัญญาศาณิ   ทินภัทร</v>
      </c>
      <c r="J306">
        <f t="shared" si="28"/>
        <v>3408</v>
      </c>
      <c r="K306" t="str">
        <f t="shared" si="30"/>
        <v>เด็กหญิงอัญญาศาณิ   ทินภัทร</v>
      </c>
      <c r="L306">
        <f t="shared" si="31"/>
        <v>3408</v>
      </c>
      <c r="M306" t="str">
        <f t="shared" si="29"/>
        <v>ป.5/2</v>
      </c>
      <c r="N306">
        <f t="shared" si="32"/>
        <v>33</v>
      </c>
    </row>
    <row r="307" spans="1:14" x14ac:dyDescent="0.2">
      <c r="A307" t="s">
        <v>243</v>
      </c>
      <c r="B307">
        <v>3459</v>
      </c>
      <c r="C307" t="s">
        <v>730</v>
      </c>
      <c r="D307" t="s">
        <v>1549</v>
      </c>
      <c r="E307" t="s">
        <v>787</v>
      </c>
      <c r="F307">
        <v>34</v>
      </c>
      <c r="G307" t="str">
        <f t="shared" si="27"/>
        <v>เด็กหญิงพัชรภร   หนูดำ</v>
      </c>
      <c r="J307">
        <f t="shared" si="28"/>
        <v>3459</v>
      </c>
      <c r="K307" t="str">
        <f t="shared" si="30"/>
        <v>เด็กหญิงพัชรภร   หนูดำ</v>
      </c>
      <c r="L307">
        <f t="shared" si="31"/>
        <v>3459</v>
      </c>
      <c r="M307" t="str">
        <f t="shared" si="29"/>
        <v>ป.5/2</v>
      </c>
      <c r="N307">
        <f t="shared" si="32"/>
        <v>34</v>
      </c>
    </row>
    <row r="308" spans="1:14" x14ac:dyDescent="0.2">
      <c r="A308" t="s">
        <v>243</v>
      </c>
      <c r="B308">
        <v>3582</v>
      </c>
      <c r="C308" t="s">
        <v>730</v>
      </c>
      <c r="D308" t="s">
        <v>1015</v>
      </c>
      <c r="E308" t="s">
        <v>1136</v>
      </c>
      <c r="F308">
        <v>35</v>
      </c>
      <c r="G308" t="str">
        <f t="shared" si="27"/>
        <v>เด็กหญิงวิชญาดา   คำวงค์ษา</v>
      </c>
      <c r="J308">
        <f t="shared" si="28"/>
        <v>3582</v>
      </c>
      <c r="K308" t="str">
        <f t="shared" si="30"/>
        <v>เด็กหญิงวิชญาดา   คำวงค์ษา</v>
      </c>
      <c r="L308">
        <f t="shared" si="31"/>
        <v>3582</v>
      </c>
      <c r="M308" t="str">
        <f t="shared" si="29"/>
        <v>ป.5/2</v>
      </c>
      <c r="N308">
        <f t="shared" si="32"/>
        <v>35</v>
      </c>
    </row>
    <row r="309" spans="1:14" x14ac:dyDescent="0.2">
      <c r="A309" t="s">
        <v>243</v>
      </c>
      <c r="B309">
        <v>3665</v>
      </c>
      <c r="C309" t="s">
        <v>730</v>
      </c>
      <c r="D309" t="s">
        <v>760</v>
      </c>
      <c r="E309" t="s">
        <v>1560</v>
      </c>
      <c r="F309">
        <v>36</v>
      </c>
      <c r="G309" t="str">
        <f t="shared" si="27"/>
        <v>เด็กหญิงนันทิชา   เงินเย็น</v>
      </c>
      <c r="J309">
        <f t="shared" si="28"/>
        <v>3665</v>
      </c>
      <c r="K309" t="str">
        <f t="shared" si="30"/>
        <v>เด็กหญิงนันทิชา   เงินเย็น</v>
      </c>
      <c r="L309">
        <f t="shared" si="31"/>
        <v>3665</v>
      </c>
      <c r="M309" t="str">
        <f t="shared" si="29"/>
        <v>ป.5/2</v>
      </c>
      <c r="N309">
        <f t="shared" si="32"/>
        <v>36</v>
      </c>
    </row>
    <row r="310" spans="1:14" x14ac:dyDescent="0.2">
      <c r="A310" t="s">
        <v>243</v>
      </c>
      <c r="B310">
        <v>3666</v>
      </c>
      <c r="C310" t="s">
        <v>730</v>
      </c>
      <c r="D310" t="s">
        <v>1570</v>
      </c>
      <c r="E310" t="s">
        <v>1571</v>
      </c>
      <c r="F310">
        <v>37</v>
      </c>
      <c r="G310" t="str">
        <f t="shared" si="27"/>
        <v>เด็กหญิงอริสรา   สุวรรณวงษ์</v>
      </c>
      <c r="J310">
        <f t="shared" si="28"/>
        <v>3666</v>
      </c>
      <c r="K310" t="str">
        <f t="shared" si="30"/>
        <v>เด็กหญิงอริสรา   สุวรรณวงษ์</v>
      </c>
      <c r="L310">
        <f t="shared" si="31"/>
        <v>3666</v>
      </c>
      <c r="M310" t="str">
        <f t="shared" si="29"/>
        <v>ป.5/2</v>
      </c>
      <c r="N310">
        <f t="shared" si="32"/>
        <v>37</v>
      </c>
    </row>
    <row r="311" spans="1:14" x14ac:dyDescent="0.2">
      <c r="A311" t="s">
        <v>243</v>
      </c>
      <c r="B311">
        <v>3684</v>
      </c>
      <c r="C311" t="s">
        <v>730</v>
      </c>
      <c r="D311" t="s">
        <v>1670</v>
      </c>
      <c r="E311" t="s">
        <v>1671</v>
      </c>
      <c r="F311">
        <v>38</v>
      </c>
      <c r="G311" t="str">
        <f t="shared" si="27"/>
        <v>เด็กหญิงรุ่งรวี   เครืออินตา</v>
      </c>
      <c r="J311">
        <f t="shared" si="28"/>
        <v>3684</v>
      </c>
      <c r="K311" t="str">
        <f t="shared" si="30"/>
        <v>เด็กหญิงรุ่งรวี   เครืออินตา</v>
      </c>
      <c r="L311">
        <f t="shared" si="31"/>
        <v>3684</v>
      </c>
      <c r="M311" t="str">
        <f t="shared" si="29"/>
        <v>ป.5/2</v>
      </c>
      <c r="N311">
        <f t="shared" si="32"/>
        <v>38</v>
      </c>
    </row>
    <row r="312" spans="1:14" x14ac:dyDescent="0.2">
      <c r="A312" t="s">
        <v>262</v>
      </c>
      <c r="B312">
        <v>2860</v>
      </c>
      <c r="C312" t="s">
        <v>729</v>
      </c>
      <c r="D312" t="s">
        <v>533</v>
      </c>
      <c r="E312" t="s">
        <v>142</v>
      </c>
      <c r="F312">
        <v>1</v>
      </c>
      <c r="G312" t="str">
        <f t="shared" si="27"/>
        <v>เด็กชายวุฒิภัทร   อ้ายมล</v>
      </c>
      <c r="J312">
        <f t="shared" si="28"/>
        <v>2860</v>
      </c>
      <c r="K312" t="str">
        <f t="shared" si="30"/>
        <v>เด็กชายวุฒิภัทร   อ้ายมล</v>
      </c>
      <c r="L312">
        <f t="shared" si="31"/>
        <v>2860</v>
      </c>
      <c r="M312" t="str">
        <f t="shared" si="29"/>
        <v>ป.6/1</v>
      </c>
      <c r="N312">
        <f t="shared" si="32"/>
        <v>1</v>
      </c>
    </row>
    <row r="313" spans="1:14" x14ac:dyDescent="0.2">
      <c r="A313" t="s">
        <v>262</v>
      </c>
      <c r="B313">
        <v>2876</v>
      </c>
      <c r="C313" t="s">
        <v>729</v>
      </c>
      <c r="D313" t="s">
        <v>535</v>
      </c>
      <c r="E313" t="s">
        <v>144</v>
      </c>
      <c r="F313">
        <v>2</v>
      </c>
      <c r="G313" t="str">
        <f t="shared" si="27"/>
        <v>เด็กชายณัฐพงศ์   หน่อเมือง</v>
      </c>
      <c r="J313">
        <f t="shared" si="28"/>
        <v>2876</v>
      </c>
      <c r="K313" t="str">
        <f t="shared" si="30"/>
        <v>เด็กชายณัฐพงศ์   หน่อเมือง</v>
      </c>
      <c r="L313">
        <f t="shared" si="31"/>
        <v>2876</v>
      </c>
      <c r="M313" t="str">
        <f t="shared" si="29"/>
        <v>ป.6/1</v>
      </c>
      <c r="N313">
        <f t="shared" si="32"/>
        <v>2</v>
      </c>
    </row>
    <row r="314" spans="1:14" x14ac:dyDescent="0.2">
      <c r="A314" t="s">
        <v>262</v>
      </c>
      <c r="B314">
        <v>2877</v>
      </c>
      <c r="C314" t="s">
        <v>729</v>
      </c>
      <c r="D314" t="s">
        <v>536</v>
      </c>
      <c r="E314" t="s">
        <v>145</v>
      </c>
      <c r="F314">
        <v>3</v>
      </c>
      <c r="G314" t="str">
        <f t="shared" si="27"/>
        <v>เด็กชายภูริทัต   ชุมภู</v>
      </c>
      <c r="J314">
        <f t="shared" si="28"/>
        <v>2877</v>
      </c>
      <c r="K314" t="str">
        <f t="shared" si="30"/>
        <v>เด็กชายภูริทัต   ชุมภู</v>
      </c>
      <c r="L314">
        <f t="shared" si="31"/>
        <v>2877</v>
      </c>
      <c r="M314" t="str">
        <f t="shared" si="29"/>
        <v>ป.6/1</v>
      </c>
      <c r="N314">
        <f t="shared" si="32"/>
        <v>3</v>
      </c>
    </row>
    <row r="315" spans="1:14" x14ac:dyDescent="0.2">
      <c r="A315" t="s">
        <v>262</v>
      </c>
      <c r="B315">
        <v>2881</v>
      </c>
      <c r="C315" t="s">
        <v>729</v>
      </c>
      <c r="D315" t="s">
        <v>562</v>
      </c>
      <c r="E315" t="s">
        <v>171</v>
      </c>
      <c r="F315">
        <v>4</v>
      </c>
      <c r="G315" t="str">
        <f t="shared" si="27"/>
        <v>เด็กชายอาชาธร   วงค์ขาว</v>
      </c>
      <c r="J315">
        <f t="shared" si="28"/>
        <v>2881</v>
      </c>
      <c r="K315" t="str">
        <f t="shared" si="30"/>
        <v>เด็กชายอาชาธร   วงค์ขาว</v>
      </c>
      <c r="L315">
        <f t="shared" si="31"/>
        <v>2881</v>
      </c>
      <c r="M315" t="str">
        <f t="shared" si="29"/>
        <v>ป.6/1</v>
      </c>
      <c r="N315">
        <f t="shared" si="32"/>
        <v>4</v>
      </c>
    </row>
    <row r="316" spans="1:14" x14ac:dyDescent="0.2">
      <c r="A316" t="s">
        <v>262</v>
      </c>
      <c r="B316">
        <v>2894</v>
      </c>
      <c r="C316" t="s">
        <v>729</v>
      </c>
      <c r="D316" t="s">
        <v>444</v>
      </c>
      <c r="E316" t="s">
        <v>146</v>
      </c>
      <c r="F316">
        <v>5</v>
      </c>
      <c r="G316" t="str">
        <f t="shared" si="27"/>
        <v>เด็กชายศุกลวัฒน์   อ้ายแสง</v>
      </c>
      <c r="J316">
        <f t="shared" si="28"/>
        <v>2894</v>
      </c>
      <c r="K316" t="str">
        <f t="shared" si="30"/>
        <v>เด็กชายศุกลวัฒน์   อ้ายแสง</v>
      </c>
      <c r="L316">
        <f t="shared" si="31"/>
        <v>2894</v>
      </c>
      <c r="M316" t="str">
        <f t="shared" si="29"/>
        <v>ป.6/1</v>
      </c>
      <c r="N316">
        <f t="shared" si="32"/>
        <v>5</v>
      </c>
    </row>
    <row r="317" spans="1:14" x14ac:dyDescent="0.2">
      <c r="A317" t="s">
        <v>262</v>
      </c>
      <c r="B317">
        <v>2898</v>
      </c>
      <c r="C317" t="s">
        <v>729</v>
      </c>
      <c r="D317" t="s">
        <v>537</v>
      </c>
      <c r="E317" t="s">
        <v>131</v>
      </c>
      <c r="F317">
        <v>6</v>
      </c>
      <c r="G317" t="str">
        <f t="shared" si="27"/>
        <v>เด็กชายพีรยช   ปูแปง</v>
      </c>
      <c r="J317">
        <f t="shared" si="28"/>
        <v>2898</v>
      </c>
      <c r="K317" t="str">
        <f t="shared" si="30"/>
        <v>เด็กชายพีรยช   ปูแปง</v>
      </c>
      <c r="L317">
        <f t="shared" si="31"/>
        <v>2898</v>
      </c>
      <c r="M317" t="str">
        <f t="shared" si="29"/>
        <v>ป.6/1</v>
      </c>
      <c r="N317">
        <f t="shared" si="32"/>
        <v>6</v>
      </c>
    </row>
    <row r="318" spans="1:14" x14ac:dyDescent="0.2">
      <c r="A318" t="s">
        <v>262</v>
      </c>
      <c r="B318">
        <v>2899</v>
      </c>
      <c r="C318" t="s">
        <v>729</v>
      </c>
      <c r="D318" t="s">
        <v>427</v>
      </c>
      <c r="E318" t="s">
        <v>147</v>
      </c>
      <c r="F318">
        <v>7</v>
      </c>
      <c r="G318" t="str">
        <f t="shared" si="27"/>
        <v>เด็กชายอดิศร   ตาแก้ว</v>
      </c>
      <c r="J318">
        <f t="shared" si="28"/>
        <v>2899</v>
      </c>
      <c r="K318" t="str">
        <f t="shared" si="30"/>
        <v>เด็กชายอดิศร   ตาแก้ว</v>
      </c>
      <c r="L318">
        <f t="shared" si="31"/>
        <v>2899</v>
      </c>
      <c r="M318" t="str">
        <f t="shared" si="29"/>
        <v>ป.6/1</v>
      </c>
      <c r="N318">
        <f t="shared" si="32"/>
        <v>7</v>
      </c>
    </row>
    <row r="319" spans="1:14" x14ac:dyDescent="0.2">
      <c r="A319" t="s">
        <v>262</v>
      </c>
      <c r="B319">
        <v>2944</v>
      </c>
      <c r="C319" t="s">
        <v>729</v>
      </c>
      <c r="D319" t="s">
        <v>538</v>
      </c>
      <c r="E319" t="s">
        <v>148</v>
      </c>
      <c r="F319">
        <v>8</v>
      </c>
      <c r="G319" t="str">
        <f t="shared" si="27"/>
        <v>เด็กชายชานนท์   อินสวน</v>
      </c>
      <c r="J319">
        <f t="shared" si="28"/>
        <v>2944</v>
      </c>
      <c r="K319" t="str">
        <f t="shared" si="30"/>
        <v>เด็กชายชานนท์   อินสวน</v>
      </c>
      <c r="L319">
        <f t="shared" si="31"/>
        <v>2944</v>
      </c>
      <c r="M319" t="str">
        <f t="shared" si="29"/>
        <v>ป.6/1</v>
      </c>
      <c r="N319">
        <f t="shared" si="32"/>
        <v>8</v>
      </c>
    </row>
    <row r="320" spans="1:14" x14ac:dyDescent="0.2">
      <c r="A320" t="s">
        <v>262</v>
      </c>
      <c r="B320">
        <v>2947</v>
      </c>
      <c r="C320" t="s">
        <v>729</v>
      </c>
      <c r="D320" t="s">
        <v>539</v>
      </c>
      <c r="E320" t="s">
        <v>149</v>
      </c>
      <c r="F320">
        <v>9</v>
      </c>
      <c r="G320" t="str">
        <f t="shared" si="27"/>
        <v>เด็กชายเมธัส   อินทร์ใจ</v>
      </c>
      <c r="J320">
        <f t="shared" si="28"/>
        <v>2947</v>
      </c>
      <c r="K320" t="str">
        <f t="shared" si="30"/>
        <v>เด็กชายเมธัส   อินทร์ใจ</v>
      </c>
      <c r="L320">
        <f t="shared" si="31"/>
        <v>2947</v>
      </c>
      <c r="M320" t="str">
        <f t="shared" si="29"/>
        <v>ป.6/1</v>
      </c>
      <c r="N320">
        <f t="shared" si="32"/>
        <v>9</v>
      </c>
    </row>
    <row r="321" spans="1:14" x14ac:dyDescent="0.2">
      <c r="A321" t="s">
        <v>262</v>
      </c>
      <c r="B321">
        <v>3051</v>
      </c>
      <c r="C321" t="s">
        <v>729</v>
      </c>
      <c r="D321" t="s">
        <v>540</v>
      </c>
      <c r="E321" t="s">
        <v>150</v>
      </c>
      <c r="F321">
        <v>10</v>
      </c>
      <c r="G321" t="str">
        <f t="shared" ref="G321:G384" si="33">CONCATENATE(C321,D321,"   ",E321)</f>
        <v>เด็กชายกิตติมา   เทพวงค์</v>
      </c>
      <c r="J321">
        <f t="shared" ref="J321:J384" si="34">B321</f>
        <v>3051</v>
      </c>
      <c r="K321" t="str">
        <f t="shared" si="30"/>
        <v>เด็กชายกิตติมา   เทพวงค์</v>
      </c>
      <c r="L321">
        <f t="shared" si="31"/>
        <v>3051</v>
      </c>
      <c r="M321" t="str">
        <f t="shared" ref="M321:M384" si="35">A321</f>
        <v>ป.6/1</v>
      </c>
      <c r="N321">
        <f t="shared" si="32"/>
        <v>10</v>
      </c>
    </row>
    <row r="322" spans="1:14" x14ac:dyDescent="0.2">
      <c r="A322" t="s">
        <v>262</v>
      </c>
      <c r="B322">
        <v>3055</v>
      </c>
      <c r="C322" t="s">
        <v>729</v>
      </c>
      <c r="D322" t="s">
        <v>541</v>
      </c>
      <c r="E322" t="s">
        <v>151</v>
      </c>
      <c r="F322">
        <v>11</v>
      </c>
      <c r="G322" t="str">
        <f t="shared" si="33"/>
        <v>เด็กชายวิชยา   จันทร์ต๊ะ</v>
      </c>
      <c r="J322">
        <f t="shared" si="34"/>
        <v>3055</v>
      </c>
      <c r="K322" t="str">
        <f t="shared" si="30"/>
        <v>เด็กชายวิชยา   จันทร์ต๊ะ</v>
      </c>
      <c r="L322">
        <f t="shared" si="31"/>
        <v>3055</v>
      </c>
      <c r="M322" t="str">
        <f t="shared" si="35"/>
        <v>ป.6/1</v>
      </c>
      <c r="N322">
        <f t="shared" si="32"/>
        <v>11</v>
      </c>
    </row>
    <row r="323" spans="1:14" x14ac:dyDescent="0.2">
      <c r="A323" t="s">
        <v>262</v>
      </c>
      <c r="B323">
        <v>3060</v>
      </c>
      <c r="C323" t="s">
        <v>729</v>
      </c>
      <c r="D323" t="s">
        <v>533</v>
      </c>
      <c r="E323" t="s">
        <v>152</v>
      </c>
      <c r="F323">
        <v>12</v>
      </c>
      <c r="G323" t="str">
        <f t="shared" si="33"/>
        <v>เด็กชายวุฒิภัทร   สมรัตน์</v>
      </c>
      <c r="J323">
        <f t="shared" si="34"/>
        <v>3060</v>
      </c>
      <c r="K323" t="str">
        <f t="shared" si="30"/>
        <v>เด็กชายวุฒิภัทร   สมรัตน์</v>
      </c>
      <c r="L323">
        <f t="shared" si="31"/>
        <v>3060</v>
      </c>
      <c r="M323" t="str">
        <f t="shared" si="35"/>
        <v>ป.6/1</v>
      </c>
      <c r="N323">
        <f t="shared" si="32"/>
        <v>12</v>
      </c>
    </row>
    <row r="324" spans="1:14" x14ac:dyDescent="0.2">
      <c r="A324" t="s">
        <v>262</v>
      </c>
      <c r="B324">
        <v>3098</v>
      </c>
      <c r="C324" t="s">
        <v>729</v>
      </c>
      <c r="D324" t="s">
        <v>542</v>
      </c>
      <c r="E324" t="s">
        <v>153</v>
      </c>
      <c r="F324">
        <v>13</v>
      </c>
      <c r="G324" t="str">
        <f t="shared" si="33"/>
        <v>เด็กชายปฐมพงศ์   นันใจ</v>
      </c>
      <c r="J324">
        <f t="shared" si="34"/>
        <v>3098</v>
      </c>
      <c r="K324" t="str">
        <f t="shared" si="30"/>
        <v>เด็กชายปฐมพงศ์   นันใจ</v>
      </c>
      <c r="L324">
        <f t="shared" si="31"/>
        <v>3098</v>
      </c>
      <c r="M324" t="str">
        <f t="shared" si="35"/>
        <v>ป.6/1</v>
      </c>
      <c r="N324">
        <f t="shared" si="32"/>
        <v>13</v>
      </c>
    </row>
    <row r="325" spans="1:14" x14ac:dyDescent="0.2">
      <c r="A325" t="s">
        <v>262</v>
      </c>
      <c r="B325">
        <v>3107</v>
      </c>
      <c r="C325" t="s">
        <v>729</v>
      </c>
      <c r="D325" t="s">
        <v>543</v>
      </c>
      <c r="E325" t="s">
        <v>154</v>
      </c>
      <c r="F325">
        <v>14</v>
      </c>
      <c r="G325" t="str">
        <f t="shared" si="33"/>
        <v>เด็กชายภาสกร   โยสุยะ</v>
      </c>
      <c r="J325">
        <f t="shared" si="34"/>
        <v>3107</v>
      </c>
      <c r="K325" t="str">
        <f t="shared" si="30"/>
        <v>เด็กชายภาสกร   โยสุยะ</v>
      </c>
      <c r="L325">
        <f t="shared" si="31"/>
        <v>3107</v>
      </c>
      <c r="M325" t="str">
        <f t="shared" si="35"/>
        <v>ป.6/1</v>
      </c>
      <c r="N325">
        <f t="shared" si="32"/>
        <v>14</v>
      </c>
    </row>
    <row r="326" spans="1:14" x14ac:dyDescent="0.2">
      <c r="A326" t="s">
        <v>262</v>
      </c>
      <c r="B326">
        <v>3157</v>
      </c>
      <c r="C326" t="s">
        <v>729</v>
      </c>
      <c r="D326" t="s">
        <v>544</v>
      </c>
      <c r="E326" t="s">
        <v>155</v>
      </c>
      <c r="F326">
        <v>15</v>
      </c>
      <c r="G326" t="str">
        <f t="shared" si="33"/>
        <v>เด็กชายณัฐกฤษณ์   มะโนพงษ์</v>
      </c>
      <c r="J326">
        <f t="shared" si="34"/>
        <v>3157</v>
      </c>
      <c r="K326" t="str">
        <f t="shared" si="30"/>
        <v>เด็กชายณัฐกฤษณ์   มะโนพงษ์</v>
      </c>
      <c r="L326">
        <f t="shared" si="31"/>
        <v>3157</v>
      </c>
      <c r="M326" t="str">
        <f t="shared" si="35"/>
        <v>ป.6/1</v>
      </c>
      <c r="N326">
        <f t="shared" si="32"/>
        <v>15</v>
      </c>
    </row>
    <row r="327" spans="1:14" x14ac:dyDescent="0.2">
      <c r="A327" t="s">
        <v>262</v>
      </c>
      <c r="B327">
        <v>3287</v>
      </c>
      <c r="C327" t="s">
        <v>729</v>
      </c>
      <c r="D327" t="s">
        <v>545</v>
      </c>
      <c r="E327" t="s">
        <v>156</v>
      </c>
      <c r="F327">
        <v>16</v>
      </c>
      <c r="G327" t="str">
        <f t="shared" si="33"/>
        <v>เด็กชายวรวิทย์   อุดใจ</v>
      </c>
      <c r="J327">
        <f t="shared" si="34"/>
        <v>3287</v>
      </c>
      <c r="K327" t="str">
        <f t="shared" si="30"/>
        <v>เด็กชายวรวิทย์   อุดใจ</v>
      </c>
      <c r="L327">
        <f t="shared" si="31"/>
        <v>3287</v>
      </c>
      <c r="M327" t="str">
        <f t="shared" si="35"/>
        <v>ป.6/1</v>
      </c>
      <c r="N327">
        <f t="shared" si="32"/>
        <v>16</v>
      </c>
    </row>
    <row r="328" spans="1:14" x14ac:dyDescent="0.2">
      <c r="A328" t="s">
        <v>262</v>
      </c>
      <c r="B328">
        <v>2889</v>
      </c>
      <c r="C328" t="s">
        <v>730</v>
      </c>
      <c r="D328" t="s">
        <v>546</v>
      </c>
      <c r="E328" t="s">
        <v>32</v>
      </c>
      <c r="F328">
        <v>17</v>
      </c>
      <c r="G328" t="str">
        <f t="shared" si="33"/>
        <v>เด็กหญิงฐิติกา   สิทธิปัญญา</v>
      </c>
      <c r="J328">
        <f t="shared" si="34"/>
        <v>2889</v>
      </c>
      <c r="K328" t="str">
        <f t="shared" si="30"/>
        <v>เด็กหญิงฐิติกา   สิทธิปัญญา</v>
      </c>
      <c r="L328">
        <f t="shared" si="31"/>
        <v>2889</v>
      </c>
      <c r="M328" t="str">
        <f t="shared" si="35"/>
        <v>ป.6/1</v>
      </c>
      <c r="N328">
        <f t="shared" si="32"/>
        <v>17</v>
      </c>
    </row>
    <row r="329" spans="1:14" x14ac:dyDescent="0.2">
      <c r="A329" t="s">
        <v>262</v>
      </c>
      <c r="B329">
        <v>2890</v>
      </c>
      <c r="C329" t="s">
        <v>730</v>
      </c>
      <c r="D329" t="s">
        <v>547</v>
      </c>
      <c r="E329" t="s">
        <v>158</v>
      </c>
      <c r="F329">
        <v>18</v>
      </c>
      <c r="G329" t="str">
        <f t="shared" si="33"/>
        <v>เด็กหญิงญาณิศา   ตายานะ</v>
      </c>
      <c r="J329">
        <f t="shared" si="34"/>
        <v>2890</v>
      </c>
      <c r="K329" t="str">
        <f t="shared" si="30"/>
        <v>เด็กหญิงญาณิศา   ตายานะ</v>
      </c>
      <c r="L329">
        <f t="shared" si="31"/>
        <v>2890</v>
      </c>
      <c r="M329" t="str">
        <f t="shared" si="35"/>
        <v>ป.6/1</v>
      </c>
      <c r="N329">
        <f t="shared" si="32"/>
        <v>18</v>
      </c>
    </row>
    <row r="330" spans="1:14" x14ac:dyDescent="0.2">
      <c r="A330" t="s">
        <v>262</v>
      </c>
      <c r="B330">
        <v>2903</v>
      </c>
      <c r="C330" t="s">
        <v>730</v>
      </c>
      <c r="D330" t="s">
        <v>548</v>
      </c>
      <c r="E330" t="s">
        <v>159</v>
      </c>
      <c r="F330">
        <v>19</v>
      </c>
      <c r="G330" t="str">
        <f t="shared" si="33"/>
        <v>เด็กหญิงณัฐนรี   ดวงสุข</v>
      </c>
      <c r="J330">
        <f t="shared" si="34"/>
        <v>2903</v>
      </c>
      <c r="K330" t="str">
        <f t="shared" si="30"/>
        <v>เด็กหญิงณัฐนรี   ดวงสุข</v>
      </c>
      <c r="L330">
        <f t="shared" si="31"/>
        <v>2903</v>
      </c>
      <c r="M330" t="str">
        <f t="shared" si="35"/>
        <v>ป.6/1</v>
      </c>
      <c r="N330">
        <f t="shared" si="32"/>
        <v>19</v>
      </c>
    </row>
    <row r="331" spans="1:14" x14ac:dyDescent="0.2">
      <c r="A331" t="s">
        <v>262</v>
      </c>
      <c r="B331">
        <v>2908</v>
      </c>
      <c r="C331" t="s">
        <v>730</v>
      </c>
      <c r="D331" t="s">
        <v>549</v>
      </c>
      <c r="E331" t="s">
        <v>160</v>
      </c>
      <c r="F331">
        <v>20</v>
      </c>
      <c r="G331" t="str">
        <f t="shared" si="33"/>
        <v>เด็กหญิงนิตยา   มั่นเหมาะ</v>
      </c>
      <c r="J331">
        <f t="shared" si="34"/>
        <v>2908</v>
      </c>
      <c r="K331" t="str">
        <f t="shared" si="30"/>
        <v>เด็กหญิงนิตยา   มั่นเหมาะ</v>
      </c>
      <c r="L331">
        <f t="shared" si="31"/>
        <v>2908</v>
      </c>
      <c r="M331" t="str">
        <f t="shared" si="35"/>
        <v>ป.6/1</v>
      </c>
      <c r="N331">
        <f t="shared" si="32"/>
        <v>20</v>
      </c>
    </row>
    <row r="332" spans="1:14" x14ac:dyDescent="0.2">
      <c r="A332" t="s">
        <v>262</v>
      </c>
      <c r="B332">
        <v>2940</v>
      </c>
      <c r="C332" t="s">
        <v>730</v>
      </c>
      <c r="D332" t="s">
        <v>550</v>
      </c>
      <c r="E332" t="s">
        <v>161</v>
      </c>
      <c r="F332">
        <v>21</v>
      </c>
      <c r="G332" t="str">
        <f t="shared" si="33"/>
        <v>เด็กหญิงนัทธิดา   คำปาเชื้อ</v>
      </c>
      <c r="J332">
        <f t="shared" si="34"/>
        <v>2940</v>
      </c>
      <c r="K332" t="str">
        <f t="shared" ref="K332:K395" si="36">G332</f>
        <v>เด็กหญิงนัทธิดา   คำปาเชื้อ</v>
      </c>
      <c r="L332">
        <f t="shared" ref="L332:L395" si="37">J332</f>
        <v>2940</v>
      </c>
      <c r="M332" t="str">
        <f t="shared" si="35"/>
        <v>ป.6/1</v>
      </c>
      <c r="N332">
        <f t="shared" ref="N332:N395" si="38">F332</f>
        <v>21</v>
      </c>
    </row>
    <row r="333" spans="1:14" x14ac:dyDescent="0.2">
      <c r="A333" t="s">
        <v>262</v>
      </c>
      <c r="B333">
        <v>2941</v>
      </c>
      <c r="C333" t="s">
        <v>730</v>
      </c>
      <c r="D333" t="s">
        <v>551</v>
      </c>
      <c r="E333" t="s">
        <v>162</v>
      </c>
      <c r="F333">
        <v>22</v>
      </c>
      <c r="G333" t="str">
        <f t="shared" si="33"/>
        <v>เด็กหญิงวิชาดา   แสนสนิท</v>
      </c>
      <c r="J333">
        <f t="shared" si="34"/>
        <v>2941</v>
      </c>
      <c r="K333" t="str">
        <f t="shared" si="36"/>
        <v>เด็กหญิงวิชาดา   แสนสนิท</v>
      </c>
      <c r="L333">
        <f t="shared" si="37"/>
        <v>2941</v>
      </c>
      <c r="M333" t="str">
        <f t="shared" si="35"/>
        <v>ป.6/1</v>
      </c>
      <c r="N333">
        <f t="shared" si="38"/>
        <v>22</v>
      </c>
    </row>
    <row r="334" spans="1:14" x14ac:dyDescent="0.2">
      <c r="A334" t="s">
        <v>262</v>
      </c>
      <c r="B334">
        <v>2946</v>
      </c>
      <c r="C334" t="s">
        <v>730</v>
      </c>
      <c r="D334" t="s">
        <v>552</v>
      </c>
      <c r="E334" t="s">
        <v>163</v>
      </c>
      <c r="F334">
        <v>23</v>
      </c>
      <c r="G334" t="str">
        <f t="shared" si="33"/>
        <v>เด็กหญิงเปี่ยมสุข   เจริญสุข</v>
      </c>
      <c r="J334">
        <f t="shared" si="34"/>
        <v>2946</v>
      </c>
      <c r="K334" t="str">
        <f t="shared" si="36"/>
        <v>เด็กหญิงเปี่ยมสุข   เจริญสุข</v>
      </c>
      <c r="L334">
        <f t="shared" si="37"/>
        <v>2946</v>
      </c>
      <c r="M334" t="str">
        <f t="shared" si="35"/>
        <v>ป.6/1</v>
      </c>
      <c r="N334">
        <f t="shared" si="38"/>
        <v>23</v>
      </c>
    </row>
    <row r="335" spans="1:14" x14ac:dyDescent="0.2">
      <c r="A335" t="s">
        <v>262</v>
      </c>
      <c r="B335">
        <v>2951</v>
      </c>
      <c r="C335" t="s">
        <v>730</v>
      </c>
      <c r="D335" t="s">
        <v>553</v>
      </c>
      <c r="E335" t="s">
        <v>30</v>
      </c>
      <c r="F335">
        <v>24</v>
      </c>
      <c r="G335" t="str">
        <f t="shared" si="33"/>
        <v>เด็กหญิงวริศรา   ทาแกง</v>
      </c>
      <c r="J335">
        <f t="shared" si="34"/>
        <v>2951</v>
      </c>
      <c r="K335" t="str">
        <f t="shared" si="36"/>
        <v>เด็กหญิงวริศรา   ทาแกง</v>
      </c>
      <c r="L335">
        <f t="shared" si="37"/>
        <v>2951</v>
      </c>
      <c r="M335" t="str">
        <f t="shared" si="35"/>
        <v>ป.6/1</v>
      </c>
      <c r="N335">
        <f t="shared" si="38"/>
        <v>24</v>
      </c>
    </row>
    <row r="336" spans="1:14" x14ac:dyDescent="0.2">
      <c r="A336" t="s">
        <v>262</v>
      </c>
      <c r="B336">
        <v>3093</v>
      </c>
      <c r="C336" t="s">
        <v>730</v>
      </c>
      <c r="D336" t="s">
        <v>554</v>
      </c>
      <c r="E336" t="s">
        <v>164</v>
      </c>
      <c r="F336">
        <v>25</v>
      </c>
      <c r="G336" t="str">
        <f t="shared" si="33"/>
        <v>เด็กหญิงณัฐณิชาช์   แก้วศรี</v>
      </c>
      <c r="J336">
        <f t="shared" si="34"/>
        <v>3093</v>
      </c>
      <c r="K336" t="str">
        <f t="shared" si="36"/>
        <v>เด็กหญิงณัฐณิชาช์   แก้วศรี</v>
      </c>
      <c r="L336">
        <f t="shared" si="37"/>
        <v>3093</v>
      </c>
      <c r="M336" t="str">
        <f t="shared" si="35"/>
        <v>ป.6/1</v>
      </c>
      <c r="N336">
        <f t="shared" si="38"/>
        <v>25</v>
      </c>
    </row>
    <row r="337" spans="1:14" x14ac:dyDescent="0.2">
      <c r="A337" t="s">
        <v>262</v>
      </c>
      <c r="B337">
        <v>3101</v>
      </c>
      <c r="C337" t="s">
        <v>730</v>
      </c>
      <c r="D337" t="s">
        <v>555</v>
      </c>
      <c r="E337" t="s">
        <v>165</v>
      </c>
      <c r="F337">
        <v>26</v>
      </c>
      <c r="G337" t="str">
        <f t="shared" si="33"/>
        <v>เด็กหญิงศุภลักษณ์   ศิริคำน้อย</v>
      </c>
      <c r="J337">
        <f t="shared" si="34"/>
        <v>3101</v>
      </c>
      <c r="K337" t="str">
        <f t="shared" si="36"/>
        <v>เด็กหญิงศุภลักษณ์   ศิริคำน้อย</v>
      </c>
      <c r="L337">
        <f t="shared" si="37"/>
        <v>3101</v>
      </c>
      <c r="M337" t="str">
        <f t="shared" si="35"/>
        <v>ป.6/1</v>
      </c>
      <c r="N337">
        <f t="shared" si="38"/>
        <v>26</v>
      </c>
    </row>
    <row r="338" spans="1:14" x14ac:dyDescent="0.2">
      <c r="A338" t="s">
        <v>262</v>
      </c>
      <c r="B338">
        <v>3102</v>
      </c>
      <c r="C338" t="s">
        <v>730</v>
      </c>
      <c r="D338" t="s">
        <v>556</v>
      </c>
      <c r="E338" t="s">
        <v>166</v>
      </c>
      <c r="F338">
        <v>27</v>
      </c>
      <c r="G338" t="str">
        <f t="shared" si="33"/>
        <v>เด็กหญิงทักขิญา   อาตะมา</v>
      </c>
      <c r="J338">
        <f t="shared" si="34"/>
        <v>3102</v>
      </c>
      <c r="K338" t="str">
        <f t="shared" si="36"/>
        <v>เด็กหญิงทักขิญา   อาตะมา</v>
      </c>
      <c r="L338">
        <f t="shared" si="37"/>
        <v>3102</v>
      </c>
      <c r="M338" t="str">
        <f t="shared" si="35"/>
        <v>ป.6/1</v>
      </c>
      <c r="N338">
        <f t="shared" si="38"/>
        <v>27</v>
      </c>
    </row>
    <row r="339" spans="1:14" x14ac:dyDescent="0.2">
      <c r="A339" t="s">
        <v>262</v>
      </c>
      <c r="B339">
        <v>3104</v>
      </c>
      <c r="C339" t="s">
        <v>730</v>
      </c>
      <c r="D339" t="s">
        <v>557</v>
      </c>
      <c r="E339" t="s">
        <v>127</v>
      </c>
      <c r="F339">
        <v>28</v>
      </c>
      <c r="G339" t="str">
        <f t="shared" si="33"/>
        <v>เด็กหญิงภัทรศยา   อินทร์แปง</v>
      </c>
      <c r="J339">
        <f t="shared" si="34"/>
        <v>3104</v>
      </c>
      <c r="K339" t="str">
        <f t="shared" si="36"/>
        <v>เด็กหญิงภัทรศยา   อินทร์แปง</v>
      </c>
      <c r="L339">
        <f t="shared" si="37"/>
        <v>3104</v>
      </c>
      <c r="M339" t="str">
        <f t="shared" si="35"/>
        <v>ป.6/1</v>
      </c>
      <c r="N339">
        <f t="shared" si="38"/>
        <v>28</v>
      </c>
    </row>
    <row r="340" spans="1:14" x14ac:dyDescent="0.2">
      <c r="A340" t="s">
        <v>262</v>
      </c>
      <c r="B340">
        <v>3109</v>
      </c>
      <c r="C340" t="s">
        <v>730</v>
      </c>
      <c r="D340" t="s">
        <v>558</v>
      </c>
      <c r="E340" t="s">
        <v>167</v>
      </c>
      <c r="F340">
        <v>29</v>
      </c>
      <c r="G340" t="str">
        <f t="shared" si="33"/>
        <v>เด็กหญิงพัชรีรัชต์   ลาดคม</v>
      </c>
      <c r="J340">
        <f t="shared" si="34"/>
        <v>3109</v>
      </c>
      <c r="K340" t="str">
        <f t="shared" si="36"/>
        <v>เด็กหญิงพัชรีรัชต์   ลาดคม</v>
      </c>
      <c r="L340">
        <f t="shared" si="37"/>
        <v>3109</v>
      </c>
      <c r="M340" t="str">
        <f t="shared" si="35"/>
        <v>ป.6/1</v>
      </c>
      <c r="N340">
        <f t="shared" si="38"/>
        <v>29</v>
      </c>
    </row>
    <row r="341" spans="1:14" x14ac:dyDescent="0.2">
      <c r="A341" t="s">
        <v>262</v>
      </c>
      <c r="B341">
        <v>3111</v>
      </c>
      <c r="C341" t="s">
        <v>730</v>
      </c>
      <c r="D341" t="s">
        <v>559</v>
      </c>
      <c r="E341" t="s">
        <v>168</v>
      </c>
      <c r="F341">
        <v>30</v>
      </c>
      <c r="G341" t="str">
        <f t="shared" si="33"/>
        <v>เด็กหญิงบุณยานุช   ยาวิชัย</v>
      </c>
      <c r="J341">
        <f t="shared" si="34"/>
        <v>3111</v>
      </c>
      <c r="K341" t="str">
        <f t="shared" si="36"/>
        <v>เด็กหญิงบุณยานุช   ยาวิชัย</v>
      </c>
      <c r="L341">
        <f t="shared" si="37"/>
        <v>3111</v>
      </c>
      <c r="M341" t="str">
        <f t="shared" si="35"/>
        <v>ป.6/1</v>
      </c>
      <c r="N341">
        <f t="shared" si="38"/>
        <v>30</v>
      </c>
    </row>
    <row r="342" spans="1:14" x14ac:dyDescent="0.2">
      <c r="A342" t="s">
        <v>262</v>
      </c>
      <c r="B342">
        <v>3285</v>
      </c>
      <c r="C342" t="s">
        <v>730</v>
      </c>
      <c r="D342" t="s">
        <v>776</v>
      </c>
      <c r="E342" t="s">
        <v>772</v>
      </c>
      <c r="F342">
        <v>31</v>
      </c>
      <c r="G342" t="str">
        <f t="shared" si="33"/>
        <v>เด็กหญิงเบญจมาศ   ณะกะวงค์</v>
      </c>
      <c r="J342">
        <f t="shared" si="34"/>
        <v>3285</v>
      </c>
      <c r="K342" t="str">
        <f t="shared" si="36"/>
        <v>เด็กหญิงเบญจมาศ   ณะกะวงค์</v>
      </c>
      <c r="L342">
        <f t="shared" si="37"/>
        <v>3285</v>
      </c>
      <c r="M342" t="str">
        <f t="shared" si="35"/>
        <v>ป.6/1</v>
      </c>
      <c r="N342">
        <f t="shared" si="38"/>
        <v>31</v>
      </c>
    </row>
    <row r="343" spans="1:14" x14ac:dyDescent="0.2">
      <c r="A343" t="s">
        <v>262</v>
      </c>
      <c r="B343">
        <v>3286</v>
      </c>
      <c r="C343" t="s">
        <v>730</v>
      </c>
      <c r="D343" t="s">
        <v>777</v>
      </c>
      <c r="E343" t="s">
        <v>773</v>
      </c>
      <c r="F343">
        <v>32</v>
      </c>
      <c r="G343" t="str">
        <f t="shared" si="33"/>
        <v>เด็กหญิงเยาวภา   ทองโท</v>
      </c>
      <c r="J343">
        <f t="shared" si="34"/>
        <v>3286</v>
      </c>
      <c r="K343" t="str">
        <f t="shared" si="36"/>
        <v>เด็กหญิงเยาวภา   ทองโท</v>
      </c>
      <c r="L343">
        <f t="shared" si="37"/>
        <v>3286</v>
      </c>
      <c r="M343" t="str">
        <f t="shared" si="35"/>
        <v>ป.6/1</v>
      </c>
      <c r="N343">
        <f t="shared" si="38"/>
        <v>32</v>
      </c>
    </row>
    <row r="344" spans="1:14" x14ac:dyDescent="0.2">
      <c r="A344" t="s">
        <v>262</v>
      </c>
      <c r="B344">
        <v>3306</v>
      </c>
      <c r="C344" t="s">
        <v>730</v>
      </c>
      <c r="D344" t="s">
        <v>1062</v>
      </c>
      <c r="E344" t="s">
        <v>1063</v>
      </c>
      <c r="F344">
        <v>33</v>
      </c>
      <c r="G344" t="str">
        <f t="shared" si="33"/>
        <v>เด็กหญิงนงนภัส   พนมไพร</v>
      </c>
      <c r="J344">
        <f t="shared" si="34"/>
        <v>3306</v>
      </c>
      <c r="K344" t="str">
        <f t="shared" si="36"/>
        <v>เด็กหญิงนงนภัส   พนมไพร</v>
      </c>
      <c r="L344">
        <f t="shared" si="37"/>
        <v>3306</v>
      </c>
      <c r="M344" t="str">
        <f t="shared" si="35"/>
        <v>ป.6/1</v>
      </c>
      <c r="N344">
        <f t="shared" si="38"/>
        <v>33</v>
      </c>
    </row>
    <row r="345" spans="1:14" x14ac:dyDescent="0.2">
      <c r="A345" t="s">
        <v>262</v>
      </c>
      <c r="B345">
        <v>3333</v>
      </c>
      <c r="C345" t="s">
        <v>730</v>
      </c>
      <c r="D345" t="s">
        <v>778</v>
      </c>
      <c r="E345" t="s">
        <v>775</v>
      </c>
      <c r="F345">
        <v>34</v>
      </c>
      <c r="G345" t="str">
        <f t="shared" si="33"/>
        <v>เด็กหญิงณัฐชธิดา   ปัญญาเลิศ</v>
      </c>
      <c r="J345">
        <f t="shared" si="34"/>
        <v>3333</v>
      </c>
      <c r="K345" t="str">
        <f t="shared" si="36"/>
        <v>เด็กหญิงณัฐชธิดา   ปัญญาเลิศ</v>
      </c>
      <c r="L345">
        <f t="shared" si="37"/>
        <v>3333</v>
      </c>
      <c r="M345" t="str">
        <f t="shared" si="35"/>
        <v>ป.6/1</v>
      </c>
      <c r="N345">
        <f t="shared" si="38"/>
        <v>34</v>
      </c>
    </row>
    <row r="346" spans="1:14" x14ac:dyDescent="0.2">
      <c r="A346" t="s">
        <v>262</v>
      </c>
      <c r="B346">
        <v>3451</v>
      </c>
      <c r="C346" t="s">
        <v>730</v>
      </c>
      <c r="D346" t="s">
        <v>779</v>
      </c>
      <c r="E346" t="s">
        <v>318</v>
      </c>
      <c r="F346">
        <v>35</v>
      </c>
      <c r="G346" t="str">
        <f t="shared" si="33"/>
        <v>เด็กหญิงบงกชกร   เตจ๊ะน้อย</v>
      </c>
      <c r="J346">
        <f t="shared" si="34"/>
        <v>3451</v>
      </c>
      <c r="K346" t="str">
        <f t="shared" si="36"/>
        <v>เด็กหญิงบงกชกร   เตจ๊ะน้อย</v>
      </c>
      <c r="L346">
        <f t="shared" si="37"/>
        <v>3451</v>
      </c>
      <c r="M346" t="str">
        <f t="shared" si="35"/>
        <v>ป.6/1</v>
      </c>
      <c r="N346">
        <f t="shared" si="38"/>
        <v>35</v>
      </c>
    </row>
    <row r="347" spans="1:14" x14ac:dyDescent="0.2">
      <c r="A347" t="s">
        <v>262</v>
      </c>
      <c r="B347">
        <v>3581</v>
      </c>
      <c r="C347" t="s">
        <v>730</v>
      </c>
      <c r="D347" t="s">
        <v>1126</v>
      </c>
      <c r="E347" t="s">
        <v>1127</v>
      </c>
      <c r="F347">
        <v>36</v>
      </c>
      <c r="G347" t="str">
        <f t="shared" si="33"/>
        <v>เด็กหญิงสุวิชญา   หมื่นพาลี</v>
      </c>
      <c r="J347">
        <f t="shared" si="34"/>
        <v>3581</v>
      </c>
      <c r="K347" t="str">
        <f t="shared" si="36"/>
        <v>เด็กหญิงสุวิชญา   หมื่นพาลี</v>
      </c>
      <c r="L347">
        <f t="shared" si="37"/>
        <v>3581</v>
      </c>
      <c r="M347" t="str">
        <f t="shared" si="35"/>
        <v>ป.6/1</v>
      </c>
      <c r="N347">
        <f t="shared" si="38"/>
        <v>36</v>
      </c>
    </row>
    <row r="348" spans="1:14" x14ac:dyDescent="0.2">
      <c r="A348" t="s">
        <v>262</v>
      </c>
      <c r="B348">
        <v>3671</v>
      </c>
      <c r="C348" t="s">
        <v>730</v>
      </c>
      <c r="D348" t="s">
        <v>1576</v>
      </c>
      <c r="E348" t="s">
        <v>95</v>
      </c>
      <c r="F348">
        <v>37</v>
      </c>
      <c r="G348" t="str">
        <f t="shared" si="33"/>
        <v>เด็กหญิงติณณฌา   จอมแก้ว</v>
      </c>
      <c r="J348">
        <f t="shared" si="34"/>
        <v>3671</v>
      </c>
      <c r="K348" t="str">
        <f t="shared" si="36"/>
        <v>เด็กหญิงติณณฌา   จอมแก้ว</v>
      </c>
      <c r="L348">
        <f t="shared" si="37"/>
        <v>3671</v>
      </c>
      <c r="M348" t="str">
        <f t="shared" si="35"/>
        <v>ป.6/1</v>
      </c>
      <c r="N348">
        <f t="shared" si="38"/>
        <v>37</v>
      </c>
    </row>
    <row r="349" spans="1:14" x14ac:dyDescent="0.2">
      <c r="A349" t="s">
        <v>280</v>
      </c>
      <c r="B349">
        <v>2794</v>
      </c>
      <c r="C349" t="s">
        <v>729</v>
      </c>
      <c r="D349" t="s">
        <v>560</v>
      </c>
      <c r="E349" t="s">
        <v>170</v>
      </c>
      <c r="F349">
        <v>1</v>
      </c>
      <c r="G349" t="str">
        <f t="shared" si="33"/>
        <v>เด็กชายทักษ์ดนัย   มัฆวาฬ</v>
      </c>
      <c r="J349">
        <f t="shared" si="34"/>
        <v>2794</v>
      </c>
      <c r="K349" t="str">
        <f t="shared" si="36"/>
        <v>เด็กชายทักษ์ดนัย   มัฆวาฬ</v>
      </c>
      <c r="L349">
        <f t="shared" si="37"/>
        <v>2794</v>
      </c>
      <c r="M349" t="str">
        <f t="shared" si="35"/>
        <v>ป.6/2</v>
      </c>
      <c r="N349">
        <f t="shared" si="38"/>
        <v>1</v>
      </c>
    </row>
    <row r="350" spans="1:14" x14ac:dyDescent="0.2">
      <c r="A350" t="s">
        <v>280</v>
      </c>
      <c r="B350">
        <v>2880</v>
      </c>
      <c r="C350" t="s">
        <v>729</v>
      </c>
      <c r="D350" t="s">
        <v>561</v>
      </c>
      <c r="E350" t="s">
        <v>131</v>
      </c>
      <c r="F350">
        <v>2</v>
      </c>
      <c r="G350" t="str">
        <f t="shared" si="33"/>
        <v>เด็กชายพีรวิชญ์   ปูแปง</v>
      </c>
      <c r="J350">
        <f t="shared" si="34"/>
        <v>2880</v>
      </c>
      <c r="K350" t="str">
        <f t="shared" si="36"/>
        <v>เด็กชายพีรวิชญ์   ปูแปง</v>
      </c>
      <c r="L350">
        <f t="shared" si="37"/>
        <v>2880</v>
      </c>
      <c r="M350" t="str">
        <f t="shared" si="35"/>
        <v>ป.6/2</v>
      </c>
      <c r="N350">
        <f t="shared" si="38"/>
        <v>2</v>
      </c>
    </row>
    <row r="351" spans="1:14" x14ac:dyDescent="0.2">
      <c r="A351" t="s">
        <v>280</v>
      </c>
      <c r="B351">
        <v>2883</v>
      </c>
      <c r="C351" t="s">
        <v>729</v>
      </c>
      <c r="D351" t="s">
        <v>563</v>
      </c>
      <c r="E351" t="s">
        <v>172</v>
      </c>
      <c r="F351">
        <v>3</v>
      </c>
      <c r="G351" t="str">
        <f t="shared" si="33"/>
        <v>เด็กชายเทวินทร์   กวาวสิบสาม</v>
      </c>
      <c r="J351">
        <f t="shared" si="34"/>
        <v>2883</v>
      </c>
      <c r="K351" t="str">
        <f t="shared" si="36"/>
        <v>เด็กชายเทวินทร์   กวาวสิบสาม</v>
      </c>
      <c r="L351">
        <f t="shared" si="37"/>
        <v>2883</v>
      </c>
      <c r="M351" t="str">
        <f t="shared" si="35"/>
        <v>ป.6/2</v>
      </c>
      <c r="N351">
        <f t="shared" si="38"/>
        <v>3</v>
      </c>
    </row>
    <row r="352" spans="1:14" x14ac:dyDescent="0.2">
      <c r="A352" t="s">
        <v>280</v>
      </c>
      <c r="B352">
        <v>2884</v>
      </c>
      <c r="C352" t="s">
        <v>729</v>
      </c>
      <c r="D352" t="s">
        <v>564</v>
      </c>
      <c r="E352" t="s">
        <v>173</v>
      </c>
      <c r="F352">
        <v>4</v>
      </c>
      <c r="G352" t="str">
        <f t="shared" si="33"/>
        <v>เด็กชายอภิวัฒน์   แก้วนา</v>
      </c>
      <c r="J352">
        <f t="shared" si="34"/>
        <v>2884</v>
      </c>
      <c r="K352" t="str">
        <f t="shared" si="36"/>
        <v>เด็กชายอภิวัฒน์   แก้วนา</v>
      </c>
      <c r="L352">
        <f t="shared" si="37"/>
        <v>2884</v>
      </c>
      <c r="M352" t="str">
        <f t="shared" si="35"/>
        <v>ป.6/2</v>
      </c>
      <c r="N352">
        <f t="shared" si="38"/>
        <v>4</v>
      </c>
    </row>
    <row r="353" spans="1:14" x14ac:dyDescent="0.2">
      <c r="A353" t="s">
        <v>280</v>
      </c>
      <c r="B353">
        <v>2892</v>
      </c>
      <c r="C353" t="s">
        <v>729</v>
      </c>
      <c r="D353" t="s">
        <v>565</v>
      </c>
      <c r="E353" t="s">
        <v>174</v>
      </c>
      <c r="F353">
        <v>5</v>
      </c>
      <c r="G353" t="str">
        <f t="shared" si="33"/>
        <v>เด็กชายสพล   พูนทะวัด</v>
      </c>
      <c r="J353">
        <f t="shared" si="34"/>
        <v>2892</v>
      </c>
      <c r="K353" t="str">
        <f t="shared" si="36"/>
        <v>เด็กชายสพล   พูนทะวัด</v>
      </c>
      <c r="L353">
        <f t="shared" si="37"/>
        <v>2892</v>
      </c>
      <c r="M353" t="str">
        <f t="shared" si="35"/>
        <v>ป.6/2</v>
      </c>
      <c r="N353">
        <f t="shared" si="38"/>
        <v>5</v>
      </c>
    </row>
    <row r="354" spans="1:14" x14ac:dyDescent="0.2">
      <c r="A354" t="s">
        <v>280</v>
      </c>
      <c r="B354">
        <v>2897</v>
      </c>
      <c r="C354" t="s">
        <v>729</v>
      </c>
      <c r="D354" t="s">
        <v>567</v>
      </c>
      <c r="E354" t="s">
        <v>175</v>
      </c>
      <c r="F354">
        <v>6</v>
      </c>
      <c r="G354" t="str">
        <f t="shared" si="33"/>
        <v>เด็กชายไชยกร   ทาซาว</v>
      </c>
      <c r="J354">
        <f t="shared" si="34"/>
        <v>2897</v>
      </c>
      <c r="K354" t="str">
        <f t="shared" si="36"/>
        <v>เด็กชายไชยกร   ทาซาว</v>
      </c>
      <c r="L354">
        <f t="shared" si="37"/>
        <v>2897</v>
      </c>
      <c r="M354" t="str">
        <f t="shared" si="35"/>
        <v>ป.6/2</v>
      </c>
      <c r="N354">
        <f t="shared" si="38"/>
        <v>6</v>
      </c>
    </row>
    <row r="355" spans="1:14" x14ac:dyDescent="0.2">
      <c r="A355" t="s">
        <v>280</v>
      </c>
      <c r="B355">
        <v>2901</v>
      </c>
      <c r="C355" t="s">
        <v>729</v>
      </c>
      <c r="D355" t="s">
        <v>568</v>
      </c>
      <c r="E355" t="s">
        <v>176</v>
      </c>
      <c r="F355">
        <v>7</v>
      </c>
      <c r="G355" t="str">
        <f t="shared" si="33"/>
        <v>เด็กชายธีรวัฒน์   บูรณะกิติ</v>
      </c>
      <c r="J355">
        <f t="shared" si="34"/>
        <v>2901</v>
      </c>
      <c r="K355" t="str">
        <f t="shared" si="36"/>
        <v>เด็กชายธีรวัฒน์   บูรณะกิติ</v>
      </c>
      <c r="L355">
        <f t="shared" si="37"/>
        <v>2901</v>
      </c>
      <c r="M355" t="str">
        <f t="shared" si="35"/>
        <v>ป.6/2</v>
      </c>
      <c r="N355">
        <f t="shared" si="38"/>
        <v>7</v>
      </c>
    </row>
    <row r="356" spans="1:14" x14ac:dyDescent="0.2">
      <c r="A356" t="s">
        <v>280</v>
      </c>
      <c r="B356">
        <v>2954</v>
      </c>
      <c r="C356" t="s">
        <v>729</v>
      </c>
      <c r="D356" t="s">
        <v>569</v>
      </c>
      <c r="E356" t="s">
        <v>177</v>
      </c>
      <c r="F356">
        <v>8</v>
      </c>
      <c r="G356" t="str">
        <f t="shared" si="33"/>
        <v>เด็กชายธีรโชติ   สีเขียว</v>
      </c>
      <c r="J356">
        <f t="shared" si="34"/>
        <v>2954</v>
      </c>
      <c r="K356" t="str">
        <f t="shared" si="36"/>
        <v>เด็กชายธีรโชติ   สีเขียว</v>
      </c>
      <c r="L356">
        <f t="shared" si="37"/>
        <v>2954</v>
      </c>
      <c r="M356" t="str">
        <f t="shared" si="35"/>
        <v>ป.6/2</v>
      </c>
      <c r="N356">
        <f t="shared" si="38"/>
        <v>8</v>
      </c>
    </row>
    <row r="357" spans="1:14" x14ac:dyDescent="0.2">
      <c r="A357" t="s">
        <v>280</v>
      </c>
      <c r="B357">
        <v>3099</v>
      </c>
      <c r="C357" t="s">
        <v>729</v>
      </c>
      <c r="D357" t="s">
        <v>571</v>
      </c>
      <c r="E357" t="s">
        <v>179</v>
      </c>
      <c r="F357">
        <v>9</v>
      </c>
      <c r="G357" t="str">
        <f t="shared" si="33"/>
        <v>เด็กชายเวทานต์   เดชกล้า</v>
      </c>
      <c r="J357">
        <f t="shared" si="34"/>
        <v>3099</v>
      </c>
      <c r="K357" t="str">
        <f t="shared" si="36"/>
        <v>เด็กชายเวทานต์   เดชกล้า</v>
      </c>
      <c r="L357">
        <f t="shared" si="37"/>
        <v>3099</v>
      </c>
      <c r="M357" t="str">
        <f t="shared" si="35"/>
        <v>ป.6/2</v>
      </c>
      <c r="N357">
        <f t="shared" si="38"/>
        <v>9</v>
      </c>
    </row>
    <row r="358" spans="1:14" x14ac:dyDescent="0.2">
      <c r="A358" t="s">
        <v>280</v>
      </c>
      <c r="B358">
        <v>3105</v>
      </c>
      <c r="C358" t="s">
        <v>729</v>
      </c>
      <c r="D358" t="s">
        <v>572</v>
      </c>
      <c r="E358" t="s">
        <v>180</v>
      </c>
      <c r="F358">
        <v>10</v>
      </c>
      <c r="G358" t="str">
        <f t="shared" si="33"/>
        <v>เด็กชายสุรทิน   สระทองเคน</v>
      </c>
      <c r="J358">
        <f t="shared" si="34"/>
        <v>3105</v>
      </c>
      <c r="K358" t="str">
        <f t="shared" si="36"/>
        <v>เด็กชายสุรทิน   สระทองเคน</v>
      </c>
      <c r="L358">
        <f t="shared" si="37"/>
        <v>3105</v>
      </c>
      <c r="M358" t="str">
        <f t="shared" si="35"/>
        <v>ป.6/2</v>
      </c>
      <c r="N358">
        <f t="shared" si="38"/>
        <v>10</v>
      </c>
    </row>
    <row r="359" spans="1:14" x14ac:dyDescent="0.2">
      <c r="A359" t="s">
        <v>280</v>
      </c>
      <c r="B359">
        <v>3106</v>
      </c>
      <c r="C359" t="s">
        <v>729</v>
      </c>
      <c r="D359" t="s">
        <v>510</v>
      </c>
      <c r="E359" t="s">
        <v>181</v>
      </c>
      <c r="F359">
        <v>11</v>
      </c>
      <c r="G359" t="str">
        <f t="shared" si="33"/>
        <v>เด็กชายธนพนธ์   นภาลัย</v>
      </c>
      <c r="J359">
        <f t="shared" si="34"/>
        <v>3106</v>
      </c>
      <c r="K359" t="str">
        <f t="shared" si="36"/>
        <v>เด็กชายธนพนธ์   นภาลัย</v>
      </c>
      <c r="L359">
        <f t="shared" si="37"/>
        <v>3106</v>
      </c>
      <c r="M359" t="str">
        <f t="shared" si="35"/>
        <v>ป.6/2</v>
      </c>
      <c r="N359">
        <f t="shared" si="38"/>
        <v>11</v>
      </c>
    </row>
    <row r="360" spans="1:14" x14ac:dyDescent="0.2">
      <c r="A360" t="s">
        <v>280</v>
      </c>
      <c r="B360">
        <v>3108</v>
      </c>
      <c r="C360" t="s">
        <v>729</v>
      </c>
      <c r="D360" t="s">
        <v>573</v>
      </c>
      <c r="E360" t="s">
        <v>182</v>
      </c>
      <c r="F360">
        <v>12</v>
      </c>
      <c r="G360" t="str">
        <f t="shared" si="33"/>
        <v>เด็กชายกวิรัช   เรือนคำจันทร์</v>
      </c>
      <c r="J360">
        <f t="shared" si="34"/>
        <v>3108</v>
      </c>
      <c r="K360" t="str">
        <f t="shared" si="36"/>
        <v>เด็กชายกวิรัช   เรือนคำจันทร์</v>
      </c>
      <c r="L360">
        <f t="shared" si="37"/>
        <v>3108</v>
      </c>
      <c r="M360" t="str">
        <f t="shared" si="35"/>
        <v>ป.6/2</v>
      </c>
      <c r="N360">
        <f t="shared" si="38"/>
        <v>12</v>
      </c>
    </row>
    <row r="361" spans="1:14" x14ac:dyDescent="0.2">
      <c r="A361" t="s">
        <v>280</v>
      </c>
      <c r="B361">
        <v>3331</v>
      </c>
      <c r="C361" t="s">
        <v>729</v>
      </c>
      <c r="D361" t="s">
        <v>574</v>
      </c>
      <c r="E361" t="s">
        <v>183</v>
      </c>
      <c r="F361">
        <v>13</v>
      </c>
      <c r="G361" t="str">
        <f t="shared" si="33"/>
        <v>เด็กชายณัฐวัศ   ก๋ายศ</v>
      </c>
      <c r="J361">
        <f t="shared" si="34"/>
        <v>3331</v>
      </c>
      <c r="K361" t="str">
        <f t="shared" si="36"/>
        <v>เด็กชายณัฐวัศ   ก๋ายศ</v>
      </c>
      <c r="L361">
        <f t="shared" si="37"/>
        <v>3331</v>
      </c>
      <c r="M361" t="str">
        <f t="shared" si="35"/>
        <v>ป.6/2</v>
      </c>
      <c r="N361">
        <f t="shared" si="38"/>
        <v>13</v>
      </c>
    </row>
    <row r="362" spans="1:14" x14ac:dyDescent="0.2">
      <c r="A362" t="s">
        <v>280</v>
      </c>
      <c r="B362">
        <v>3332</v>
      </c>
      <c r="C362" t="s">
        <v>729</v>
      </c>
      <c r="D362" t="s">
        <v>575</v>
      </c>
      <c r="E362" t="s">
        <v>184</v>
      </c>
      <c r="F362">
        <v>14</v>
      </c>
      <c r="G362" t="str">
        <f t="shared" si="33"/>
        <v>เด็กชายคุณัชญ์   วงศ์ธิดาธร</v>
      </c>
      <c r="J362">
        <f t="shared" si="34"/>
        <v>3332</v>
      </c>
      <c r="K362" t="str">
        <f t="shared" si="36"/>
        <v>เด็กชายคุณัชญ์   วงศ์ธิดาธร</v>
      </c>
      <c r="L362">
        <f t="shared" si="37"/>
        <v>3332</v>
      </c>
      <c r="M362" t="str">
        <f t="shared" si="35"/>
        <v>ป.6/2</v>
      </c>
      <c r="N362">
        <f t="shared" si="38"/>
        <v>14</v>
      </c>
    </row>
    <row r="363" spans="1:14" x14ac:dyDescent="0.2">
      <c r="A363" t="s">
        <v>280</v>
      </c>
      <c r="B363">
        <v>3707</v>
      </c>
      <c r="C363" t="s">
        <v>729</v>
      </c>
      <c r="D363" t="s">
        <v>1731</v>
      </c>
      <c r="E363" t="s">
        <v>1730</v>
      </c>
      <c r="F363">
        <v>15</v>
      </c>
      <c r="G363" t="str">
        <f t="shared" si="33"/>
        <v>เด็กชายอำนาจ   ศรีมหรรณ์</v>
      </c>
      <c r="J363">
        <f t="shared" si="34"/>
        <v>3707</v>
      </c>
      <c r="K363" t="str">
        <f t="shared" si="36"/>
        <v>เด็กชายอำนาจ   ศรีมหรรณ์</v>
      </c>
      <c r="L363">
        <f t="shared" si="37"/>
        <v>3707</v>
      </c>
      <c r="M363" t="str">
        <f t="shared" si="35"/>
        <v>ป.6/2</v>
      </c>
      <c r="N363">
        <f t="shared" si="38"/>
        <v>15</v>
      </c>
    </row>
    <row r="364" spans="1:14" x14ac:dyDescent="0.2">
      <c r="A364" t="s">
        <v>280</v>
      </c>
      <c r="B364">
        <v>3757</v>
      </c>
      <c r="C364" t="s">
        <v>729</v>
      </c>
      <c r="D364" t="s">
        <v>1817</v>
      </c>
      <c r="E364" t="s">
        <v>1818</v>
      </c>
      <c r="F364">
        <v>16</v>
      </c>
      <c r="G364" t="str">
        <f t="shared" si="33"/>
        <v>เด็กชายยุทธการ   ศรีไพรเจริญ</v>
      </c>
      <c r="J364">
        <f t="shared" si="34"/>
        <v>3757</v>
      </c>
      <c r="K364" t="str">
        <f t="shared" si="36"/>
        <v>เด็กชายยุทธการ   ศรีไพรเจริญ</v>
      </c>
      <c r="L364">
        <f t="shared" si="37"/>
        <v>3757</v>
      </c>
      <c r="M364" t="str">
        <f t="shared" si="35"/>
        <v>ป.6/2</v>
      </c>
      <c r="N364">
        <f t="shared" si="38"/>
        <v>16</v>
      </c>
    </row>
    <row r="365" spans="1:14" x14ac:dyDescent="0.2">
      <c r="A365" t="s">
        <v>280</v>
      </c>
      <c r="B365">
        <v>2750</v>
      </c>
      <c r="C365" t="s">
        <v>730</v>
      </c>
      <c r="D365" t="s">
        <v>577</v>
      </c>
      <c r="E365" t="s">
        <v>186</v>
      </c>
      <c r="F365">
        <v>17</v>
      </c>
      <c r="G365" t="str">
        <f t="shared" si="33"/>
        <v>เด็กหญิงฝากขวัญ   เพชรสว่าง</v>
      </c>
      <c r="J365">
        <f t="shared" si="34"/>
        <v>2750</v>
      </c>
      <c r="K365" t="str">
        <f t="shared" si="36"/>
        <v>เด็กหญิงฝากขวัญ   เพชรสว่าง</v>
      </c>
      <c r="L365">
        <f t="shared" si="37"/>
        <v>2750</v>
      </c>
      <c r="M365" t="str">
        <f t="shared" si="35"/>
        <v>ป.6/2</v>
      </c>
      <c r="N365">
        <f t="shared" si="38"/>
        <v>17</v>
      </c>
    </row>
    <row r="366" spans="1:14" x14ac:dyDescent="0.2">
      <c r="A366" t="s">
        <v>280</v>
      </c>
      <c r="B366">
        <v>2886</v>
      </c>
      <c r="C366" t="s">
        <v>730</v>
      </c>
      <c r="D366" t="s">
        <v>578</v>
      </c>
      <c r="E366" t="s">
        <v>187</v>
      </c>
      <c r="F366">
        <v>18</v>
      </c>
      <c r="G366" t="str">
        <f t="shared" si="33"/>
        <v>เด็กหญิงประสิตา   คำปวน</v>
      </c>
      <c r="J366">
        <f t="shared" si="34"/>
        <v>2886</v>
      </c>
      <c r="K366" t="str">
        <f t="shared" si="36"/>
        <v>เด็กหญิงประสิตา   คำปวน</v>
      </c>
      <c r="L366">
        <f t="shared" si="37"/>
        <v>2886</v>
      </c>
      <c r="M366" t="str">
        <f t="shared" si="35"/>
        <v>ป.6/2</v>
      </c>
      <c r="N366">
        <f t="shared" si="38"/>
        <v>18</v>
      </c>
    </row>
    <row r="367" spans="1:14" x14ac:dyDescent="0.2">
      <c r="A367" t="s">
        <v>280</v>
      </c>
      <c r="B367">
        <v>2887</v>
      </c>
      <c r="C367" t="s">
        <v>730</v>
      </c>
      <c r="D367" t="s">
        <v>579</v>
      </c>
      <c r="E367" t="s">
        <v>188</v>
      </c>
      <c r="F367">
        <v>19</v>
      </c>
      <c r="G367" t="str">
        <f t="shared" si="33"/>
        <v>เด็กหญิงภูริชญา   กุณาเลย</v>
      </c>
      <c r="J367">
        <f t="shared" si="34"/>
        <v>2887</v>
      </c>
      <c r="K367" t="str">
        <f t="shared" si="36"/>
        <v>เด็กหญิงภูริชญา   กุณาเลย</v>
      </c>
      <c r="L367">
        <f t="shared" si="37"/>
        <v>2887</v>
      </c>
      <c r="M367" t="str">
        <f t="shared" si="35"/>
        <v>ป.6/2</v>
      </c>
      <c r="N367">
        <f t="shared" si="38"/>
        <v>19</v>
      </c>
    </row>
    <row r="368" spans="1:14" x14ac:dyDescent="0.2">
      <c r="A368" t="s">
        <v>280</v>
      </c>
      <c r="B368">
        <v>2888</v>
      </c>
      <c r="C368" t="s">
        <v>730</v>
      </c>
      <c r="D368" t="s">
        <v>580</v>
      </c>
      <c r="E368" t="s">
        <v>189</v>
      </c>
      <c r="F368">
        <v>20</v>
      </c>
      <c r="G368" t="str">
        <f t="shared" si="33"/>
        <v>เด็กหญิงจารุกัญญา   แสนศิริ</v>
      </c>
      <c r="J368">
        <f t="shared" si="34"/>
        <v>2888</v>
      </c>
      <c r="K368" t="str">
        <f t="shared" si="36"/>
        <v>เด็กหญิงจารุกัญญา   แสนศิริ</v>
      </c>
      <c r="L368">
        <f t="shared" si="37"/>
        <v>2888</v>
      </c>
      <c r="M368" t="str">
        <f t="shared" si="35"/>
        <v>ป.6/2</v>
      </c>
      <c r="N368">
        <f t="shared" si="38"/>
        <v>20</v>
      </c>
    </row>
    <row r="369" spans="1:14" x14ac:dyDescent="0.2">
      <c r="A369" t="s">
        <v>280</v>
      </c>
      <c r="B369">
        <v>2891</v>
      </c>
      <c r="C369" t="s">
        <v>730</v>
      </c>
      <c r="D369" t="s">
        <v>581</v>
      </c>
      <c r="E369" t="s">
        <v>190</v>
      </c>
      <c r="F369">
        <v>21</v>
      </c>
      <c r="G369" t="str">
        <f t="shared" si="33"/>
        <v>เด็กหญิงภัทรธิดา   ปวนคำ</v>
      </c>
      <c r="J369">
        <f t="shared" si="34"/>
        <v>2891</v>
      </c>
      <c r="K369" t="str">
        <f t="shared" si="36"/>
        <v>เด็กหญิงภัทรธิดา   ปวนคำ</v>
      </c>
      <c r="L369">
        <f t="shared" si="37"/>
        <v>2891</v>
      </c>
      <c r="M369" t="str">
        <f t="shared" si="35"/>
        <v>ป.6/2</v>
      </c>
      <c r="N369">
        <f t="shared" si="38"/>
        <v>21</v>
      </c>
    </row>
    <row r="370" spans="1:14" x14ac:dyDescent="0.2">
      <c r="A370" t="s">
        <v>280</v>
      </c>
      <c r="B370">
        <v>2907</v>
      </c>
      <c r="C370" t="s">
        <v>730</v>
      </c>
      <c r="D370" t="s">
        <v>496</v>
      </c>
      <c r="E370" t="s">
        <v>191</v>
      </c>
      <c r="F370">
        <v>22</v>
      </c>
      <c r="G370" t="str">
        <f t="shared" si="33"/>
        <v>เด็กหญิงวรัญญา   อภิสุทธิพงษากุล</v>
      </c>
      <c r="J370">
        <f t="shared" si="34"/>
        <v>2907</v>
      </c>
      <c r="K370" t="str">
        <f t="shared" si="36"/>
        <v>เด็กหญิงวรัญญา   อภิสุทธิพงษากุล</v>
      </c>
      <c r="L370">
        <f t="shared" si="37"/>
        <v>2907</v>
      </c>
      <c r="M370" t="str">
        <f t="shared" si="35"/>
        <v>ป.6/2</v>
      </c>
      <c r="N370">
        <f t="shared" si="38"/>
        <v>22</v>
      </c>
    </row>
    <row r="371" spans="1:14" x14ac:dyDescent="0.2">
      <c r="A371" t="s">
        <v>280</v>
      </c>
      <c r="B371">
        <v>2909</v>
      </c>
      <c r="C371" t="s">
        <v>730</v>
      </c>
      <c r="D371" t="s">
        <v>1554</v>
      </c>
      <c r="E371" t="s">
        <v>192</v>
      </c>
      <c r="F371">
        <v>23</v>
      </c>
      <c r="G371" t="str">
        <f t="shared" si="33"/>
        <v>เด็กหญิงรัชนีกรณ์   ญาติมาก</v>
      </c>
      <c r="J371">
        <f t="shared" si="34"/>
        <v>2909</v>
      </c>
      <c r="K371" t="str">
        <f t="shared" si="36"/>
        <v>เด็กหญิงรัชนีกรณ์   ญาติมาก</v>
      </c>
      <c r="L371">
        <f t="shared" si="37"/>
        <v>2909</v>
      </c>
      <c r="M371" t="str">
        <f t="shared" si="35"/>
        <v>ป.6/2</v>
      </c>
      <c r="N371">
        <f t="shared" si="38"/>
        <v>23</v>
      </c>
    </row>
    <row r="372" spans="1:14" x14ac:dyDescent="0.2">
      <c r="A372" t="s">
        <v>280</v>
      </c>
      <c r="B372">
        <v>2939</v>
      </c>
      <c r="C372" t="s">
        <v>730</v>
      </c>
      <c r="D372" t="s">
        <v>583</v>
      </c>
      <c r="E372" t="s">
        <v>193</v>
      </c>
      <c r="F372">
        <v>24</v>
      </c>
      <c r="G372" t="str">
        <f t="shared" si="33"/>
        <v>เด็กหญิงวิลาวัณย์   ชัยเหล็ก</v>
      </c>
      <c r="J372">
        <f t="shared" si="34"/>
        <v>2939</v>
      </c>
      <c r="K372" t="str">
        <f t="shared" si="36"/>
        <v>เด็กหญิงวิลาวัณย์   ชัยเหล็ก</v>
      </c>
      <c r="L372">
        <f t="shared" si="37"/>
        <v>2939</v>
      </c>
      <c r="M372" t="str">
        <f t="shared" si="35"/>
        <v>ป.6/2</v>
      </c>
      <c r="N372">
        <f t="shared" si="38"/>
        <v>24</v>
      </c>
    </row>
    <row r="373" spans="1:14" x14ac:dyDescent="0.2">
      <c r="A373" t="s">
        <v>280</v>
      </c>
      <c r="B373">
        <v>2942</v>
      </c>
      <c r="C373" t="s">
        <v>730</v>
      </c>
      <c r="D373" t="s">
        <v>584</v>
      </c>
      <c r="E373" t="s">
        <v>101</v>
      </c>
      <c r="F373">
        <v>25</v>
      </c>
      <c r="G373" t="str">
        <f t="shared" si="33"/>
        <v>เด็กหญิงหทัยรัตน์   ใจแก้ว</v>
      </c>
      <c r="J373">
        <f t="shared" si="34"/>
        <v>2942</v>
      </c>
      <c r="K373" t="str">
        <f t="shared" si="36"/>
        <v>เด็กหญิงหทัยรัตน์   ใจแก้ว</v>
      </c>
      <c r="L373">
        <f t="shared" si="37"/>
        <v>2942</v>
      </c>
      <c r="M373" t="str">
        <f t="shared" si="35"/>
        <v>ป.6/2</v>
      </c>
      <c r="N373">
        <f t="shared" si="38"/>
        <v>25</v>
      </c>
    </row>
    <row r="374" spans="1:14" x14ac:dyDescent="0.2">
      <c r="A374" t="s">
        <v>280</v>
      </c>
      <c r="B374">
        <v>2943</v>
      </c>
      <c r="C374" t="s">
        <v>730</v>
      </c>
      <c r="D374" t="s">
        <v>585</v>
      </c>
      <c r="E374" t="s">
        <v>194</v>
      </c>
      <c r="F374">
        <v>26</v>
      </c>
      <c r="G374" t="str">
        <f t="shared" si="33"/>
        <v>เด็กหญิงนิชาภัทร   พุดซื่อ</v>
      </c>
      <c r="J374">
        <f t="shared" si="34"/>
        <v>2943</v>
      </c>
      <c r="K374" t="str">
        <f t="shared" si="36"/>
        <v>เด็กหญิงนิชาภัทร   พุดซื่อ</v>
      </c>
      <c r="L374">
        <f t="shared" si="37"/>
        <v>2943</v>
      </c>
      <c r="M374" t="str">
        <f t="shared" si="35"/>
        <v>ป.6/2</v>
      </c>
      <c r="N374">
        <f t="shared" si="38"/>
        <v>26</v>
      </c>
    </row>
    <row r="375" spans="1:14" x14ac:dyDescent="0.2">
      <c r="A375" t="s">
        <v>280</v>
      </c>
      <c r="B375">
        <v>2952</v>
      </c>
      <c r="C375" t="s">
        <v>730</v>
      </c>
      <c r="D375" t="s">
        <v>586</v>
      </c>
      <c r="E375" t="s">
        <v>69</v>
      </c>
      <c r="F375">
        <v>27</v>
      </c>
      <c r="G375" t="str">
        <f t="shared" si="33"/>
        <v>เด็กหญิงทิพปภา   คำมูล</v>
      </c>
      <c r="J375">
        <f t="shared" si="34"/>
        <v>2952</v>
      </c>
      <c r="K375" t="str">
        <f t="shared" si="36"/>
        <v>เด็กหญิงทิพปภา   คำมูล</v>
      </c>
      <c r="L375">
        <f t="shared" si="37"/>
        <v>2952</v>
      </c>
      <c r="M375" t="str">
        <f t="shared" si="35"/>
        <v>ป.6/2</v>
      </c>
      <c r="N375">
        <f t="shared" si="38"/>
        <v>27</v>
      </c>
    </row>
    <row r="376" spans="1:14" x14ac:dyDescent="0.2">
      <c r="A376" t="s">
        <v>280</v>
      </c>
      <c r="B376">
        <v>2957</v>
      </c>
      <c r="C376" t="s">
        <v>730</v>
      </c>
      <c r="D376" t="s">
        <v>587</v>
      </c>
      <c r="E376" t="s">
        <v>195</v>
      </c>
      <c r="F376">
        <v>28</v>
      </c>
      <c r="G376" t="str">
        <f t="shared" si="33"/>
        <v>เด็กหญิงกมลชนก   สีสุวิน</v>
      </c>
      <c r="J376">
        <f t="shared" si="34"/>
        <v>2957</v>
      </c>
      <c r="K376" t="str">
        <f t="shared" si="36"/>
        <v>เด็กหญิงกมลชนก   สีสุวิน</v>
      </c>
      <c r="L376">
        <f t="shared" si="37"/>
        <v>2957</v>
      </c>
      <c r="M376" t="str">
        <f t="shared" si="35"/>
        <v>ป.6/2</v>
      </c>
      <c r="N376">
        <f t="shared" si="38"/>
        <v>28</v>
      </c>
    </row>
    <row r="377" spans="1:14" x14ac:dyDescent="0.2">
      <c r="A377" t="s">
        <v>280</v>
      </c>
      <c r="B377">
        <v>2958</v>
      </c>
      <c r="C377" t="s">
        <v>730</v>
      </c>
      <c r="D377" t="s">
        <v>1555</v>
      </c>
      <c r="E377" t="s">
        <v>1556</v>
      </c>
      <c r="F377">
        <v>29</v>
      </c>
      <c r="G377" t="str">
        <f t="shared" si="33"/>
        <v>เด็กหญิงจีรนันทร์   ศรีวิจัยนวน</v>
      </c>
      <c r="J377">
        <f t="shared" si="34"/>
        <v>2958</v>
      </c>
      <c r="K377" t="str">
        <f t="shared" si="36"/>
        <v>เด็กหญิงจีรนันทร์   ศรีวิจัยนวน</v>
      </c>
      <c r="L377">
        <f t="shared" si="37"/>
        <v>2958</v>
      </c>
      <c r="M377" t="str">
        <f t="shared" si="35"/>
        <v>ป.6/2</v>
      </c>
      <c r="N377">
        <f t="shared" si="38"/>
        <v>29</v>
      </c>
    </row>
    <row r="378" spans="1:14" x14ac:dyDescent="0.2">
      <c r="A378" t="s">
        <v>280</v>
      </c>
      <c r="B378">
        <v>2966</v>
      </c>
      <c r="C378" t="s">
        <v>730</v>
      </c>
      <c r="D378" t="s">
        <v>589</v>
      </c>
      <c r="E378" t="s">
        <v>85</v>
      </c>
      <c r="F378">
        <v>30</v>
      </c>
      <c r="G378" t="str">
        <f t="shared" si="33"/>
        <v>เด็กหญิงอิสรีย์   เชื้อเมืองพาน</v>
      </c>
      <c r="J378">
        <f t="shared" si="34"/>
        <v>2966</v>
      </c>
      <c r="K378" t="str">
        <f t="shared" si="36"/>
        <v>เด็กหญิงอิสรีย์   เชื้อเมืองพาน</v>
      </c>
      <c r="L378">
        <f t="shared" si="37"/>
        <v>2966</v>
      </c>
      <c r="M378" t="str">
        <f t="shared" si="35"/>
        <v>ป.6/2</v>
      </c>
      <c r="N378">
        <f t="shared" si="38"/>
        <v>30</v>
      </c>
    </row>
    <row r="379" spans="1:14" x14ac:dyDescent="0.2">
      <c r="A379" t="s">
        <v>280</v>
      </c>
      <c r="B379">
        <v>3056</v>
      </c>
      <c r="C379" t="s">
        <v>730</v>
      </c>
      <c r="D379" t="s">
        <v>590</v>
      </c>
      <c r="E379" t="s">
        <v>197</v>
      </c>
      <c r="F379">
        <v>31</v>
      </c>
      <c r="G379" t="str">
        <f t="shared" si="33"/>
        <v>เด็กหญิงปภาภัตร   กันทิยะ</v>
      </c>
      <c r="J379">
        <f t="shared" si="34"/>
        <v>3056</v>
      </c>
      <c r="K379" t="str">
        <f t="shared" si="36"/>
        <v>เด็กหญิงปภาภัตร   กันทิยะ</v>
      </c>
      <c r="L379">
        <f t="shared" si="37"/>
        <v>3056</v>
      </c>
      <c r="M379" t="str">
        <f t="shared" si="35"/>
        <v>ป.6/2</v>
      </c>
      <c r="N379">
        <f t="shared" si="38"/>
        <v>31</v>
      </c>
    </row>
    <row r="380" spans="1:14" x14ac:dyDescent="0.2">
      <c r="A380" t="s">
        <v>280</v>
      </c>
      <c r="B380">
        <v>3103</v>
      </c>
      <c r="C380" t="s">
        <v>730</v>
      </c>
      <c r="D380" t="s">
        <v>478</v>
      </c>
      <c r="E380" t="s">
        <v>780</v>
      </c>
      <c r="F380">
        <v>32</v>
      </c>
      <c r="G380" t="str">
        <f t="shared" si="33"/>
        <v>เด็กหญิงชนิกานต์   ทรงความเจริญ</v>
      </c>
      <c r="J380">
        <f t="shared" si="34"/>
        <v>3103</v>
      </c>
      <c r="K380" t="str">
        <f t="shared" si="36"/>
        <v>เด็กหญิงชนิกานต์   ทรงความเจริญ</v>
      </c>
      <c r="L380">
        <f t="shared" si="37"/>
        <v>3103</v>
      </c>
      <c r="M380" t="str">
        <f t="shared" si="35"/>
        <v>ป.6/2</v>
      </c>
      <c r="N380">
        <f t="shared" si="38"/>
        <v>32</v>
      </c>
    </row>
    <row r="381" spans="1:14" x14ac:dyDescent="0.2">
      <c r="A381" t="s">
        <v>280</v>
      </c>
      <c r="B381">
        <v>3183</v>
      </c>
      <c r="C381" t="s">
        <v>730</v>
      </c>
      <c r="D381" t="s">
        <v>781</v>
      </c>
      <c r="E381" t="s">
        <v>360</v>
      </c>
      <c r="F381">
        <v>33</v>
      </c>
      <c r="G381" t="str">
        <f t="shared" si="33"/>
        <v>เด็กหญิงกัลยากร   ฮอมติ</v>
      </c>
      <c r="J381">
        <f t="shared" si="34"/>
        <v>3183</v>
      </c>
      <c r="K381" t="str">
        <f t="shared" si="36"/>
        <v>เด็กหญิงกัลยากร   ฮอมติ</v>
      </c>
      <c r="L381">
        <f t="shared" si="37"/>
        <v>3183</v>
      </c>
      <c r="M381" t="str">
        <f t="shared" si="35"/>
        <v>ป.6/2</v>
      </c>
      <c r="N381">
        <f t="shared" si="38"/>
        <v>33</v>
      </c>
    </row>
    <row r="382" spans="1:14" x14ac:dyDescent="0.2">
      <c r="A382" t="s">
        <v>280</v>
      </c>
      <c r="B382">
        <v>3290</v>
      </c>
      <c r="C382" t="s">
        <v>730</v>
      </c>
      <c r="D382" t="s">
        <v>1018</v>
      </c>
      <c r="E382" t="s">
        <v>83</v>
      </c>
      <c r="F382">
        <v>34</v>
      </c>
      <c r="G382" t="str">
        <f t="shared" si="33"/>
        <v>เด็กหญิงเลิศลดา   ฉัตร์หลวง</v>
      </c>
      <c r="J382">
        <f t="shared" si="34"/>
        <v>3290</v>
      </c>
      <c r="K382" t="str">
        <f t="shared" si="36"/>
        <v>เด็กหญิงเลิศลดา   ฉัตร์หลวง</v>
      </c>
      <c r="L382">
        <f t="shared" si="37"/>
        <v>3290</v>
      </c>
      <c r="M382" t="str">
        <f t="shared" si="35"/>
        <v>ป.6/2</v>
      </c>
      <c r="N382">
        <f t="shared" si="38"/>
        <v>34</v>
      </c>
    </row>
    <row r="383" spans="1:14" x14ac:dyDescent="0.2">
      <c r="A383" t="s">
        <v>280</v>
      </c>
      <c r="B383">
        <v>3708</v>
      </c>
      <c r="C383" t="s">
        <v>730</v>
      </c>
      <c r="D383" t="s">
        <v>1732</v>
      </c>
      <c r="E383" t="s">
        <v>1733</v>
      </c>
      <c r="F383">
        <v>35</v>
      </c>
      <c r="G383" t="str">
        <f t="shared" si="33"/>
        <v>เด็กหญิงอภิณห์ภร   กุลวุฒิพงษ์ศักดิ์</v>
      </c>
      <c r="J383">
        <f t="shared" si="34"/>
        <v>3708</v>
      </c>
      <c r="K383" t="str">
        <f t="shared" si="36"/>
        <v>เด็กหญิงอภิณห์ภร   กุลวุฒิพงษ์ศักดิ์</v>
      </c>
      <c r="L383">
        <f t="shared" si="37"/>
        <v>3708</v>
      </c>
      <c r="M383" t="str">
        <f t="shared" si="35"/>
        <v>ป.6/2</v>
      </c>
      <c r="N383">
        <f t="shared" si="38"/>
        <v>35</v>
      </c>
    </row>
    <row r="384" spans="1:14" x14ac:dyDescent="0.2">
      <c r="A384" t="s">
        <v>300</v>
      </c>
      <c r="B384">
        <v>2785</v>
      </c>
      <c r="C384" t="s">
        <v>729</v>
      </c>
      <c r="D384" t="s">
        <v>486</v>
      </c>
      <c r="E384" t="s">
        <v>224</v>
      </c>
      <c r="F384">
        <v>1</v>
      </c>
      <c r="G384" t="str">
        <f t="shared" si="33"/>
        <v>เด็กชายกิตติกวิน   อังษานาม</v>
      </c>
      <c r="J384">
        <f t="shared" si="34"/>
        <v>2785</v>
      </c>
      <c r="K384" t="str">
        <f t="shared" si="36"/>
        <v>เด็กชายกิตติกวิน   อังษานาม</v>
      </c>
      <c r="L384">
        <f t="shared" si="37"/>
        <v>2785</v>
      </c>
      <c r="M384" t="str">
        <f t="shared" si="35"/>
        <v>ม.1/1</v>
      </c>
      <c r="N384">
        <f t="shared" si="38"/>
        <v>1</v>
      </c>
    </row>
    <row r="385" spans="1:14" x14ac:dyDescent="0.2">
      <c r="A385" t="s">
        <v>300</v>
      </c>
      <c r="B385">
        <v>2993</v>
      </c>
      <c r="C385" t="s">
        <v>729</v>
      </c>
      <c r="D385" t="s">
        <v>600</v>
      </c>
      <c r="E385" t="s">
        <v>210</v>
      </c>
      <c r="F385">
        <v>2</v>
      </c>
      <c r="G385" t="str">
        <f t="shared" ref="G385:G448" si="39">CONCATENATE(C385,D385,"   ",E385)</f>
        <v>เด็กชายกิตติธัช   ลือชัย</v>
      </c>
      <c r="J385">
        <f t="shared" ref="J385:J448" si="40">B385</f>
        <v>2993</v>
      </c>
      <c r="K385" t="str">
        <f t="shared" si="36"/>
        <v>เด็กชายกิตติธัช   ลือชัย</v>
      </c>
      <c r="L385">
        <f t="shared" si="37"/>
        <v>2993</v>
      </c>
      <c r="M385" t="str">
        <f t="shared" ref="M385:M448" si="41">A385</f>
        <v>ม.1/1</v>
      </c>
      <c r="N385">
        <f t="shared" si="38"/>
        <v>2</v>
      </c>
    </row>
    <row r="386" spans="1:14" x14ac:dyDescent="0.2">
      <c r="A386" t="s">
        <v>300</v>
      </c>
      <c r="B386">
        <v>2782</v>
      </c>
      <c r="C386" t="s">
        <v>729</v>
      </c>
      <c r="D386" t="s">
        <v>595</v>
      </c>
      <c r="E386" t="s">
        <v>203</v>
      </c>
      <c r="F386">
        <v>3</v>
      </c>
      <c r="G386" t="str">
        <f t="shared" si="39"/>
        <v>เด็กชายคณิศร   สุขภิญโญ</v>
      </c>
      <c r="J386">
        <f t="shared" si="40"/>
        <v>2782</v>
      </c>
      <c r="K386" t="str">
        <f t="shared" si="36"/>
        <v>เด็กชายคณิศร   สุขภิญโญ</v>
      </c>
      <c r="L386">
        <f t="shared" si="37"/>
        <v>2782</v>
      </c>
      <c r="M386" t="str">
        <f t="shared" si="41"/>
        <v>ม.1/1</v>
      </c>
      <c r="N386">
        <f t="shared" si="38"/>
        <v>3</v>
      </c>
    </row>
    <row r="387" spans="1:14" x14ac:dyDescent="0.2">
      <c r="A387" t="s">
        <v>300</v>
      </c>
      <c r="B387">
        <v>2872</v>
      </c>
      <c r="C387" t="s">
        <v>729</v>
      </c>
      <c r="D387" t="s">
        <v>618</v>
      </c>
      <c r="E387" t="s">
        <v>103</v>
      </c>
      <c r="F387">
        <v>4</v>
      </c>
      <c r="G387" t="str">
        <f t="shared" si="39"/>
        <v>เด็กชายจักรภัทร   ตาสาย</v>
      </c>
      <c r="J387">
        <f t="shared" si="40"/>
        <v>2872</v>
      </c>
      <c r="K387" t="str">
        <f t="shared" si="36"/>
        <v>เด็กชายจักรภัทร   ตาสาย</v>
      </c>
      <c r="L387">
        <f t="shared" si="37"/>
        <v>2872</v>
      </c>
      <c r="M387" t="str">
        <f t="shared" si="41"/>
        <v>ม.1/1</v>
      </c>
      <c r="N387">
        <f t="shared" si="38"/>
        <v>4</v>
      </c>
    </row>
    <row r="388" spans="1:14" x14ac:dyDescent="0.2">
      <c r="A388" t="s">
        <v>300</v>
      </c>
      <c r="B388">
        <v>2991</v>
      </c>
      <c r="C388" t="s">
        <v>729</v>
      </c>
      <c r="D388" t="s">
        <v>599</v>
      </c>
      <c r="E388" t="s">
        <v>209</v>
      </c>
      <c r="F388">
        <v>5</v>
      </c>
      <c r="G388" t="str">
        <f t="shared" si="39"/>
        <v>เด็กชายเจษฎากรณ์   สุวรรณยาน</v>
      </c>
      <c r="J388">
        <f t="shared" si="40"/>
        <v>2991</v>
      </c>
      <c r="K388" t="str">
        <f t="shared" si="36"/>
        <v>เด็กชายเจษฎากรณ์   สุวรรณยาน</v>
      </c>
      <c r="L388">
        <f t="shared" si="37"/>
        <v>2991</v>
      </c>
      <c r="M388" t="str">
        <f t="shared" si="41"/>
        <v>ม.1/1</v>
      </c>
      <c r="N388">
        <f t="shared" si="38"/>
        <v>5</v>
      </c>
    </row>
    <row r="389" spans="1:14" x14ac:dyDescent="0.2">
      <c r="A389" t="s">
        <v>300</v>
      </c>
      <c r="B389">
        <v>2869</v>
      </c>
      <c r="C389" t="s">
        <v>729</v>
      </c>
      <c r="D389" t="s">
        <v>617</v>
      </c>
      <c r="E389" t="s">
        <v>227</v>
      </c>
      <c r="F389">
        <v>6</v>
      </c>
      <c r="G389" t="str">
        <f t="shared" si="39"/>
        <v>เด็กชายชานน   ผาละพรม</v>
      </c>
      <c r="J389">
        <f t="shared" si="40"/>
        <v>2869</v>
      </c>
      <c r="K389" t="str">
        <f t="shared" si="36"/>
        <v>เด็กชายชานน   ผาละพรม</v>
      </c>
      <c r="L389">
        <f t="shared" si="37"/>
        <v>2869</v>
      </c>
      <c r="M389" t="str">
        <f t="shared" si="41"/>
        <v>ม.1/1</v>
      </c>
      <c r="N389">
        <f t="shared" si="38"/>
        <v>6</v>
      </c>
    </row>
    <row r="390" spans="1:14" x14ac:dyDescent="0.2">
      <c r="A390" t="s">
        <v>300</v>
      </c>
      <c r="B390">
        <v>3442</v>
      </c>
      <c r="C390" t="s">
        <v>729</v>
      </c>
      <c r="D390" t="s">
        <v>605</v>
      </c>
      <c r="E390" t="s">
        <v>1213</v>
      </c>
      <c r="F390">
        <v>7</v>
      </c>
      <c r="G390" t="str">
        <f t="shared" si="39"/>
        <v>เด็กชายณัฐวุฒิ   ขัดสี</v>
      </c>
      <c r="J390">
        <f t="shared" si="40"/>
        <v>3442</v>
      </c>
      <c r="K390" t="str">
        <f t="shared" si="36"/>
        <v>เด็กชายณัฐวุฒิ   ขัดสี</v>
      </c>
      <c r="L390">
        <f t="shared" si="37"/>
        <v>3442</v>
      </c>
      <c r="M390" t="str">
        <f t="shared" si="41"/>
        <v>ม.1/1</v>
      </c>
      <c r="N390">
        <f t="shared" si="38"/>
        <v>7</v>
      </c>
    </row>
    <row r="391" spans="1:14" x14ac:dyDescent="0.2">
      <c r="A391" t="s">
        <v>300</v>
      </c>
      <c r="B391">
        <v>2996</v>
      </c>
      <c r="C391" t="s">
        <v>729</v>
      </c>
      <c r="D391" t="s">
        <v>621</v>
      </c>
      <c r="E391" t="s">
        <v>230</v>
      </c>
      <c r="F391">
        <v>8</v>
      </c>
      <c r="G391" t="str">
        <f t="shared" si="39"/>
        <v>เด็กชายธนพัฒน์   ปินตา</v>
      </c>
      <c r="J391">
        <f t="shared" si="40"/>
        <v>2996</v>
      </c>
      <c r="K391" t="str">
        <f t="shared" si="36"/>
        <v>เด็กชายธนพัฒน์   ปินตา</v>
      </c>
      <c r="L391">
        <f t="shared" si="37"/>
        <v>2996</v>
      </c>
      <c r="M391" t="str">
        <f t="shared" si="41"/>
        <v>ม.1/1</v>
      </c>
      <c r="N391">
        <f t="shared" si="38"/>
        <v>8</v>
      </c>
    </row>
    <row r="392" spans="1:14" x14ac:dyDescent="0.2">
      <c r="A392" t="s">
        <v>300</v>
      </c>
      <c r="B392">
        <v>2987</v>
      </c>
      <c r="C392" t="s">
        <v>729</v>
      </c>
      <c r="D392" t="s">
        <v>471</v>
      </c>
      <c r="E392" t="s">
        <v>208</v>
      </c>
      <c r="F392">
        <v>9</v>
      </c>
      <c r="G392" t="str">
        <f t="shared" si="39"/>
        <v>เด็กชายธนภัทร   อินทร์พิทักษ์</v>
      </c>
      <c r="J392">
        <f t="shared" si="40"/>
        <v>2987</v>
      </c>
      <c r="K392" t="str">
        <f t="shared" si="36"/>
        <v>เด็กชายธนภัทร   อินทร์พิทักษ์</v>
      </c>
      <c r="L392">
        <f t="shared" si="37"/>
        <v>2987</v>
      </c>
      <c r="M392" t="str">
        <f t="shared" si="41"/>
        <v>ม.1/1</v>
      </c>
      <c r="N392">
        <f t="shared" si="38"/>
        <v>9</v>
      </c>
    </row>
    <row r="393" spans="1:14" x14ac:dyDescent="0.2">
      <c r="A393" t="s">
        <v>300</v>
      </c>
      <c r="B393">
        <v>3095</v>
      </c>
      <c r="C393" t="s">
        <v>729</v>
      </c>
      <c r="D393" t="s">
        <v>601</v>
      </c>
      <c r="E393" t="s">
        <v>177</v>
      </c>
      <c r="F393">
        <v>10</v>
      </c>
      <c r="G393" t="str">
        <f t="shared" si="39"/>
        <v>เด็กชายภาคิน   สีเขียว</v>
      </c>
      <c r="J393">
        <f t="shared" si="40"/>
        <v>3095</v>
      </c>
      <c r="K393" t="str">
        <f t="shared" si="36"/>
        <v>เด็กชายภาคิน   สีเขียว</v>
      </c>
      <c r="L393">
        <f t="shared" si="37"/>
        <v>3095</v>
      </c>
      <c r="M393" t="str">
        <f t="shared" si="41"/>
        <v>ม.1/1</v>
      </c>
      <c r="N393">
        <f t="shared" si="38"/>
        <v>10</v>
      </c>
    </row>
    <row r="394" spans="1:14" x14ac:dyDescent="0.2">
      <c r="A394" t="s">
        <v>300</v>
      </c>
      <c r="B394">
        <v>3443</v>
      </c>
      <c r="C394" t="s">
        <v>729</v>
      </c>
      <c r="D394" t="s">
        <v>606</v>
      </c>
      <c r="E394" t="s">
        <v>214</v>
      </c>
      <c r="F394">
        <v>11</v>
      </c>
      <c r="G394" t="str">
        <f t="shared" si="39"/>
        <v>เด็กชายภูพาน   ทิพย์ศรีบุตร</v>
      </c>
      <c r="J394">
        <f t="shared" si="40"/>
        <v>3443</v>
      </c>
      <c r="K394" t="str">
        <f t="shared" si="36"/>
        <v>เด็กชายภูพาน   ทิพย์ศรีบุตร</v>
      </c>
      <c r="L394">
        <f t="shared" si="37"/>
        <v>3443</v>
      </c>
      <c r="M394" t="str">
        <f t="shared" si="41"/>
        <v>ม.1/1</v>
      </c>
      <c r="N394">
        <f t="shared" si="38"/>
        <v>11</v>
      </c>
    </row>
    <row r="395" spans="1:14" x14ac:dyDescent="0.2">
      <c r="A395" t="s">
        <v>300</v>
      </c>
      <c r="B395">
        <v>3559</v>
      </c>
      <c r="C395" t="s">
        <v>729</v>
      </c>
      <c r="D395" t="s">
        <v>1045</v>
      </c>
      <c r="E395" t="s">
        <v>1044</v>
      </c>
      <c r="F395">
        <v>12</v>
      </c>
      <c r="G395" t="str">
        <f t="shared" si="39"/>
        <v>เด็กชายมนัสนันท์   ใจสอน</v>
      </c>
      <c r="J395">
        <f t="shared" si="40"/>
        <v>3559</v>
      </c>
      <c r="K395" t="str">
        <f t="shared" si="36"/>
        <v>เด็กชายมนัสนันท์   ใจสอน</v>
      </c>
      <c r="L395">
        <f t="shared" si="37"/>
        <v>3559</v>
      </c>
      <c r="M395" t="str">
        <f t="shared" si="41"/>
        <v>ม.1/1</v>
      </c>
      <c r="N395">
        <f t="shared" si="38"/>
        <v>12</v>
      </c>
    </row>
    <row r="396" spans="1:14" x14ac:dyDescent="0.2">
      <c r="A396" t="s">
        <v>300</v>
      </c>
      <c r="B396">
        <v>2778</v>
      </c>
      <c r="C396" t="s">
        <v>729</v>
      </c>
      <c r="D396" t="s">
        <v>597</v>
      </c>
      <c r="E396" t="s">
        <v>223</v>
      </c>
      <c r="F396">
        <v>13</v>
      </c>
      <c r="G396" t="str">
        <f t="shared" si="39"/>
        <v>เด็กชายรัฐภูมิ   วิชัยพรม</v>
      </c>
      <c r="J396">
        <f t="shared" si="40"/>
        <v>2778</v>
      </c>
      <c r="K396" t="str">
        <f t="shared" ref="K396:K459" si="42">G396</f>
        <v>เด็กชายรัฐภูมิ   วิชัยพรม</v>
      </c>
      <c r="L396">
        <f t="shared" ref="L396:L459" si="43">J396</f>
        <v>2778</v>
      </c>
      <c r="M396" t="str">
        <f t="shared" si="41"/>
        <v>ม.1/1</v>
      </c>
      <c r="N396">
        <f t="shared" ref="N396:N459" si="44">F396</f>
        <v>13</v>
      </c>
    </row>
    <row r="397" spans="1:14" x14ac:dyDescent="0.2">
      <c r="A397" t="s">
        <v>300</v>
      </c>
      <c r="B397">
        <v>2777</v>
      </c>
      <c r="C397" t="s">
        <v>729</v>
      </c>
      <c r="D397" t="s">
        <v>614</v>
      </c>
      <c r="E397" t="s">
        <v>222</v>
      </c>
      <c r="F397">
        <v>14</v>
      </c>
      <c r="G397" t="str">
        <f t="shared" si="39"/>
        <v>เด็กชายอดุลวิทย์   ศิวพิทักษ์สวัสดิ์</v>
      </c>
      <c r="J397">
        <f t="shared" si="40"/>
        <v>2777</v>
      </c>
      <c r="K397" t="str">
        <f t="shared" si="42"/>
        <v>เด็กชายอดุลวิทย์   ศิวพิทักษ์สวัสดิ์</v>
      </c>
      <c r="L397">
        <f t="shared" si="43"/>
        <v>2777</v>
      </c>
      <c r="M397" t="str">
        <f t="shared" si="41"/>
        <v>ม.1/1</v>
      </c>
      <c r="N397">
        <f t="shared" si="44"/>
        <v>14</v>
      </c>
    </row>
    <row r="398" spans="1:14" x14ac:dyDescent="0.2">
      <c r="A398" t="s">
        <v>300</v>
      </c>
      <c r="B398">
        <v>3284</v>
      </c>
      <c r="C398" t="s">
        <v>729</v>
      </c>
      <c r="D398" t="s">
        <v>603</v>
      </c>
      <c r="E398" t="s">
        <v>212</v>
      </c>
      <c r="F398">
        <v>15</v>
      </c>
      <c r="G398" t="str">
        <f t="shared" si="39"/>
        <v>เด็กชายอนพัช   จันสีลา</v>
      </c>
      <c r="J398">
        <f t="shared" si="40"/>
        <v>3284</v>
      </c>
      <c r="K398" t="str">
        <f t="shared" si="42"/>
        <v>เด็กชายอนพัช   จันสีลา</v>
      </c>
      <c r="L398">
        <f t="shared" si="43"/>
        <v>3284</v>
      </c>
      <c r="M398" t="str">
        <f t="shared" si="41"/>
        <v>ม.1/1</v>
      </c>
      <c r="N398">
        <f t="shared" si="44"/>
        <v>15</v>
      </c>
    </row>
    <row r="399" spans="1:14" x14ac:dyDescent="0.2">
      <c r="A399" t="s">
        <v>300</v>
      </c>
      <c r="B399">
        <v>3418</v>
      </c>
      <c r="C399" t="s">
        <v>729</v>
      </c>
      <c r="D399" t="s">
        <v>1472</v>
      </c>
      <c r="E399" t="s">
        <v>1135</v>
      </c>
      <c r="F399">
        <v>16</v>
      </c>
      <c r="G399" t="str">
        <f t="shared" si="39"/>
        <v>เด็กชายฐานทัพ   ดวงเอ้ย</v>
      </c>
      <c r="J399">
        <f t="shared" si="40"/>
        <v>3418</v>
      </c>
      <c r="K399" t="str">
        <f t="shared" si="42"/>
        <v>เด็กชายฐานทัพ   ดวงเอ้ย</v>
      </c>
      <c r="L399">
        <f t="shared" si="43"/>
        <v>3418</v>
      </c>
      <c r="M399" t="str">
        <f t="shared" si="41"/>
        <v>ม.1/1</v>
      </c>
      <c r="N399">
        <f t="shared" si="44"/>
        <v>16</v>
      </c>
    </row>
    <row r="400" spans="1:14" x14ac:dyDescent="0.2">
      <c r="A400" t="s">
        <v>300</v>
      </c>
      <c r="B400">
        <v>3574</v>
      </c>
      <c r="C400" t="s">
        <v>729</v>
      </c>
      <c r="D400" t="s">
        <v>569</v>
      </c>
      <c r="E400" t="s">
        <v>1137</v>
      </c>
      <c r="F400">
        <v>17</v>
      </c>
      <c r="G400" t="str">
        <f t="shared" si="39"/>
        <v>เด็กชายธีรโชติ   พรสวรรค์</v>
      </c>
      <c r="J400">
        <f t="shared" si="40"/>
        <v>3574</v>
      </c>
      <c r="K400" t="str">
        <f t="shared" si="42"/>
        <v>เด็กชายธีรโชติ   พรสวรรค์</v>
      </c>
      <c r="L400">
        <f t="shared" si="43"/>
        <v>3574</v>
      </c>
      <c r="M400" t="str">
        <f t="shared" si="41"/>
        <v>ม.1/1</v>
      </c>
      <c r="N400">
        <f t="shared" si="44"/>
        <v>17</v>
      </c>
    </row>
    <row r="401" spans="1:14" x14ac:dyDescent="0.2">
      <c r="A401" t="s">
        <v>300</v>
      </c>
      <c r="B401">
        <v>3672</v>
      </c>
      <c r="C401" t="s">
        <v>729</v>
      </c>
      <c r="D401" t="s">
        <v>1683</v>
      </c>
      <c r="E401" t="s">
        <v>1684</v>
      </c>
      <c r="F401">
        <v>18</v>
      </c>
      <c r="G401" t="str">
        <f t="shared" si="39"/>
        <v>เด็กชายกฤษนัย   ปาสำลี</v>
      </c>
      <c r="J401">
        <f t="shared" si="40"/>
        <v>3672</v>
      </c>
      <c r="K401" t="str">
        <f t="shared" si="42"/>
        <v>เด็กชายกฤษนัย   ปาสำลี</v>
      </c>
      <c r="L401">
        <f t="shared" si="43"/>
        <v>3672</v>
      </c>
      <c r="M401" t="str">
        <f t="shared" si="41"/>
        <v>ม.1/1</v>
      </c>
      <c r="N401">
        <f t="shared" si="44"/>
        <v>18</v>
      </c>
    </row>
    <row r="402" spans="1:14" x14ac:dyDescent="0.2">
      <c r="A402" t="s">
        <v>300</v>
      </c>
      <c r="B402">
        <v>3673</v>
      </c>
      <c r="C402" t="s">
        <v>729</v>
      </c>
      <c r="D402" t="s">
        <v>1685</v>
      </c>
      <c r="E402" t="s">
        <v>1686</v>
      </c>
      <c r="F402">
        <v>19</v>
      </c>
      <c r="G402" t="str">
        <f t="shared" si="39"/>
        <v>เด็กชายจิตตพัฒน์   ปินตาแก้ว</v>
      </c>
      <c r="J402">
        <f t="shared" si="40"/>
        <v>3673</v>
      </c>
      <c r="K402" t="str">
        <f t="shared" si="42"/>
        <v>เด็กชายจิตตพัฒน์   ปินตาแก้ว</v>
      </c>
      <c r="L402">
        <f t="shared" si="43"/>
        <v>3673</v>
      </c>
      <c r="M402" t="str">
        <f t="shared" si="41"/>
        <v>ม.1/1</v>
      </c>
      <c r="N402">
        <f t="shared" si="44"/>
        <v>19</v>
      </c>
    </row>
    <row r="403" spans="1:14" x14ac:dyDescent="0.2">
      <c r="A403" t="s">
        <v>300</v>
      </c>
      <c r="B403">
        <v>3674</v>
      </c>
      <c r="C403" t="s">
        <v>729</v>
      </c>
      <c r="D403" t="s">
        <v>1680</v>
      </c>
      <c r="E403" t="s">
        <v>1681</v>
      </c>
      <c r="F403">
        <v>20</v>
      </c>
      <c r="G403" t="str">
        <f t="shared" si="39"/>
        <v>เด็กชายณัฐกิตต์   ปวนยอด</v>
      </c>
      <c r="J403">
        <f t="shared" si="40"/>
        <v>3674</v>
      </c>
      <c r="K403" t="str">
        <f t="shared" si="42"/>
        <v>เด็กชายณัฐกิตต์   ปวนยอด</v>
      </c>
      <c r="L403">
        <f t="shared" si="43"/>
        <v>3674</v>
      </c>
      <c r="M403" t="str">
        <f t="shared" si="41"/>
        <v>ม.1/1</v>
      </c>
      <c r="N403">
        <f t="shared" si="44"/>
        <v>20</v>
      </c>
    </row>
    <row r="404" spans="1:14" x14ac:dyDescent="0.2">
      <c r="A404" t="s">
        <v>300</v>
      </c>
      <c r="B404">
        <v>3675</v>
      </c>
      <c r="C404" t="s">
        <v>729</v>
      </c>
      <c r="D404" t="s">
        <v>1676</v>
      </c>
      <c r="E404" t="s">
        <v>1677</v>
      </c>
      <c r="F404">
        <v>21</v>
      </c>
      <c r="G404" t="str">
        <f t="shared" si="39"/>
        <v>เด็กชายตะวัน   จันทร์สุข</v>
      </c>
      <c r="J404">
        <f t="shared" si="40"/>
        <v>3675</v>
      </c>
      <c r="K404" t="str">
        <f t="shared" si="42"/>
        <v>เด็กชายตะวัน   จันทร์สุข</v>
      </c>
      <c r="L404">
        <f t="shared" si="43"/>
        <v>3675</v>
      </c>
      <c r="M404" t="str">
        <f t="shared" si="41"/>
        <v>ม.1/1</v>
      </c>
      <c r="N404">
        <f t="shared" si="44"/>
        <v>21</v>
      </c>
    </row>
    <row r="405" spans="1:14" x14ac:dyDescent="0.2">
      <c r="A405" t="s">
        <v>300</v>
      </c>
      <c r="B405">
        <v>3676</v>
      </c>
      <c r="C405" t="s">
        <v>729</v>
      </c>
      <c r="D405" t="s">
        <v>1678</v>
      </c>
      <c r="E405" t="s">
        <v>1679</v>
      </c>
      <c r="F405">
        <v>22</v>
      </c>
      <c r="G405" t="str">
        <f t="shared" si="39"/>
        <v>เด็กชายอภินัทธ์   แซ่เจียง</v>
      </c>
      <c r="J405">
        <f t="shared" si="40"/>
        <v>3676</v>
      </c>
      <c r="K405" t="str">
        <f t="shared" si="42"/>
        <v>เด็กชายอภินัทธ์   แซ่เจียง</v>
      </c>
      <c r="L405">
        <f t="shared" si="43"/>
        <v>3676</v>
      </c>
      <c r="M405" t="str">
        <f t="shared" si="41"/>
        <v>ม.1/1</v>
      </c>
      <c r="N405">
        <f t="shared" si="44"/>
        <v>22</v>
      </c>
    </row>
    <row r="406" spans="1:14" x14ac:dyDescent="0.2">
      <c r="A406" t="s">
        <v>300</v>
      </c>
      <c r="B406">
        <v>3444</v>
      </c>
      <c r="C406" t="s">
        <v>730</v>
      </c>
      <c r="D406" t="s">
        <v>610</v>
      </c>
      <c r="E406" t="s">
        <v>218</v>
      </c>
      <c r="F406">
        <v>23</v>
      </c>
      <c r="G406" t="str">
        <f t="shared" si="39"/>
        <v>เด็กหญิงพิมพ์อร   ตื้อหล้า</v>
      </c>
      <c r="J406">
        <f t="shared" si="40"/>
        <v>3444</v>
      </c>
      <c r="K406" t="str">
        <f t="shared" si="42"/>
        <v>เด็กหญิงพิมพ์อร   ตื้อหล้า</v>
      </c>
      <c r="L406">
        <f t="shared" si="43"/>
        <v>3444</v>
      </c>
      <c r="M406" t="str">
        <f t="shared" si="41"/>
        <v>ม.1/1</v>
      </c>
      <c r="N406">
        <f t="shared" si="44"/>
        <v>23</v>
      </c>
    </row>
    <row r="407" spans="1:14" x14ac:dyDescent="0.2">
      <c r="A407" t="s">
        <v>300</v>
      </c>
      <c r="B407">
        <v>3445</v>
      </c>
      <c r="C407" t="s">
        <v>730</v>
      </c>
      <c r="D407" t="s">
        <v>611</v>
      </c>
      <c r="E407" t="s">
        <v>145</v>
      </c>
      <c r="F407">
        <v>24</v>
      </c>
      <c r="G407" t="str">
        <f t="shared" si="39"/>
        <v>เด็กหญิงพิมพิกา   ชุมภู</v>
      </c>
      <c r="J407">
        <f t="shared" si="40"/>
        <v>3445</v>
      </c>
      <c r="K407" t="str">
        <f t="shared" si="42"/>
        <v>เด็กหญิงพิมพิกา   ชุมภู</v>
      </c>
      <c r="L407">
        <f t="shared" si="43"/>
        <v>3445</v>
      </c>
      <c r="M407" t="str">
        <f t="shared" si="41"/>
        <v>ม.1/1</v>
      </c>
      <c r="N407">
        <f t="shared" si="44"/>
        <v>24</v>
      </c>
    </row>
    <row r="408" spans="1:14" x14ac:dyDescent="0.2">
      <c r="A408" t="s">
        <v>300</v>
      </c>
      <c r="B408">
        <v>2745</v>
      </c>
      <c r="C408" t="s">
        <v>730</v>
      </c>
      <c r="D408" t="s">
        <v>631</v>
      </c>
      <c r="E408" t="s">
        <v>238</v>
      </c>
      <c r="F408">
        <v>25</v>
      </c>
      <c r="G408" t="str">
        <f t="shared" si="39"/>
        <v>เด็กหญิงวิรัลพัชร   เจริญเมือง</v>
      </c>
      <c r="J408">
        <f t="shared" si="40"/>
        <v>2745</v>
      </c>
      <c r="K408" t="str">
        <f t="shared" si="42"/>
        <v>เด็กหญิงวิรัลพัชร   เจริญเมือง</v>
      </c>
      <c r="L408">
        <f t="shared" si="43"/>
        <v>2745</v>
      </c>
      <c r="M408" t="str">
        <f t="shared" si="41"/>
        <v>ม.1/1</v>
      </c>
      <c r="N408">
        <f t="shared" si="44"/>
        <v>25</v>
      </c>
    </row>
    <row r="409" spans="1:14" x14ac:dyDescent="0.2">
      <c r="A409" t="s">
        <v>300</v>
      </c>
      <c r="B409">
        <v>2793</v>
      </c>
      <c r="C409" t="s">
        <v>730</v>
      </c>
      <c r="D409" t="s">
        <v>632</v>
      </c>
      <c r="E409" t="s">
        <v>240</v>
      </c>
      <c r="F409">
        <v>26</v>
      </c>
      <c r="G409" t="str">
        <f t="shared" si="39"/>
        <v>เด็กหญิงสุพิชฌาย์   ยิ้มพราย</v>
      </c>
      <c r="J409">
        <f t="shared" si="40"/>
        <v>2793</v>
      </c>
      <c r="K409" t="str">
        <f t="shared" si="42"/>
        <v>เด็กหญิงสุพิชฌาย์   ยิ้มพราย</v>
      </c>
      <c r="L409">
        <f t="shared" si="43"/>
        <v>2793</v>
      </c>
      <c r="M409" t="str">
        <f t="shared" si="41"/>
        <v>ม.1/1</v>
      </c>
      <c r="N409">
        <f t="shared" si="44"/>
        <v>26</v>
      </c>
    </row>
    <row r="410" spans="1:14" x14ac:dyDescent="0.2">
      <c r="A410" t="s">
        <v>300</v>
      </c>
      <c r="B410">
        <v>3677</v>
      </c>
      <c r="C410" t="s">
        <v>730</v>
      </c>
      <c r="D410" t="s">
        <v>1692</v>
      </c>
      <c r="E410" t="s">
        <v>1623</v>
      </c>
      <c r="F410">
        <v>27</v>
      </c>
      <c r="G410" t="str">
        <f t="shared" si="39"/>
        <v>เด็กหญิงพรสุดา   ดวงวรรณา</v>
      </c>
      <c r="J410">
        <f t="shared" si="40"/>
        <v>3677</v>
      </c>
      <c r="K410" t="str">
        <f t="shared" si="42"/>
        <v>เด็กหญิงพรสุดา   ดวงวรรณา</v>
      </c>
      <c r="L410">
        <f t="shared" si="43"/>
        <v>3677</v>
      </c>
      <c r="M410" t="str">
        <f t="shared" si="41"/>
        <v>ม.1/1</v>
      </c>
      <c r="N410">
        <f t="shared" si="44"/>
        <v>27</v>
      </c>
    </row>
    <row r="411" spans="1:14" x14ac:dyDescent="0.2">
      <c r="A411" t="s">
        <v>327</v>
      </c>
      <c r="B411">
        <v>2759</v>
      </c>
      <c r="C411" t="s">
        <v>729</v>
      </c>
      <c r="D411" t="s">
        <v>613</v>
      </c>
      <c r="E411" t="s">
        <v>221</v>
      </c>
      <c r="F411">
        <v>1</v>
      </c>
      <c r="G411" t="str">
        <f t="shared" si="39"/>
        <v>เด็กชายจักรกริน   รักดิน</v>
      </c>
      <c r="J411">
        <f t="shared" si="40"/>
        <v>2759</v>
      </c>
      <c r="K411" t="str">
        <f t="shared" si="42"/>
        <v>เด็กชายจักรกริน   รักดิน</v>
      </c>
      <c r="L411">
        <f t="shared" si="43"/>
        <v>2759</v>
      </c>
      <c r="M411" t="str">
        <f t="shared" si="41"/>
        <v>ม.1/2</v>
      </c>
      <c r="N411">
        <f t="shared" si="44"/>
        <v>1</v>
      </c>
    </row>
    <row r="412" spans="1:14" x14ac:dyDescent="0.2">
      <c r="A412" t="s">
        <v>327</v>
      </c>
      <c r="B412">
        <v>2867</v>
      </c>
      <c r="C412" t="s">
        <v>729</v>
      </c>
      <c r="D412" t="s">
        <v>616</v>
      </c>
      <c r="E412" t="s">
        <v>226</v>
      </c>
      <c r="F412">
        <v>2</v>
      </c>
      <c r="G412" t="str">
        <f t="shared" si="39"/>
        <v>เด็กชายเจียจุ้น   ฮุย</v>
      </c>
      <c r="J412">
        <f t="shared" si="40"/>
        <v>2867</v>
      </c>
      <c r="K412" t="str">
        <f t="shared" si="42"/>
        <v>เด็กชายเจียจุ้น   ฮุย</v>
      </c>
      <c r="L412">
        <f t="shared" si="43"/>
        <v>2867</v>
      </c>
      <c r="M412" t="str">
        <f t="shared" si="41"/>
        <v>ม.1/2</v>
      </c>
      <c r="N412">
        <f t="shared" si="44"/>
        <v>2</v>
      </c>
    </row>
    <row r="413" spans="1:14" x14ac:dyDescent="0.2">
      <c r="A413" t="s">
        <v>327</v>
      </c>
      <c r="B413">
        <v>2779</v>
      </c>
      <c r="C413" t="s">
        <v>729</v>
      </c>
      <c r="D413" t="s">
        <v>593</v>
      </c>
      <c r="E413" t="s">
        <v>201</v>
      </c>
      <c r="F413">
        <v>3</v>
      </c>
      <c r="G413" t="str">
        <f t="shared" si="39"/>
        <v>เด็กชายทวีทรัพย์   สิงห์คำ</v>
      </c>
      <c r="J413">
        <f t="shared" si="40"/>
        <v>2779</v>
      </c>
      <c r="K413" t="str">
        <f t="shared" si="42"/>
        <v>เด็กชายทวีทรัพย์   สิงห์คำ</v>
      </c>
      <c r="L413">
        <f t="shared" si="43"/>
        <v>2779</v>
      </c>
      <c r="M413" t="str">
        <f t="shared" si="41"/>
        <v>ม.1/2</v>
      </c>
      <c r="N413">
        <f t="shared" si="44"/>
        <v>3</v>
      </c>
    </row>
    <row r="414" spans="1:14" x14ac:dyDescent="0.2">
      <c r="A414" t="s">
        <v>327</v>
      </c>
      <c r="B414">
        <v>3448</v>
      </c>
      <c r="C414" t="s">
        <v>729</v>
      </c>
      <c r="D414" t="s">
        <v>629</v>
      </c>
      <c r="E414" t="s">
        <v>103</v>
      </c>
      <c r="F414">
        <v>4</v>
      </c>
      <c r="G414" t="str">
        <f t="shared" si="39"/>
        <v>เด็กชายธนชัย   ตาสาย</v>
      </c>
      <c r="J414">
        <f t="shared" si="40"/>
        <v>3448</v>
      </c>
      <c r="K414" t="str">
        <f t="shared" si="42"/>
        <v>เด็กชายธนชัย   ตาสาย</v>
      </c>
      <c r="L414">
        <f t="shared" si="43"/>
        <v>3448</v>
      </c>
      <c r="M414" t="str">
        <f t="shared" si="41"/>
        <v>ม.1/2</v>
      </c>
      <c r="N414">
        <f t="shared" si="44"/>
        <v>4</v>
      </c>
    </row>
    <row r="415" spans="1:14" x14ac:dyDescent="0.2">
      <c r="A415" t="s">
        <v>327</v>
      </c>
      <c r="B415">
        <v>2873</v>
      </c>
      <c r="C415" t="s">
        <v>729</v>
      </c>
      <c r="D415" t="s">
        <v>619</v>
      </c>
      <c r="E415" t="s">
        <v>228</v>
      </c>
      <c r="F415">
        <v>5</v>
      </c>
      <c r="G415" t="str">
        <f t="shared" si="39"/>
        <v>เด็กชายธนวัฒน์   อุสาห์</v>
      </c>
      <c r="J415">
        <f t="shared" si="40"/>
        <v>2873</v>
      </c>
      <c r="K415" t="str">
        <f t="shared" si="42"/>
        <v>เด็กชายธนวัฒน์   อุสาห์</v>
      </c>
      <c r="L415">
        <f t="shared" si="43"/>
        <v>2873</v>
      </c>
      <c r="M415" t="str">
        <f t="shared" si="41"/>
        <v>ม.1/2</v>
      </c>
      <c r="N415">
        <f t="shared" si="44"/>
        <v>5</v>
      </c>
    </row>
    <row r="416" spans="1:14" x14ac:dyDescent="0.2">
      <c r="A416" t="s">
        <v>327</v>
      </c>
      <c r="B416">
        <v>2755</v>
      </c>
      <c r="C416" t="s">
        <v>729</v>
      </c>
      <c r="D416" t="s">
        <v>386</v>
      </c>
      <c r="E416" t="s">
        <v>199</v>
      </c>
      <c r="F416">
        <v>6</v>
      </c>
      <c r="G416" t="str">
        <f t="shared" si="39"/>
        <v>เด็กชายธีรภัทร   น้ำใจดี</v>
      </c>
      <c r="J416">
        <f t="shared" si="40"/>
        <v>2755</v>
      </c>
      <c r="K416" t="str">
        <f t="shared" si="42"/>
        <v>เด็กชายธีรภัทร   น้ำใจดี</v>
      </c>
      <c r="L416">
        <f t="shared" si="43"/>
        <v>2755</v>
      </c>
      <c r="M416" t="str">
        <f t="shared" si="41"/>
        <v>ม.1/2</v>
      </c>
      <c r="N416">
        <f t="shared" si="44"/>
        <v>6</v>
      </c>
    </row>
    <row r="417" spans="1:14" x14ac:dyDescent="0.2">
      <c r="A417" t="s">
        <v>327</v>
      </c>
      <c r="B417">
        <v>2866</v>
      </c>
      <c r="C417" t="s">
        <v>729</v>
      </c>
      <c r="D417" t="s">
        <v>615</v>
      </c>
      <c r="E417" t="s">
        <v>225</v>
      </c>
      <c r="F417">
        <v>7</v>
      </c>
      <c r="G417" t="str">
        <f t="shared" si="39"/>
        <v>เด็กชายนฤเบศวร์   พรมวัง</v>
      </c>
      <c r="J417">
        <f t="shared" si="40"/>
        <v>2866</v>
      </c>
      <c r="K417" t="str">
        <f t="shared" si="42"/>
        <v>เด็กชายนฤเบศวร์   พรมวัง</v>
      </c>
      <c r="L417">
        <f t="shared" si="43"/>
        <v>2866</v>
      </c>
      <c r="M417" t="str">
        <f t="shared" si="41"/>
        <v>ม.1/2</v>
      </c>
      <c r="N417">
        <f t="shared" si="44"/>
        <v>7</v>
      </c>
    </row>
    <row r="418" spans="1:14" x14ac:dyDescent="0.2">
      <c r="A418" t="s">
        <v>327</v>
      </c>
      <c r="B418">
        <v>2859</v>
      </c>
      <c r="C418" t="s">
        <v>729</v>
      </c>
      <c r="D418" t="s">
        <v>515</v>
      </c>
      <c r="E418" t="s">
        <v>206</v>
      </c>
      <c r="F418">
        <v>8</v>
      </c>
      <c r="G418" t="str">
        <f t="shared" si="39"/>
        <v>เด็กชายภานุวัฒน์   นามฟู</v>
      </c>
      <c r="J418">
        <f t="shared" si="40"/>
        <v>2859</v>
      </c>
      <c r="K418" t="str">
        <f t="shared" si="42"/>
        <v>เด็กชายภานุวัฒน์   นามฟู</v>
      </c>
      <c r="L418">
        <f t="shared" si="43"/>
        <v>2859</v>
      </c>
      <c r="M418" t="str">
        <f t="shared" si="41"/>
        <v>ม.1/2</v>
      </c>
      <c r="N418">
        <f t="shared" si="44"/>
        <v>8</v>
      </c>
    </row>
    <row r="419" spans="1:14" x14ac:dyDescent="0.2">
      <c r="A419" t="s">
        <v>327</v>
      </c>
      <c r="B419">
        <v>2756</v>
      </c>
      <c r="C419" t="s">
        <v>729</v>
      </c>
      <c r="D419" t="s">
        <v>591</v>
      </c>
      <c r="E419" t="s">
        <v>200</v>
      </c>
      <c r="F419">
        <v>9</v>
      </c>
      <c r="G419" t="str">
        <f t="shared" si="39"/>
        <v>เด็กชายภูบดี   อินทร์วงศ์</v>
      </c>
      <c r="J419">
        <f t="shared" si="40"/>
        <v>2756</v>
      </c>
      <c r="K419" t="str">
        <f t="shared" si="42"/>
        <v>เด็กชายภูบดี   อินทร์วงศ์</v>
      </c>
      <c r="L419">
        <f t="shared" si="43"/>
        <v>2756</v>
      </c>
      <c r="M419" t="str">
        <f t="shared" si="41"/>
        <v>ม.1/2</v>
      </c>
      <c r="N419">
        <f t="shared" si="44"/>
        <v>9</v>
      </c>
    </row>
    <row r="420" spans="1:14" x14ac:dyDescent="0.2">
      <c r="A420" t="s">
        <v>327</v>
      </c>
      <c r="B420">
        <v>2861</v>
      </c>
      <c r="C420" t="s">
        <v>729</v>
      </c>
      <c r="D420" t="s">
        <v>597</v>
      </c>
      <c r="E420" t="s">
        <v>207</v>
      </c>
      <c r="F420">
        <v>10</v>
      </c>
      <c r="G420" t="str">
        <f t="shared" si="39"/>
        <v>เด็กชายรัฐภูมิ   อินทำ</v>
      </c>
      <c r="J420">
        <f t="shared" si="40"/>
        <v>2861</v>
      </c>
      <c r="K420" t="str">
        <f t="shared" si="42"/>
        <v>เด็กชายรัฐภูมิ   อินทำ</v>
      </c>
      <c r="L420">
        <f t="shared" si="43"/>
        <v>2861</v>
      </c>
      <c r="M420" t="str">
        <f t="shared" si="41"/>
        <v>ม.1/2</v>
      </c>
      <c r="N420">
        <f t="shared" si="44"/>
        <v>10</v>
      </c>
    </row>
    <row r="421" spans="1:14" x14ac:dyDescent="0.2">
      <c r="A421" t="s">
        <v>327</v>
      </c>
      <c r="B421">
        <v>2776</v>
      </c>
      <c r="C421" t="s">
        <v>729</v>
      </c>
      <c r="D421" t="s">
        <v>592</v>
      </c>
      <c r="E421" t="s">
        <v>85</v>
      </c>
      <c r="F421">
        <v>11</v>
      </c>
      <c r="G421" t="str">
        <f t="shared" si="39"/>
        <v>เด็กชายวรโชติ   เชื้อเมืองพาน</v>
      </c>
      <c r="J421">
        <f t="shared" si="40"/>
        <v>2776</v>
      </c>
      <c r="K421" t="str">
        <f t="shared" si="42"/>
        <v>เด็กชายวรโชติ   เชื้อเมืองพาน</v>
      </c>
      <c r="L421">
        <f t="shared" si="43"/>
        <v>2776</v>
      </c>
      <c r="M421" t="str">
        <f t="shared" si="41"/>
        <v>ม.1/2</v>
      </c>
      <c r="N421">
        <f t="shared" si="44"/>
        <v>11</v>
      </c>
    </row>
    <row r="422" spans="1:14" x14ac:dyDescent="0.2">
      <c r="A422" t="s">
        <v>327</v>
      </c>
      <c r="B422">
        <v>3283</v>
      </c>
      <c r="C422" t="s">
        <v>729</v>
      </c>
      <c r="D422" t="s">
        <v>602</v>
      </c>
      <c r="E422" t="s">
        <v>211</v>
      </c>
      <c r="F422">
        <v>12</v>
      </c>
      <c r="G422" t="str">
        <f t="shared" si="39"/>
        <v>เด็กชายหัสดินทร์   ตุ่นสีใส</v>
      </c>
      <c r="J422">
        <f t="shared" si="40"/>
        <v>3283</v>
      </c>
      <c r="K422" t="str">
        <f t="shared" si="42"/>
        <v>เด็กชายหัสดินทร์   ตุ่นสีใส</v>
      </c>
      <c r="L422">
        <f t="shared" si="43"/>
        <v>3283</v>
      </c>
      <c r="M422" t="str">
        <f t="shared" si="41"/>
        <v>ม.1/2</v>
      </c>
      <c r="N422">
        <f t="shared" si="44"/>
        <v>12</v>
      </c>
    </row>
    <row r="423" spans="1:14" x14ac:dyDescent="0.2">
      <c r="A423" t="s">
        <v>327</v>
      </c>
      <c r="B423">
        <v>2829</v>
      </c>
      <c r="C423" t="s">
        <v>729</v>
      </c>
      <c r="D423" t="s">
        <v>427</v>
      </c>
      <c r="E423" t="s">
        <v>205</v>
      </c>
      <c r="F423">
        <v>13</v>
      </c>
      <c r="G423" t="str">
        <f t="shared" si="39"/>
        <v>เด็กชายอดิศร   สุภากูล</v>
      </c>
      <c r="J423">
        <f t="shared" si="40"/>
        <v>2829</v>
      </c>
      <c r="K423" t="str">
        <f t="shared" si="42"/>
        <v>เด็กชายอดิศร   สุภากูล</v>
      </c>
      <c r="L423">
        <f t="shared" si="43"/>
        <v>2829</v>
      </c>
      <c r="M423" t="str">
        <f t="shared" si="41"/>
        <v>ม.1/2</v>
      </c>
      <c r="N423">
        <f t="shared" si="44"/>
        <v>13</v>
      </c>
    </row>
    <row r="424" spans="1:14" x14ac:dyDescent="0.2">
      <c r="A424" t="s">
        <v>327</v>
      </c>
      <c r="B424">
        <v>3407</v>
      </c>
      <c r="C424" t="s">
        <v>729</v>
      </c>
      <c r="D424" t="s">
        <v>604</v>
      </c>
      <c r="E424" t="s">
        <v>213</v>
      </c>
      <c r="F424">
        <v>14</v>
      </c>
      <c r="G424" t="str">
        <f t="shared" si="39"/>
        <v>เด็กชายอัสชิชนม์   ทินภัทร</v>
      </c>
      <c r="J424">
        <f t="shared" si="40"/>
        <v>3407</v>
      </c>
      <c r="K424" t="str">
        <f t="shared" si="42"/>
        <v>เด็กชายอัสชิชนม์   ทินภัทร</v>
      </c>
      <c r="L424">
        <f t="shared" si="43"/>
        <v>3407</v>
      </c>
      <c r="M424" t="str">
        <f t="shared" si="41"/>
        <v>ม.1/2</v>
      </c>
      <c r="N424">
        <f t="shared" si="44"/>
        <v>14</v>
      </c>
    </row>
    <row r="425" spans="1:14" x14ac:dyDescent="0.2">
      <c r="A425" t="s">
        <v>327</v>
      </c>
      <c r="B425">
        <v>3678</v>
      </c>
      <c r="C425" t="s">
        <v>729</v>
      </c>
      <c r="D425" t="s">
        <v>1690</v>
      </c>
      <c r="E425" t="s">
        <v>1691</v>
      </c>
      <c r="F425">
        <v>15</v>
      </c>
      <c r="G425" t="str">
        <f t="shared" si="39"/>
        <v>เด็กชายเจตนิพัทธ์   เลางาม</v>
      </c>
      <c r="J425">
        <f t="shared" si="40"/>
        <v>3678</v>
      </c>
      <c r="K425" t="str">
        <f t="shared" si="42"/>
        <v>เด็กชายเจตนิพัทธ์   เลางาม</v>
      </c>
      <c r="L425">
        <f t="shared" si="43"/>
        <v>3678</v>
      </c>
      <c r="M425" t="str">
        <f t="shared" si="41"/>
        <v>ม.1/2</v>
      </c>
      <c r="N425">
        <f t="shared" si="44"/>
        <v>15</v>
      </c>
    </row>
    <row r="426" spans="1:14" x14ac:dyDescent="0.2">
      <c r="A426" t="s">
        <v>327</v>
      </c>
      <c r="B426">
        <v>3679</v>
      </c>
      <c r="C426" t="s">
        <v>729</v>
      </c>
      <c r="D426" t="s">
        <v>902</v>
      </c>
      <c r="E426" t="s">
        <v>1698</v>
      </c>
      <c r="F426">
        <v>16</v>
      </c>
      <c r="G426" t="str">
        <f t="shared" si="39"/>
        <v>เด็กชายณฐกร   บูรพา</v>
      </c>
      <c r="J426">
        <f t="shared" si="40"/>
        <v>3679</v>
      </c>
      <c r="K426" t="str">
        <f t="shared" si="42"/>
        <v>เด็กชายณฐกร   บูรพา</v>
      </c>
      <c r="L426">
        <f t="shared" si="43"/>
        <v>3679</v>
      </c>
      <c r="M426" t="str">
        <f t="shared" si="41"/>
        <v>ม.1/2</v>
      </c>
      <c r="N426">
        <f t="shared" si="44"/>
        <v>16</v>
      </c>
    </row>
    <row r="427" spans="1:14" x14ac:dyDescent="0.2">
      <c r="A427" t="s">
        <v>327</v>
      </c>
      <c r="B427">
        <v>3680</v>
      </c>
      <c r="C427" t="s">
        <v>729</v>
      </c>
      <c r="D427" t="s">
        <v>1696</v>
      </c>
      <c r="E427" t="s">
        <v>1697</v>
      </c>
      <c r="F427">
        <v>17</v>
      </c>
      <c r="G427" t="str">
        <f t="shared" si="39"/>
        <v>เด็กชายธานาธร   สว่างทิพย์</v>
      </c>
      <c r="J427">
        <f t="shared" si="40"/>
        <v>3680</v>
      </c>
      <c r="K427" t="str">
        <f t="shared" si="42"/>
        <v>เด็กชายธานาธร   สว่างทิพย์</v>
      </c>
      <c r="L427">
        <f t="shared" si="43"/>
        <v>3680</v>
      </c>
      <c r="M427" t="str">
        <f t="shared" si="41"/>
        <v>ม.1/2</v>
      </c>
      <c r="N427">
        <f t="shared" si="44"/>
        <v>17</v>
      </c>
    </row>
    <row r="428" spans="1:14" x14ac:dyDescent="0.2">
      <c r="A428" t="s">
        <v>327</v>
      </c>
      <c r="B428">
        <v>3681</v>
      </c>
      <c r="C428" t="s">
        <v>729</v>
      </c>
      <c r="D428" t="s">
        <v>1687</v>
      </c>
      <c r="E428" t="s">
        <v>1688</v>
      </c>
      <c r="F428">
        <v>18</v>
      </c>
      <c r="G428" t="str">
        <f t="shared" si="39"/>
        <v>เด็กชายวรวิช   ยศมูล</v>
      </c>
      <c r="J428">
        <f t="shared" si="40"/>
        <v>3681</v>
      </c>
      <c r="K428" t="str">
        <f t="shared" si="42"/>
        <v>เด็กชายวรวิช   ยศมูล</v>
      </c>
      <c r="L428">
        <f t="shared" si="43"/>
        <v>3681</v>
      </c>
      <c r="M428" t="str">
        <f t="shared" si="41"/>
        <v>ม.1/2</v>
      </c>
      <c r="N428">
        <f t="shared" si="44"/>
        <v>18</v>
      </c>
    </row>
    <row r="429" spans="1:14" x14ac:dyDescent="0.2">
      <c r="A429" t="s">
        <v>327</v>
      </c>
      <c r="B429">
        <v>3682</v>
      </c>
      <c r="C429" t="s">
        <v>729</v>
      </c>
      <c r="D429" t="s">
        <v>1689</v>
      </c>
      <c r="E429" t="s">
        <v>1196</v>
      </c>
      <c r="F429">
        <v>19</v>
      </c>
      <c r="G429" t="str">
        <f t="shared" si="39"/>
        <v>เด็กชายสิริราช   แสงอายุ</v>
      </c>
      <c r="J429">
        <f t="shared" si="40"/>
        <v>3682</v>
      </c>
      <c r="K429" t="str">
        <f t="shared" si="42"/>
        <v>เด็กชายสิริราช   แสงอายุ</v>
      </c>
      <c r="L429">
        <f t="shared" si="43"/>
        <v>3682</v>
      </c>
      <c r="M429" t="str">
        <f t="shared" si="41"/>
        <v>ม.1/2</v>
      </c>
      <c r="N429">
        <f t="shared" si="44"/>
        <v>19</v>
      </c>
    </row>
    <row r="430" spans="1:14" x14ac:dyDescent="0.2">
      <c r="A430" t="s">
        <v>327</v>
      </c>
      <c r="B430">
        <v>3273</v>
      </c>
      <c r="C430" t="s">
        <v>730</v>
      </c>
      <c r="D430" t="s">
        <v>635</v>
      </c>
      <c r="E430" t="s">
        <v>150</v>
      </c>
      <c r="F430">
        <v>20</v>
      </c>
      <c r="G430" t="str">
        <f t="shared" si="39"/>
        <v>เด็กหญิงจิราภา   เทพวงค์</v>
      </c>
      <c r="J430">
        <f t="shared" si="40"/>
        <v>3273</v>
      </c>
      <c r="K430" t="str">
        <f t="shared" si="42"/>
        <v>เด็กหญิงจิราภา   เทพวงค์</v>
      </c>
      <c r="L430">
        <f t="shared" si="43"/>
        <v>3273</v>
      </c>
      <c r="M430" t="str">
        <f t="shared" si="41"/>
        <v>ม.1/2</v>
      </c>
      <c r="N430">
        <f t="shared" si="44"/>
        <v>20</v>
      </c>
    </row>
    <row r="431" spans="1:14" x14ac:dyDescent="0.2">
      <c r="A431" t="s">
        <v>327</v>
      </c>
      <c r="B431">
        <v>3282</v>
      </c>
      <c r="C431" t="s">
        <v>730</v>
      </c>
      <c r="D431" t="s">
        <v>449</v>
      </c>
      <c r="E431" t="s">
        <v>217</v>
      </c>
      <c r="F431">
        <v>21</v>
      </c>
      <c r="G431" t="str">
        <f t="shared" si="39"/>
        <v>เด็กหญิงณัฐณิชา   ใจการ</v>
      </c>
      <c r="J431">
        <f t="shared" si="40"/>
        <v>3282</v>
      </c>
      <c r="K431" t="str">
        <f t="shared" si="42"/>
        <v>เด็กหญิงณัฐณิชา   ใจการ</v>
      </c>
      <c r="L431">
        <f t="shared" si="43"/>
        <v>3282</v>
      </c>
      <c r="M431" t="str">
        <f t="shared" si="41"/>
        <v>ม.1/2</v>
      </c>
      <c r="N431">
        <f t="shared" si="44"/>
        <v>21</v>
      </c>
    </row>
    <row r="432" spans="1:14" x14ac:dyDescent="0.2">
      <c r="A432" t="s">
        <v>327</v>
      </c>
      <c r="B432">
        <v>2763</v>
      </c>
      <c r="C432" t="s">
        <v>730</v>
      </c>
      <c r="D432" t="s">
        <v>607</v>
      </c>
      <c r="E432" t="s">
        <v>1546</v>
      </c>
      <c r="F432">
        <v>22</v>
      </c>
      <c r="G432" t="str">
        <f t="shared" si="39"/>
        <v>เด็กหญิงธนิษฐา   จันทนสกุลวงศ์</v>
      </c>
      <c r="J432">
        <f t="shared" si="40"/>
        <v>2763</v>
      </c>
      <c r="K432" t="str">
        <f t="shared" si="42"/>
        <v>เด็กหญิงธนิษฐา   จันทนสกุลวงศ์</v>
      </c>
      <c r="L432">
        <f t="shared" si="43"/>
        <v>2763</v>
      </c>
      <c r="M432" t="str">
        <f t="shared" si="41"/>
        <v>ม.1/2</v>
      </c>
      <c r="N432">
        <f t="shared" si="44"/>
        <v>22</v>
      </c>
    </row>
    <row r="433" spans="1:14" x14ac:dyDescent="0.2">
      <c r="A433" t="s">
        <v>327</v>
      </c>
      <c r="B433">
        <v>2790</v>
      </c>
      <c r="C433" t="s">
        <v>730</v>
      </c>
      <c r="D433" t="s">
        <v>468</v>
      </c>
      <c r="E433" t="s">
        <v>239</v>
      </c>
      <c r="F433">
        <v>23</v>
      </c>
      <c r="G433" t="str">
        <f t="shared" si="39"/>
        <v>เด็กหญิงวรกานต์   แสงสอน</v>
      </c>
      <c r="J433">
        <f t="shared" si="40"/>
        <v>2790</v>
      </c>
      <c r="K433" t="str">
        <f t="shared" si="42"/>
        <v>เด็กหญิงวรกานต์   แสงสอน</v>
      </c>
      <c r="L433">
        <f t="shared" si="43"/>
        <v>2790</v>
      </c>
      <c r="M433" t="str">
        <f t="shared" si="41"/>
        <v>ม.1/2</v>
      </c>
      <c r="N433">
        <f t="shared" si="44"/>
        <v>23</v>
      </c>
    </row>
    <row r="434" spans="1:14" x14ac:dyDescent="0.2">
      <c r="A434" t="s">
        <v>327</v>
      </c>
      <c r="B434">
        <v>2992</v>
      </c>
      <c r="C434" t="s">
        <v>730</v>
      </c>
      <c r="D434" t="s">
        <v>634</v>
      </c>
      <c r="E434" t="s">
        <v>242</v>
      </c>
      <c r="F434">
        <v>24</v>
      </c>
      <c r="G434" t="str">
        <f t="shared" si="39"/>
        <v>เด็กหญิงวรัทยา   แก้วอ้าย</v>
      </c>
      <c r="J434">
        <f t="shared" si="40"/>
        <v>2992</v>
      </c>
      <c r="K434" t="str">
        <f t="shared" si="42"/>
        <v>เด็กหญิงวรัทยา   แก้วอ้าย</v>
      </c>
      <c r="L434">
        <f t="shared" si="43"/>
        <v>2992</v>
      </c>
      <c r="M434" t="str">
        <f t="shared" si="41"/>
        <v>ม.1/2</v>
      </c>
      <c r="N434">
        <f t="shared" si="44"/>
        <v>24</v>
      </c>
    </row>
    <row r="435" spans="1:14" x14ac:dyDescent="0.2">
      <c r="A435" t="s">
        <v>327</v>
      </c>
      <c r="B435">
        <v>3754</v>
      </c>
      <c r="C435" t="s">
        <v>730</v>
      </c>
      <c r="D435" t="s">
        <v>1694</v>
      </c>
      <c r="E435" t="s">
        <v>1695</v>
      </c>
      <c r="F435">
        <v>25</v>
      </c>
      <c r="G435" t="str">
        <f t="shared" si="39"/>
        <v>เด็กหญิงพัชรมัย   แสนเกตุ</v>
      </c>
      <c r="J435">
        <f t="shared" si="40"/>
        <v>3754</v>
      </c>
      <c r="K435" t="str">
        <f t="shared" si="42"/>
        <v>เด็กหญิงพัชรมัย   แสนเกตุ</v>
      </c>
      <c r="L435">
        <f t="shared" si="43"/>
        <v>3754</v>
      </c>
      <c r="M435" t="str">
        <f t="shared" si="41"/>
        <v>ม.1/2</v>
      </c>
      <c r="N435">
        <f t="shared" si="44"/>
        <v>25</v>
      </c>
    </row>
    <row r="436" spans="1:14" x14ac:dyDescent="0.2">
      <c r="A436" t="s">
        <v>327</v>
      </c>
      <c r="B436">
        <v>3755</v>
      </c>
      <c r="C436" t="s">
        <v>730</v>
      </c>
      <c r="D436" t="s">
        <v>1673</v>
      </c>
      <c r="E436" t="s">
        <v>1674</v>
      </c>
      <c r="F436">
        <v>26</v>
      </c>
      <c r="G436" t="str">
        <f t="shared" si="39"/>
        <v>เด็กหญิงเมธินี   พวงเดช</v>
      </c>
      <c r="J436">
        <f t="shared" si="40"/>
        <v>3755</v>
      </c>
      <c r="K436" t="str">
        <f t="shared" si="42"/>
        <v>เด็กหญิงเมธินี   พวงเดช</v>
      </c>
      <c r="L436">
        <f t="shared" si="43"/>
        <v>3755</v>
      </c>
      <c r="M436" t="str">
        <f t="shared" si="41"/>
        <v>ม.1/2</v>
      </c>
      <c r="N436">
        <f t="shared" si="44"/>
        <v>26</v>
      </c>
    </row>
    <row r="437" spans="1:14" x14ac:dyDescent="0.2">
      <c r="A437" t="s">
        <v>348</v>
      </c>
      <c r="B437">
        <v>2732</v>
      </c>
      <c r="C437" t="s">
        <v>729</v>
      </c>
      <c r="D437" t="s">
        <v>1332</v>
      </c>
      <c r="E437" t="s">
        <v>244</v>
      </c>
      <c r="F437">
        <v>1</v>
      </c>
      <c r="G437" t="str">
        <f t="shared" si="39"/>
        <v>เด็กชายภูริทัศน์   หอมทั่ว</v>
      </c>
      <c r="J437">
        <f t="shared" si="40"/>
        <v>2732</v>
      </c>
      <c r="K437" t="str">
        <f t="shared" si="42"/>
        <v>เด็กชายภูริทัศน์   หอมทั่ว</v>
      </c>
      <c r="L437">
        <f t="shared" si="43"/>
        <v>2732</v>
      </c>
      <c r="M437" t="str">
        <f t="shared" si="41"/>
        <v>ม.2/1</v>
      </c>
      <c r="N437">
        <f t="shared" si="44"/>
        <v>1</v>
      </c>
    </row>
    <row r="438" spans="1:14" x14ac:dyDescent="0.2">
      <c r="A438" t="s">
        <v>348</v>
      </c>
      <c r="B438">
        <v>2734</v>
      </c>
      <c r="C438" t="s">
        <v>729</v>
      </c>
      <c r="D438" t="s">
        <v>640</v>
      </c>
      <c r="E438" t="s">
        <v>264</v>
      </c>
      <c r="F438">
        <v>2</v>
      </c>
      <c r="G438" t="str">
        <f t="shared" si="39"/>
        <v>เด็กชายณัฐนนท์   ร่องคำ</v>
      </c>
      <c r="J438">
        <f t="shared" si="40"/>
        <v>2734</v>
      </c>
      <c r="K438" t="str">
        <f t="shared" si="42"/>
        <v>เด็กชายณัฐนนท์   ร่องคำ</v>
      </c>
      <c r="L438">
        <f t="shared" si="43"/>
        <v>2734</v>
      </c>
      <c r="M438" t="str">
        <f t="shared" si="41"/>
        <v>ม.2/1</v>
      </c>
      <c r="N438">
        <f t="shared" si="44"/>
        <v>2</v>
      </c>
    </row>
    <row r="439" spans="1:14" x14ac:dyDescent="0.2">
      <c r="A439" t="s">
        <v>348</v>
      </c>
      <c r="B439">
        <v>2760</v>
      </c>
      <c r="C439" t="s">
        <v>729</v>
      </c>
      <c r="D439" t="s">
        <v>641</v>
      </c>
      <c r="E439" t="s">
        <v>266</v>
      </c>
      <c r="F439">
        <v>3</v>
      </c>
      <c r="G439" t="str">
        <f t="shared" si="39"/>
        <v>เด็กชายภูริณัฐ   วงค์คม</v>
      </c>
      <c r="J439">
        <f t="shared" si="40"/>
        <v>2760</v>
      </c>
      <c r="K439" t="str">
        <f t="shared" si="42"/>
        <v>เด็กชายภูริณัฐ   วงค์คม</v>
      </c>
      <c r="L439">
        <f t="shared" si="43"/>
        <v>2760</v>
      </c>
      <c r="M439" t="str">
        <f t="shared" si="41"/>
        <v>ม.2/1</v>
      </c>
      <c r="N439">
        <f t="shared" si="44"/>
        <v>3</v>
      </c>
    </row>
    <row r="440" spans="1:14" x14ac:dyDescent="0.2">
      <c r="A440" t="s">
        <v>348</v>
      </c>
      <c r="B440">
        <v>2761</v>
      </c>
      <c r="C440" t="s">
        <v>729</v>
      </c>
      <c r="D440" t="s">
        <v>1343</v>
      </c>
      <c r="E440" t="s">
        <v>267</v>
      </c>
      <c r="F440">
        <v>4</v>
      </c>
      <c r="G440" t="str">
        <f t="shared" si="39"/>
        <v>เด็กชายนัฐพงษ์   ปวนติ๊บ</v>
      </c>
      <c r="J440">
        <f t="shared" si="40"/>
        <v>2761</v>
      </c>
      <c r="K440" t="str">
        <f t="shared" si="42"/>
        <v>เด็กชายนัฐพงษ์   ปวนติ๊บ</v>
      </c>
      <c r="L440">
        <f t="shared" si="43"/>
        <v>2761</v>
      </c>
      <c r="M440" t="str">
        <f t="shared" si="41"/>
        <v>ม.2/1</v>
      </c>
      <c r="N440">
        <f t="shared" si="44"/>
        <v>4</v>
      </c>
    </row>
    <row r="441" spans="1:14" x14ac:dyDescent="0.2">
      <c r="A441" t="s">
        <v>348</v>
      </c>
      <c r="B441">
        <v>2825</v>
      </c>
      <c r="C441" t="s">
        <v>729</v>
      </c>
      <c r="D441" t="s">
        <v>1346</v>
      </c>
      <c r="E441" t="s">
        <v>268</v>
      </c>
      <c r="F441">
        <v>5</v>
      </c>
      <c r="G441" t="str">
        <f t="shared" si="39"/>
        <v>เด็กชายกิตติพัทธ์   ชื่องาม</v>
      </c>
      <c r="J441">
        <f t="shared" si="40"/>
        <v>2825</v>
      </c>
      <c r="K441" t="str">
        <f t="shared" si="42"/>
        <v>เด็กชายกิตติพัทธ์   ชื่องาม</v>
      </c>
      <c r="L441">
        <f t="shared" si="43"/>
        <v>2825</v>
      </c>
      <c r="M441" t="str">
        <f t="shared" si="41"/>
        <v>ม.2/1</v>
      </c>
      <c r="N441">
        <f t="shared" si="44"/>
        <v>5</v>
      </c>
    </row>
    <row r="442" spans="1:14" x14ac:dyDescent="0.2">
      <c r="A442" t="s">
        <v>348</v>
      </c>
      <c r="B442">
        <v>2826</v>
      </c>
      <c r="C442" t="s">
        <v>729</v>
      </c>
      <c r="D442" t="s">
        <v>1347</v>
      </c>
      <c r="E442" t="s">
        <v>171</v>
      </c>
      <c r="F442">
        <v>6</v>
      </c>
      <c r="G442" t="str">
        <f t="shared" si="39"/>
        <v>เด็กชายจามร   วงค์ขาว</v>
      </c>
      <c r="J442">
        <f t="shared" si="40"/>
        <v>2826</v>
      </c>
      <c r="K442" t="str">
        <f t="shared" si="42"/>
        <v>เด็กชายจามร   วงค์ขาว</v>
      </c>
      <c r="L442">
        <f t="shared" si="43"/>
        <v>2826</v>
      </c>
      <c r="M442" t="str">
        <f t="shared" si="41"/>
        <v>ม.2/1</v>
      </c>
      <c r="N442">
        <f t="shared" si="44"/>
        <v>6</v>
      </c>
    </row>
    <row r="443" spans="1:14" x14ac:dyDescent="0.2">
      <c r="A443" t="s">
        <v>348</v>
      </c>
      <c r="B443">
        <v>2830</v>
      </c>
      <c r="C443" t="s">
        <v>729</v>
      </c>
      <c r="D443" t="s">
        <v>1348</v>
      </c>
      <c r="E443" t="s">
        <v>246</v>
      </c>
      <c r="F443">
        <v>7</v>
      </c>
      <c r="G443" t="str">
        <f t="shared" si="39"/>
        <v>เด็กชายอัมรินทร์   เสมสี</v>
      </c>
      <c r="J443">
        <f t="shared" si="40"/>
        <v>2830</v>
      </c>
      <c r="K443" t="str">
        <f t="shared" si="42"/>
        <v>เด็กชายอัมรินทร์   เสมสี</v>
      </c>
      <c r="L443">
        <f t="shared" si="43"/>
        <v>2830</v>
      </c>
      <c r="M443" t="str">
        <f t="shared" si="41"/>
        <v>ม.2/1</v>
      </c>
      <c r="N443">
        <f t="shared" si="44"/>
        <v>7</v>
      </c>
    </row>
    <row r="444" spans="1:14" x14ac:dyDescent="0.2">
      <c r="A444" t="s">
        <v>348</v>
      </c>
      <c r="B444">
        <v>2853</v>
      </c>
      <c r="C444" t="s">
        <v>729</v>
      </c>
      <c r="D444" t="s">
        <v>637</v>
      </c>
      <c r="E444" t="s">
        <v>247</v>
      </c>
      <c r="F444">
        <v>8</v>
      </c>
      <c r="G444" t="str">
        <f t="shared" si="39"/>
        <v>เด็กชายวีรภัทร   จุมปูป้อ</v>
      </c>
      <c r="J444">
        <f t="shared" si="40"/>
        <v>2853</v>
      </c>
      <c r="K444" t="str">
        <f t="shared" si="42"/>
        <v>เด็กชายวีรภัทร   จุมปูป้อ</v>
      </c>
      <c r="L444">
        <f t="shared" si="43"/>
        <v>2853</v>
      </c>
      <c r="M444" t="str">
        <f t="shared" si="41"/>
        <v>ม.2/1</v>
      </c>
      <c r="N444">
        <f t="shared" si="44"/>
        <v>8</v>
      </c>
    </row>
    <row r="445" spans="1:14" x14ac:dyDescent="0.2">
      <c r="A445" t="s">
        <v>348</v>
      </c>
      <c r="B445">
        <v>2985</v>
      </c>
      <c r="C445" t="s">
        <v>729</v>
      </c>
      <c r="D445" t="s">
        <v>1286</v>
      </c>
      <c r="E445" t="s">
        <v>1022</v>
      </c>
      <c r="F445">
        <v>9</v>
      </c>
      <c r="G445" t="str">
        <f t="shared" si="39"/>
        <v>เด็กชายสุรชาติ   ระวาส</v>
      </c>
      <c r="J445">
        <f t="shared" si="40"/>
        <v>2985</v>
      </c>
      <c r="K445" t="str">
        <f t="shared" si="42"/>
        <v>เด็กชายสุรชาติ   ระวาส</v>
      </c>
      <c r="L445">
        <f t="shared" si="43"/>
        <v>2985</v>
      </c>
      <c r="M445" t="str">
        <f t="shared" si="41"/>
        <v>ม.2/1</v>
      </c>
      <c r="N445">
        <f t="shared" si="44"/>
        <v>9</v>
      </c>
    </row>
    <row r="446" spans="1:14" x14ac:dyDescent="0.2">
      <c r="A446" t="s">
        <v>348</v>
      </c>
      <c r="B446">
        <v>3162</v>
      </c>
      <c r="C446" t="s">
        <v>729</v>
      </c>
      <c r="D446" t="s">
        <v>1384</v>
      </c>
      <c r="E446" t="s">
        <v>249</v>
      </c>
      <c r="F446">
        <v>10</v>
      </c>
      <c r="G446" t="str">
        <f t="shared" si="39"/>
        <v>เด็กชายสันติ   วงค์ลังกา</v>
      </c>
      <c r="J446">
        <f t="shared" si="40"/>
        <v>3162</v>
      </c>
      <c r="K446" t="str">
        <f t="shared" si="42"/>
        <v>เด็กชายสันติ   วงค์ลังกา</v>
      </c>
      <c r="L446">
        <f t="shared" si="43"/>
        <v>3162</v>
      </c>
      <c r="M446" t="str">
        <f t="shared" si="41"/>
        <v>ม.2/1</v>
      </c>
      <c r="N446">
        <f t="shared" si="44"/>
        <v>10</v>
      </c>
    </row>
    <row r="447" spans="1:14" x14ac:dyDescent="0.2">
      <c r="A447" t="s">
        <v>348</v>
      </c>
      <c r="B447">
        <v>3277</v>
      </c>
      <c r="C447" t="s">
        <v>729</v>
      </c>
      <c r="D447" t="s">
        <v>1417</v>
      </c>
      <c r="E447" t="s">
        <v>1021</v>
      </c>
      <c r="F447">
        <v>11</v>
      </c>
      <c r="G447" t="str">
        <f t="shared" si="39"/>
        <v>เด็กชายภัคพล   สังขวารี</v>
      </c>
      <c r="J447">
        <f t="shared" si="40"/>
        <v>3277</v>
      </c>
      <c r="K447" t="str">
        <f t="shared" si="42"/>
        <v>เด็กชายภัคพล   สังขวารี</v>
      </c>
      <c r="L447">
        <f t="shared" si="43"/>
        <v>3277</v>
      </c>
      <c r="M447" t="str">
        <f t="shared" si="41"/>
        <v>ม.2/1</v>
      </c>
      <c r="N447">
        <f t="shared" si="44"/>
        <v>11</v>
      </c>
    </row>
    <row r="448" spans="1:14" x14ac:dyDescent="0.2">
      <c r="A448" t="s">
        <v>348</v>
      </c>
      <c r="B448">
        <v>3436</v>
      </c>
      <c r="C448" t="s">
        <v>729</v>
      </c>
      <c r="D448" t="s">
        <v>1473</v>
      </c>
      <c r="E448" t="s">
        <v>1474</v>
      </c>
      <c r="F448">
        <v>12</v>
      </c>
      <c r="G448" t="str">
        <f t="shared" si="39"/>
        <v>เด็กชายวรดนู   เสาร์สุวรรณ์</v>
      </c>
      <c r="J448">
        <f t="shared" si="40"/>
        <v>3436</v>
      </c>
      <c r="K448" t="str">
        <f t="shared" si="42"/>
        <v>เด็กชายวรดนู   เสาร์สุวรรณ์</v>
      </c>
      <c r="L448">
        <f t="shared" si="43"/>
        <v>3436</v>
      </c>
      <c r="M448" t="str">
        <f t="shared" si="41"/>
        <v>ม.2/1</v>
      </c>
      <c r="N448">
        <f t="shared" si="44"/>
        <v>12</v>
      </c>
    </row>
    <row r="449" spans="1:14" x14ac:dyDescent="0.2">
      <c r="A449" t="s">
        <v>348</v>
      </c>
      <c r="B449">
        <v>3438</v>
      </c>
      <c r="C449" t="s">
        <v>729</v>
      </c>
      <c r="D449" t="s">
        <v>1476</v>
      </c>
      <c r="E449" t="s">
        <v>272</v>
      </c>
      <c r="F449">
        <v>13</v>
      </c>
      <c r="G449" t="str">
        <f t="shared" ref="G449:G512" si="45">CONCATENATE(C449,D449,"   ",E449)</f>
        <v>เด็กชายยุทธพงษ์   แสนหลง</v>
      </c>
      <c r="J449">
        <f t="shared" ref="J449:J512" si="46">B449</f>
        <v>3438</v>
      </c>
      <c r="K449" t="str">
        <f t="shared" si="42"/>
        <v>เด็กชายยุทธพงษ์   แสนหลง</v>
      </c>
      <c r="L449">
        <f t="shared" si="43"/>
        <v>3438</v>
      </c>
      <c r="M449" t="str">
        <f t="shared" ref="M449:M512" si="47">A449</f>
        <v>ม.2/1</v>
      </c>
      <c r="N449">
        <f t="shared" si="44"/>
        <v>13</v>
      </c>
    </row>
    <row r="450" spans="1:14" x14ac:dyDescent="0.2">
      <c r="A450" t="s">
        <v>348</v>
      </c>
      <c r="B450">
        <v>3565</v>
      </c>
      <c r="C450" t="s">
        <v>729</v>
      </c>
      <c r="D450" t="s">
        <v>412</v>
      </c>
      <c r="E450" t="s">
        <v>1122</v>
      </c>
      <c r="F450">
        <v>14</v>
      </c>
      <c r="G450" t="str">
        <f t="shared" si="45"/>
        <v>เด็กชายพงศธร   หน่อแก้ว</v>
      </c>
      <c r="J450">
        <f t="shared" si="46"/>
        <v>3565</v>
      </c>
      <c r="K450" t="str">
        <f t="shared" si="42"/>
        <v>เด็กชายพงศธร   หน่อแก้ว</v>
      </c>
      <c r="L450">
        <f t="shared" si="43"/>
        <v>3565</v>
      </c>
      <c r="M450" t="str">
        <f t="shared" si="47"/>
        <v>ม.2/1</v>
      </c>
      <c r="N450">
        <f t="shared" si="44"/>
        <v>14</v>
      </c>
    </row>
    <row r="451" spans="1:14" x14ac:dyDescent="0.2">
      <c r="A451" t="s">
        <v>348</v>
      </c>
      <c r="B451">
        <v>3566</v>
      </c>
      <c r="C451" t="s">
        <v>729</v>
      </c>
      <c r="D451" t="s">
        <v>518</v>
      </c>
      <c r="E451" t="s">
        <v>1119</v>
      </c>
      <c r="F451">
        <v>15</v>
      </c>
      <c r="G451" t="str">
        <f t="shared" si="45"/>
        <v>เด็กชายพีรพล   แซ่ตั้ง</v>
      </c>
      <c r="J451">
        <f t="shared" si="46"/>
        <v>3566</v>
      </c>
      <c r="K451" t="str">
        <f t="shared" si="42"/>
        <v>เด็กชายพีรพล   แซ่ตั้ง</v>
      </c>
      <c r="L451">
        <f t="shared" si="43"/>
        <v>3566</v>
      </c>
      <c r="M451" t="str">
        <f t="shared" si="47"/>
        <v>ม.2/1</v>
      </c>
      <c r="N451">
        <f t="shared" si="44"/>
        <v>15</v>
      </c>
    </row>
    <row r="452" spans="1:14" x14ac:dyDescent="0.2">
      <c r="A452" t="s">
        <v>348</v>
      </c>
      <c r="B452">
        <v>3567</v>
      </c>
      <c r="C452" t="s">
        <v>729</v>
      </c>
      <c r="D452" t="s">
        <v>1497</v>
      </c>
      <c r="E452" t="s">
        <v>1123</v>
      </c>
      <c r="F452">
        <v>16</v>
      </c>
      <c r="G452" t="str">
        <f t="shared" si="45"/>
        <v>เด็กชายวรชิต   พระสนชุ่ม</v>
      </c>
      <c r="J452">
        <f t="shared" si="46"/>
        <v>3567</v>
      </c>
      <c r="K452" t="str">
        <f t="shared" si="42"/>
        <v>เด็กชายวรชิต   พระสนชุ่ม</v>
      </c>
      <c r="L452">
        <f t="shared" si="43"/>
        <v>3567</v>
      </c>
      <c r="M452" t="str">
        <f t="shared" si="47"/>
        <v>ม.2/1</v>
      </c>
      <c r="N452">
        <f t="shared" si="44"/>
        <v>16</v>
      </c>
    </row>
    <row r="453" spans="1:14" x14ac:dyDescent="0.2">
      <c r="A453" t="s">
        <v>348</v>
      </c>
      <c r="B453">
        <v>3568</v>
      </c>
      <c r="C453" t="s">
        <v>729</v>
      </c>
      <c r="D453" t="s">
        <v>1498</v>
      </c>
      <c r="E453" t="s">
        <v>96</v>
      </c>
      <c r="F453">
        <v>17</v>
      </c>
      <c r="G453" t="str">
        <f t="shared" si="45"/>
        <v>เด็กชายวิชิต   บุญตัน</v>
      </c>
      <c r="J453">
        <f t="shared" si="46"/>
        <v>3568</v>
      </c>
      <c r="K453" t="str">
        <f t="shared" si="42"/>
        <v>เด็กชายวิชิต   บุญตัน</v>
      </c>
      <c r="L453">
        <f t="shared" si="43"/>
        <v>3568</v>
      </c>
      <c r="M453" t="str">
        <f t="shared" si="47"/>
        <v>ม.2/1</v>
      </c>
      <c r="N453">
        <f t="shared" si="44"/>
        <v>17</v>
      </c>
    </row>
    <row r="454" spans="1:14" x14ac:dyDescent="0.2">
      <c r="A454" t="s">
        <v>348</v>
      </c>
      <c r="B454">
        <v>2703</v>
      </c>
      <c r="C454" t="s">
        <v>730</v>
      </c>
      <c r="D454" t="s">
        <v>1330</v>
      </c>
      <c r="E454" t="s">
        <v>253</v>
      </c>
      <c r="F454">
        <v>18</v>
      </c>
      <c r="G454" t="str">
        <f t="shared" si="45"/>
        <v>เด็กหญิงพิกุลทอง   พันสถา</v>
      </c>
      <c r="J454">
        <f t="shared" si="46"/>
        <v>2703</v>
      </c>
      <c r="K454" t="str">
        <f t="shared" si="42"/>
        <v>เด็กหญิงพิกุลทอง   พันสถา</v>
      </c>
      <c r="L454">
        <f t="shared" si="43"/>
        <v>2703</v>
      </c>
      <c r="M454" t="str">
        <f t="shared" si="47"/>
        <v>ม.2/1</v>
      </c>
      <c r="N454">
        <f t="shared" si="44"/>
        <v>18</v>
      </c>
    </row>
    <row r="455" spans="1:14" x14ac:dyDescent="0.2">
      <c r="A455" t="s">
        <v>348</v>
      </c>
      <c r="B455">
        <v>2729</v>
      </c>
      <c r="C455" t="s">
        <v>730</v>
      </c>
      <c r="D455" t="s">
        <v>1331</v>
      </c>
      <c r="E455" t="s">
        <v>85</v>
      </c>
      <c r="F455">
        <v>19</v>
      </c>
      <c r="G455" t="str">
        <f t="shared" si="45"/>
        <v>เด็กหญิงทิพย์วรรณ์   เชื้อเมืองพาน</v>
      </c>
      <c r="J455">
        <f t="shared" si="46"/>
        <v>2729</v>
      </c>
      <c r="K455" t="str">
        <f t="shared" si="42"/>
        <v>เด็กหญิงทิพย์วรรณ์   เชื้อเมืองพาน</v>
      </c>
      <c r="L455">
        <f t="shared" si="43"/>
        <v>2729</v>
      </c>
      <c r="M455" t="str">
        <f t="shared" si="47"/>
        <v>ม.2/1</v>
      </c>
      <c r="N455">
        <f t="shared" si="44"/>
        <v>19</v>
      </c>
    </row>
    <row r="456" spans="1:14" x14ac:dyDescent="0.2">
      <c r="A456" t="s">
        <v>348</v>
      </c>
      <c r="B456">
        <v>2744</v>
      </c>
      <c r="C456" t="s">
        <v>730</v>
      </c>
      <c r="D456" t="s">
        <v>474</v>
      </c>
      <c r="E456" t="s">
        <v>94</v>
      </c>
      <c r="F456">
        <v>20</v>
      </c>
      <c r="G456" t="str">
        <f t="shared" si="45"/>
        <v>เด็กหญิงบัณฑิตา   ก้อนแก้ว</v>
      </c>
      <c r="J456">
        <f t="shared" si="46"/>
        <v>2744</v>
      </c>
      <c r="K456" t="str">
        <f t="shared" si="42"/>
        <v>เด็กหญิงบัณฑิตา   ก้อนแก้ว</v>
      </c>
      <c r="L456">
        <f t="shared" si="43"/>
        <v>2744</v>
      </c>
      <c r="M456" t="str">
        <f t="shared" si="47"/>
        <v>ม.2/1</v>
      </c>
      <c r="N456">
        <f t="shared" si="44"/>
        <v>20</v>
      </c>
    </row>
    <row r="457" spans="1:14" x14ac:dyDescent="0.2">
      <c r="A457" t="s">
        <v>348</v>
      </c>
      <c r="B457">
        <v>2766</v>
      </c>
      <c r="C457" t="s">
        <v>730</v>
      </c>
      <c r="D457" t="s">
        <v>521</v>
      </c>
      <c r="E457" t="s">
        <v>274</v>
      </c>
      <c r="F457">
        <v>21</v>
      </c>
      <c r="G457" t="str">
        <f t="shared" si="45"/>
        <v>เด็กหญิงณัฐธิดา   เขื่อนคำ</v>
      </c>
      <c r="J457">
        <f t="shared" si="46"/>
        <v>2766</v>
      </c>
      <c r="K457" t="str">
        <f t="shared" si="42"/>
        <v>เด็กหญิงณัฐธิดา   เขื่อนคำ</v>
      </c>
      <c r="L457">
        <f t="shared" si="43"/>
        <v>2766</v>
      </c>
      <c r="M457" t="str">
        <f t="shared" si="47"/>
        <v>ม.2/1</v>
      </c>
      <c r="N457">
        <f t="shared" si="44"/>
        <v>21</v>
      </c>
    </row>
    <row r="458" spans="1:14" x14ac:dyDescent="0.2">
      <c r="A458" t="s">
        <v>348</v>
      </c>
      <c r="B458">
        <v>2832</v>
      </c>
      <c r="C458" t="s">
        <v>730</v>
      </c>
      <c r="D458" t="s">
        <v>474</v>
      </c>
      <c r="E458" t="s">
        <v>175</v>
      </c>
      <c r="F458">
        <v>22</v>
      </c>
      <c r="G458" t="str">
        <f t="shared" si="45"/>
        <v>เด็กหญิงบัณฑิตา   ทาซาว</v>
      </c>
      <c r="J458">
        <f t="shared" si="46"/>
        <v>2832</v>
      </c>
      <c r="K458" t="str">
        <f t="shared" si="42"/>
        <v>เด็กหญิงบัณฑิตา   ทาซาว</v>
      </c>
      <c r="L458">
        <f t="shared" si="43"/>
        <v>2832</v>
      </c>
      <c r="M458" t="str">
        <f t="shared" si="47"/>
        <v>ม.2/1</v>
      </c>
      <c r="N458">
        <f t="shared" si="44"/>
        <v>22</v>
      </c>
    </row>
    <row r="459" spans="1:14" x14ac:dyDescent="0.2">
      <c r="A459" t="s">
        <v>348</v>
      </c>
      <c r="B459">
        <v>2833</v>
      </c>
      <c r="C459" t="s">
        <v>730</v>
      </c>
      <c r="D459" t="s">
        <v>1350</v>
      </c>
      <c r="E459" t="s">
        <v>257</v>
      </c>
      <c r="F459">
        <v>23</v>
      </c>
      <c r="G459" t="str">
        <f t="shared" si="45"/>
        <v>เด็กหญิงบุษรา   ราชคม</v>
      </c>
      <c r="J459">
        <f t="shared" si="46"/>
        <v>2833</v>
      </c>
      <c r="K459" t="str">
        <f t="shared" si="42"/>
        <v>เด็กหญิงบุษรา   ราชคม</v>
      </c>
      <c r="L459">
        <f t="shared" si="43"/>
        <v>2833</v>
      </c>
      <c r="M459" t="str">
        <f t="shared" si="47"/>
        <v>ม.2/1</v>
      </c>
      <c r="N459">
        <f t="shared" si="44"/>
        <v>23</v>
      </c>
    </row>
    <row r="460" spans="1:14" x14ac:dyDescent="0.2">
      <c r="A460" t="s">
        <v>348</v>
      </c>
      <c r="B460">
        <v>2834</v>
      </c>
      <c r="C460" t="s">
        <v>730</v>
      </c>
      <c r="D460" t="s">
        <v>1351</v>
      </c>
      <c r="E460" t="s">
        <v>85</v>
      </c>
      <c r="F460">
        <v>24</v>
      </c>
      <c r="G460" t="str">
        <f t="shared" si="45"/>
        <v>เด็กหญิงผริตา   เชื้อเมืองพาน</v>
      </c>
      <c r="J460">
        <f t="shared" si="46"/>
        <v>2834</v>
      </c>
      <c r="K460" t="str">
        <f t="shared" ref="K460:K523" si="48">G460</f>
        <v>เด็กหญิงผริตา   เชื้อเมืองพาน</v>
      </c>
      <c r="L460">
        <f t="shared" ref="L460:L523" si="49">J460</f>
        <v>2834</v>
      </c>
      <c r="M460" t="str">
        <f t="shared" si="47"/>
        <v>ม.2/1</v>
      </c>
      <c r="N460">
        <f t="shared" ref="N460:N523" si="50">F460</f>
        <v>24</v>
      </c>
    </row>
    <row r="461" spans="1:14" x14ac:dyDescent="0.2">
      <c r="A461" t="s">
        <v>348</v>
      </c>
      <c r="B461">
        <v>2850</v>
      </c>
      <c r="C461" t="s">
        <v>730</v>
      </c>
      <c r="D461" t="s">
        <v>1353</v>
      </c>
      <c r="E461" t="s">
        <v>276</v>
      </c>
      <c r="F461">
        <v>25</v>
      </c>
      <c r="G461" t="str">
        <f t="shared" si="45"/>
        <v>เด็กหญิงศรัณยา   ชาญภูเขียว</v>
      </c>
      <c r="J461">
        <f t="shared" si="46"/>
        <v>2850</v>
      </c>
      <c r="K461" t="str">
        <f t="shared" si="48"/>
        <v>เด็กหญิงศรัณยา   ชาญภูเขียว</v>
      </c>
      <c r="L461">
        <f t="shared" si="49"/>
        <v>2850</v>
      </c>
      <c r="M461" t="str">
        <f t="shared" si="47"/>
        <v>ม.2/1</v>
      </c>
      <c r="N461">
        <f t="shared" si="50"/>
        <v>25</v>
      </c>
    </row>
    <row r="462" spans="1:14" x14ac:dyDescent="0.2">
      <c r="A462" t="s">
        <v>348</v>
      </c>
      <c r="B462">
        <v>2851</v>
      </c>
      <c r="C462" t="s">
        <v>730</v>
      </c>
      <c r="D462" t="s">
        <v>1354</v>
      </c>
      <c r="E462" t="s">
        <v>256</v>
      </c>
      <c r="F462">
        <v>26</v>
      </c>
      <c r="G462" t="str">
        <f t="shared" si="45"/>
        <v>เด็กหญิงธัญจิรา   ติดรักษ์</v>
      </c>
      <c r="J462">
        <f t="shared" si="46"/>
        <v>2851</v>
      </c>
      <c r="K462" t="str">
        <f t="shared" si="48"/>
        <v>เด็กหญิงธัญจิรา   ติดรักษ์</v>
      </c>
      <c r="L462">
        <f t="shared" si="49"/>
        <v>2851</v>
      </c>
      <c r="M462" t="str">
        <f t="shared" si="47"/>
        <v>ม.2/1</v>
      </c>
      <c r="N462">
        <f t="shared" si="50"/>
        <v>26</v>
      </c>
    </row>
    <row r="463" spans="1:14" x14ac:dyDescent="0.2">
      <c r="A463" t="s">
        <v>348</v>
      </c>
      <c r="B463">
        <v>3334</v>
      </c>
      <c r="C463" t="s">
        <v>730</v>
      </c>
      <c r="D463" t="s">
        <v>434</v>
      </c>
      <c r="E463" t="s">
        <v>6</v>
      </c>
      <c r="F463">
        <v>27</v>
      </c>
      <c r="G463" t="str">
        <f t="shared" si="45"/>
        <v>เด็กหญิงธิดารัตน์   คำหน้อย</v>
      </c>
      <c r="J463">
        <f t="shared" si="46"/>
        <v>3334</v>
      </c>
      <c r="K463" t="str">
        <f t="shared" si="48"/>
        <v>เด็กหญิงธิดารัตน์   คำหน้อย</v>
      </c>
      <c r="L463">
        <f t="shared" si="49"/>
        <v>3334</v>
      </c>
      <c r="M463" t="str">
        <f t="shared" si="47"/>
        <v>ม.2/1</v>
      </c>
      <c r="N463">
        <f t="shared" si="50"/>
        <v>27</v>
      </c>
    </row>
    <row r="464" spans="1:14" x14ac:dyDescent="0.2">
      <c r="A464" t="s">
        <v>348</v>
      </c>
      <c r="B464">
        <v>3440</v>
      </c>
      <c r="C464" t="s">
        <v>730</v>
      </c>
      <c r="D464" t="s">
        <v>1477</v>
      </c>
      <c r="E464" t="s">
        <v>214</v>
      </c>
      <c r="F464">
        <v>28</v>
      </c>
      <c r="G464" t="str">
        <f t="shared" si="45"/>
        <v>เด็กหญิงพริกหวาน   ทิพย์ศรีบุตร</v>
      </c>
      <c r="J464">
        <f t="shared" si="46"/>
        <v>3440</v>
      </c>
      <c r="K464" t="str">
        <f t="shared" si="48"/>
        <v>เด็กหญิงพริกหวาน   ทิพย์ศรีบุตร</v>
      </c>
      <c r="L464">
        <f t="shared" si="49"/>
        <v>3440</v>
      </c>
      <c r="M464" t="str">
        <f t="shared" si="47"/>
        <v>ม.2/1</v>
      </c>
      <c r="N464">
        <f t="shared" si="50"/>
        <v>28</v>
      </c>
    </row>
    <row r="465" spans="1:14" x14ac:dyDescent="0.2">
      <c r="A465" t="s">
        <v>348</v>
      </c>
      <c r="B465">
        <v>3569</v>
      </c>
      <c r="C465" t="s">
        <v>730</v>
      </c>
      <c r="D465" t="s">
        <v>422</v>
      </c>
      <c r="E465" t="s">
        <v>1117</v>
      </c>
      <c r="F465">
        <v>29</v>
      </c>
      <c r="G465" t="str">
        <f t="shared" si="45"/>
        <v>เด็กหญิงณัฏฐณิชา   ลาดกัน</v>
      </c>
      <c r="J465">
        <f t="shared" si="46"/>
        <v>3569</v>
      </c>
      <c r="K465" t="str">
        <f t="shared" si="48"/>
        <v>เด็กหญิงณัฏฐณิชา   ลาดกัน</v>
      </c>
      <c r="L465">
        <f t="shared" si="49"/>
        <v>3569</v>
      </c>
      <c r="M465" t="str">
        <f t="shared" si="47"/>
        <v>ม.2/1</v>
      </c>
      <c r="N465">
        <f t="shared" si="50"/>
        <v>29</v>
      </c>
    </row>
    <row r="466" spans="1:14" x14ac:dyDescent="0.2">
      <c r="A466" t="s">
        <v>348</v>
      </c>
      <c r="B466">
        <v>3570</v>
      </c>
      <c r="C466" t="s">
        <v>730</v>
      </c>
      <c r="D466" t="s">
        <v>1499</v>
      </c>
      <c r="E466" t="s">
        <v>1118</v>
      </c>
      <c r="F466">
        <v>30</v>
      </c>
      <c r="G466" t="str">
        <f t="shared" si="45"/>
        <v>เด็กหญิงรุ่งทิวา   พลัง</v>
      </c>
      <c r="J466">
        <f t="shared" si="46"/>
        <v>3570</v>
      </c>
      <c r="K466" t="str">
        <f t="shared" si="48"/>
        <v>เด็กหญิงรุ่งทิวา   พลัง</v>
      </c>
      <c r="L466">
        <f t="shared" si="49"/>
        <v>3570</v>
      </c>
      <c r="M466" t="str">
        <f t="shared" si="47"/>
        <v>ม.2/1</v>
      </c>
      <c r="N466">
        <f t="shared" si="50"/>
        <v>30</v>
      </c>
    </row>
    <row r="467" spans="1:14" x14ac:dyDescent="0.2">
      <c r="A467" t="s">
        <v>348</v>
      </c>
      <c r="B467">
        <v>3571</v>
      </c>
      <c r="C467" t="s">
        <v>730</v>
      </c>
      <c r="D467" t="s">
        <v>1500</v>
      </c>
      <c r="E467" t="s">
        <v>318</v>
      </c>
      <c r="F467">
        <v>31</v>
      </c>
      <c r="G467" t="str">
        <f t="shared" si="45"/>
        <v>เด็กหญิงอทิตยา   เตจ๊ะน้อย</v>
      </c>
      <c r="J467">
        <f t="shared" si="46"/>
        <v>3571</v>
      </c>
      <c r="K467" t="str">
        <f t="shared" si="48"/>
        <v>เด็กหญิงอทิตยา   เตจ๊ะน้อย</v>
      </c>
      <c r="L467">
        <f t="shared" si="49"/>
        <v>3571</v>
      </c>
      <c r="M467" t="str">
        <f t="shared" si="47"/>
        <v>ม.2/1</v>
      </c>
      <c r="N467">
        <f t="shared" si="50"/>
        <v>31</v>
      </c>
    </row>
    <row r="468" spans="1:14" x14ac:dyDescent="0.2">
      <c r="A468" t="s">
        <v>365</v>
      </c>
      <c r="B468">
        <v>2475</v>
      </c>
      <c r="C468" t="s">
        <v>729</v>
      </c>
      <c r="D468" t="s">
        <v>663</v>
      </c>
      <c r="E468" t="s">
        <v>301</v>
      </c>
      <c r="F468">
        <v>1</v>
      </c>
      <c r="G468" t="str">
        <f t="shared" si="45"/>
        <v>เด็กชายคณิต   บุญศรารักษพงศ์</v>
      </c>
      <c r="J468">
        <f t="shared" si="46"/>
        <v>2475</v>
      </c>
      <c r="K468" t="str">
        <f t="shared" si="48"/>
        <v>เด็กชายคณิต   บุญศรารักษพงศ์</v>
      </c>
      <c r="L468">
        <f t="shared" si="49"/>
        <v>2475</v>
      </c>
      <c r="M468" t="str">
        <f t="shared" si="47"/>
        <v>ม.2/2</v>
      </c>
      <c r="N468">
        <f t="shared" si="50"/>
        <v>1</v>
      </c>
    </row>
    <row r="469" spans="1:14" x14ac:dyDescent="0.2">
      <c r="A469" t="s">
        <v>365</v>
      </c>
      <c r="B469">
        <v>2711</v>
      </c>
      <c r="C469" t="s">
        <v>729</v>
      </c>
      <c r="D469" t="s">
        <v>639</v>
      </c>
      <c r="E469" t="s">
        <v>263</v>
      </c>
      <c r="F469">
        <v>2</v>
      </c>
      <c r="G469" t="str">
        <f t="shared" si="45"/>
        <v>เด็กชายพงศกร   วิชัย</v>
      </c>
      <c r="J469">
        <f t="shared" si="46"/>
        <v>2711</v>
      </c>
      <c r="K469" t="str">
        <f t="shared" si="48"/>
        <v>เด็กชายพงศกร   วิชัย</v>
      </c>
      <c r="L469">
        <f t="shared" si="49"/>
        <v>2711</v>
      </c>
      <c r="M469" t="str">
        <f t="shared" si="47"/>
        <v>ม.2/2</v>
      </c>
      <c r="N469">
        <f t="shared" si="50"/>
        <v>2</v>
      </c>
    </row>
    <row r="470" spans="1:14" x14ac:dyDescent="0.2">
      <c r="A470" t="s">
        <v>365</v>
      </c>
      <c r="B470">
        <v>2737</v>
      </c>
      <c r="C470" t="s">
        <v>729</v>
      </c>
      <c r="D470" t="s">
        <v>1334</v>
      </c>
      <c r="E470" t="s">
        <v>245</v>
      </c>
      <c r="F470">
        <v>3</v>
      </c>
      <c r="G470" t="str">
        <f t="shared" si="45"/>
        <v>เด็กชายธีรพล   นนทรีย์</v>
      </c>
      <c r="J470">
        <f t="shared" si="46"/>
        <v>2737</v>
      </c>
      <c r="K470" t="str">
        <f t="shared" si="48"/>
        <v>เด็กชายธีรพล   นนทรีย์</v>
      </c>
      <c r="L470">
        <f t="shared" si="49"/>
        <v>2737</v>
      </c>
      <c r="M470" t="str">
        <f t="shared" si="47"/>
        <v>ม.2/2</v>
      </c>
      <c r="N470">
        <f t="shared" si="50"/>
        <v>3</v>
      </c>
    </row>
    <row r="471" spans="1:14" x14ac:dyDescent="0.2">
      <c r="A471" t="s">
        <v>365</v>
      </c>
      <c r="B471">
        <v>2738</v>
      </c>
      <c r="C471" t="s">
        <v>729</v>
      </c>
      <c r="D471" t="s">
        <v>1335</v>
      </c>
      <c r="E471" t="s">
        <v>85</v>
      </c>
      <c r="F471">
        <v>4</v>
      </c>
      <c r="G471" t="str">
        <f t="shared" si="45"/>
        <v>เด็กชายชัยธวัช   เชื้อเมืองพาน</v>
      </c>
      <c r="J471">
        <f t="shared" si="46"/>
        <v>2738</v>
      </c>
      <c r="K471" t="str">
        <f t="shared" si="48"/>
        <v>เด็กชายชัยธวัช   เชื้อเมืองพาน</v>
      </c>
      <c r="L471">
        <f t="shared" si="49"/>
        <v>2738</v>
      </c>
      <c r="M471" t="str">
        <f t="shared" si="47"/>
        <v>ม.2/2</v>
      </c>
      <c r="N471">
        <f t="shared" si="50"/>
        <v>4</v>
      </c>
    </row>
    <row r="472" spans="1:14" x14ac:dyDescent="0.2">
      <c r="A472" t="s">
        <v>365</v>
      </c>
      <c r="B472">
        <v>2754</v>
      </c>
      <c r="C472" t="s">
        <v>729</v>
      </c>
      <c r="D472" t="s">
        <v>1341</v>
      </c>
      <c r="E472" t="s">
        <v>85</v>
      </c>
      <c r="F472">
        <v>5</v>
      </c>
      <c r="G472" t="str">
        <f t="shared" si="45"/>
        <v>เด็กชายนิธิกร   เชื้อเมืองพาน</v>
      </c>
      <c r="J472">
        <f t="shared" si="46"/>
        <v>2754</v>
      </c>
      <c r="K472" t="str">
        <f t="shared" si="48"/>
        <v>เด็กชายนิธิกร   เชื้อเมืองพาน</v>
      </c>
      <c r="L472">
        <f t="shared" si="49"/>
        <v>2754</v>
      </c>
      <c r="M472" t="str">
        <f t="shared" si="47"/>
        <v>ม.2/2</v>
      </c>
      <c r="N472">
        <f t="shared" si="50"/>
        <v>5</v>
      </c>
    </row>
    <row r="473" spans="1:14" x14ac:dyDescent="0.2">
      <c r="A473" t="s">
        <v>365</v>
      </c>
      <c r="B473">
        <v>2757</v>
      </c>
      <c r="C473" t="s">
        <v>729</v>
      </c>
      <c r="D473" t="s">
        <v>1342</v>
      </c>
      <c r="E473" t="s">
        <v>265</v>
      </c>
      <c r="F473">
        <v>6</v>
      </c>
      <c r="G473" t="str">
        <f t="shared" si="45"/>
        <v>เด็กชายอนุวัตน์   สุภาวรรณ์</v>
      </c>
      <c r="J473">
        <f t="shared" si="46"/>
        <v>2757</v>
      </c>
      <c r="K473" t="str">
        <f t="shared" si="48"/>
        <v>เด็กชายอนุวัตน์   สุภาวรรณ์</v>
      </c>
      <c r="L473">
        <f t="shared" si="49"/>
        <v>2757</v>
      </c>
      <c r="M473" t="str">
        <f t="shared" si="47"/>
        <v>ม.2/2</v>
      </c>
      <c r="N473">
        <f t="shared" si="50"/>
        <v>6</v>
      </c>
    </row>
    <row r="474" spans="1:14" x14ac:dyDescent="0.2">
      <c r="A474" t="s">
        <v>365</v>
      </c>
      <c r="B474">
        <v>2856</v>
      </c>
      <c r="C474" t="s">
        <v>729</v>
      </c>
      <c r="D474" t="s">
        <v>1355</v>
      </c>
      <c r="E474" t="s">
        <v>248</v>
      </c>
      <c r="F474">
        <v>7</v>
      </c>
      <c r="G474" t="str">
        <f t="shared" si="45"/>
        <v>เด็กชายบุรินทร์   บุตรชา</v>
      </c>
      <c r="J474">
        <f t="shared" si="46"/>
        <v>2856</v>
      </c>
      <c r="K474" t="str">
        <f t="shared" si="48"/>
        <v>เด็กชายบุรินทร์   บุตรชา</v>
      </c>
      <c r="L474">
        <f t="shared" si="49"/>
        <v>2856</v>
      </c>
      <c r="M474" t="str">
        <f t="shared" si="47"/>
        <v>ม.2/2</v>
      </c>
      <c r="N474">
        <f t="shared" si="50"/>
        <v>7</v>
      </c>
    </row>
    <row r="475" spans="1:14" x14ac:dyDescent="0.2">
      <c r="A475" t="s">
        <v>365</v>
      </c>
      <c r="B475">
        <v>2980</v>
      </c>
      <c r="C475" t="s">
        <v>729</v>
      </c>
      <c r="D475" t="s">
        <v>411</v>
      </c>
      <c r="E475" t="s">
        <v>1138</v>
      </c>
      <c r="F475">
        <v>8</v>
      </c>
      <c r="G475" t="str">
        <f t="shared" si="45"/>
        <v>เด็กชายณัฐพล   ชาตะรูปะ</v>
      </c>
      <c r="J475">
        <f t="shared" si="46"/>
        <v>2980</v>
      </c>
      <c r="K475" t="str">
        <f t="shared" si="48"/>
        <v>เด็กชายณัฐพล   ชาตะรูปะ</v>
      </c>
      <c r="L475">
        <f t="shared" si="49"/>
        <v>2980</v>
      </c>
      <c r="M475" t="str">
        <f t="shared" si="47"/>
        <v>ม.2/2</v>
      </c>
      <c r="N475">
        <f t="shared" si="50"/>
        <v>8</v>
      </c>
    </row>
    <row r="476" spans="1:14" x14ac:dyDescent="0.2">
      <c r="A476" t="s">
        <v>365</v>
      </c>
      <c r="B476">
        <v>2983</v>
      </c>
      <c r="C476" t="s">
        <v>729</v>
      </c>
      <c r="D476" t="s">
        <v>455</v>
      </c>
      <c r="E476" t="s">
        <v>269</v>
      </c>
      <c r="F476">
        <v>9</v>
      </c>
      <c r="G476" t="str">
        <f t="shared" si="45"/>
        <v>เด็กชายอลงกรณ์   ตาคำ</v>
      </c>
      <c r="J476">
        <f t="shared" si="46"/>
        <v>2983</v>
      </c>
      <c r="K476" t="str">
        <f t="shared" si="48"/>
        <v>เด็กชายอลงกรณ์   ตาคำ</v>
      </c>
      <c r="L476">
        <f t="shared" si="49"/>
        <v>2983</v>
      </c>
      <c r="M476" t="str">
        <f t="shared" si="47"/>
        <v>ม.2/2</v>
      </c>
      <c r="N476">
        <f t="shared" si="50"/>
        <v>9</v>
      </c>
    </row>
    <row r="477" spans="1:14" x14ac:dyDescent="0.2">
      <c r="A477" t="s">
        <v>365</v>
      </c>
      <c r="B477">
        <v>3189</v>
      </c>
      <c r="C477" t="s">
        <v>729</v>
      </c>
      <c r="D477" t="s">
        <v>1387</v>
      </c>
      <c r="E477" t="s">
        <v>270</v>
      </c>
      <c r="F477">
        <v>10</v>
      </c>
      <c r="G477" t="str">
        <f t="shared" si="45"/>
        <v>เด็กชายศุภกิตต์   กันทะวงค์</v>
      </c>
      <c r="J477">
        <f t="shared" si="46"/>
        <v>3189</v>
      </c>
      <c r="K477" t="str">
        <f t="shared" si="48"/>
        <v>เด็กชายศุภกิตต์   กันทะวงค์</v>
      </c>
      <c r="L477">
        <f t="shared" si="49"/>
        <v>3189</v>
      </c>
      <c r="M477" t="str">
        <f t="shared" si="47"/>
        <v>ม.2/2</v>
      </c>
      <c r="N477">
        <f t="shared" si="50"/>
        <v>10</v>
      </c>
    </row>
    <row r="478" spans="1:14" x14ac:dyDescent="0.2">
      <c r="A478" t="s">
        <v>365</v>
      </c>
      <c r="B478">
        <v>3341</v>
      </c>
      <c r="C478" t="s">
        <v>729</v>
      </c>
      <c r="D478" t="s">
        <v>1424</v>
      </c>
      <c r="E478" t="s">
        <v>251</v>
      </c>
      <c r="F478">
        <v>11</v>
      </c>
      <c r="G478" t="str">
        <f t="shared" si="45"/>
        <v>เด็กชายปรมัตถ์   อุดเอ้ย</v>
      </c>
      <c r="J478">
        <f t="shared" si="46"/>
        <v>3341</v>
      </c>
      <c r="K478" t="str">
        <f t="shared" si="48"/>
        <v>เด็กชายปรมัตถ์   อุดเอ้ย</v>
      </c>
      <c r="L478">
        <f t="shared" si="49"/>
        <v>3341</v>
      </c>
      <c r="M478" t="str">
        <f t="shared" si="47"/>
        <v>ม.2/2</v>
      </c>
      <c r="N478">
        <f t="shared" si="50"/>
        <v>11</v>
      </c>
    </row>
    <row r="479" spans="1:14" x14ac:dyDescent="0.2">
      <c r="A479" t="s">
        <v>365</v>
      </c>
      <c r="B479">
        <v>3406</v>
      </c>
      <c r="C479" t="s">
        <v>729</v>
      </c>
      <c r="D479" t="s">
        <v>1470</v>
      </c>
      <c r="E479" t="s">
        <v>252</v>
      </c>
      <c r="F479">
        <v>12</v>
      </c>
      <c r="G479" t="str">
        <f t="shared" si="45"/>
        <v>เด็กชายประพันธ์   นันตา</v>
      </c>
      <c r="J479">
        <f t="shared" si="46"/>
        <v>3406</v>
      </c>
      <c r="K479" t="str">
        <f t="shared" si="48"/>
        <v>เด็กชายประพันธ์   นันตา</v>
      </c>
      <c r="L479">
        <f t="shared" si="49"/>
        <v>3406</v>
      </c>
      <c r="M479" t="str">
        <f t="shared" si="47"/>
        <v>ม.2/2</v>
      </c>
      <c r="N479">
        <f t="shared" si="50"/>
        <v>12</v>
      </c>
    </row>
    <row r="480" spans="1:14" x14ac:dyDescent="0.2">
      <c r="A480" t="s">
        <v>365</v>
      </c>
      <c r="B480">
        <v>3414</v>
      </c>
      <c r="C480" t="s">
        <v>729</v>
      </c>
      <c r="D480" t="s">
        <v>1471</v>
      </c>
      <c r="E480" t="s">
        <v>271</v>
      </c>
      <c r="F480">
        <v>13</v>
      </c>
      <c r="G480" t="str">
        <f t="shared" si="45"/>
        <v>เด็กชายนวพล   ทรายหมอ</v>
      </c>
      <c r="J480">
        <f t="shared" si="46"/>
        <v>3414</v>
      </c>
      <c r="K480" t="str">
        <f t="shared" si="48"/>
        <v>เด็กชายนวพล   ทรายหมอ</v>
      </c>
      <c r="L480">
        <f t="shared" si="49"/>
        <v>3414</v>
      </c>
      <c r="M480" t="str">
        <f t="shared" si="47"/>
        <v>ม.2/2</v>
      </c>
      <c r="N480">
        <f t="shared" si="50"/>
        <v>13</v>
      </c>
    </row>
    <row r="481" spans="1:14" x14ac:dyDescent="0.2">
      <c r="A481" t="s">
        <v>365</v>
      </c>
      <c r="B481">
        <v>3572</v>
      </c>
      <c r="C481" t="s">
        <v>729</v>
      </c>
      <c r="D481" t="s">
        <v>1501</v>
      </c>
      <c r="E481" t="s">
        <v>1116</v>
      </c>
      <c r="F481">
        <v>14</v>
      </c>
      <c r="G481" t="str">
        <f t="shared" si="45"/>
        <v>เด็กชายกฤษดา   แตงน้อย</v>
      </c>
      <c r="J481">
        <f t="shared" si="46"/>
        <v>3572</v>
      </c>
      <c r="K481" t="str">
        <f t="shared" si="48"/>
        <v>เด็กชายกฤษดา   แตงน้อย</v>
      </c>
      <c r="L481">
        <f t="shared" si="49"/>
        <v>3572</v>
      </c>
      <c r="M481" t="str">
        <f t="shared" si="47"/>
        <v>ม.2/2</v>
      </c>
      <c r="N481">
        <f t="shared" si="50"/>
        <v>14</v>
      </c>
    </row>
    <row r="482" spans="1:14" x14ac:dyDescent="0.2">
      <c r="A482" t="s">
        <v>365</v>
      </c>
      <c r="B482">
        <v>3573</v>
      </c>
      <c r="C482" t="s">
        <v>729</v>
      </c>
      <c r="D482" t="s">
        <v>1502</v>
      </c>
      <c r="E482" t="s">
        <v>1114</v>
      </c>
      <c r="F482">
        <v>15</v>
      </c>
      <c r="G482" t="str">
        <f t="shared" si="45"/>
        <v>เด็กชายฐิติโชค   พงศ์ภักดีสกุล</v>
      </c>
      <c r="J482">
        <f t="shared" si="46"/>
        <v>3573</v>
      </c>
      <c r="K482" t="str">
        <f t="shared" si="48"/>
        <v>เด็กชายฐิติโชค   พงศ์ภักดีสกุล</v>
      </c>
      <c r="L482">
        <f t="shared" si="49"/>
        <v>3573</v>
      </c>
      <c r="M482" t="str">
        <f t="shared" si="47"/>
        <v>ม.2/2</v>
      </c>
      <c r="N482">
        <f t="shared" si="50"/>
        <v>15</v>
      </c>
    </row>
    <row r="483" spans="1:14" x14ac:dyDescent="0.2">
      <c r="A483" t="s">
        <v>365</v>
      </c>
      <c r="B483">
        <v>3575</v>
      </c>
      <c r="C483" t="s">
        <v>729</v>
      </c>
      <c r="D483" t="s">
        <v>1503</v>
      </c>
      <c r="E483" t="s">
        <v>1121</v>
      </c>
      <c r="F483">
        <v>16</v>
      </c>
      <c r="G483" t="str">
        <f t="shared" si="45"/>
        <v>เด็กชายธีรไนย   ดวงดี</v>
      </c>
      <c r="J483">
        <f t="shared" si="46"/>
        <v>3575</v>
      </c>
      <c r="K483" t="str">
        <f t="shared" si="48"/>
        <v>เด็กชายธีรไนย   ดวงดี</v>
      </c>
      <c r="L483">
        <f t="shared" si="49"/>
        <v>3575</v>
      </c>
      <c r="M483" t="str">
        <f t="shared" si="47"/>
        <v>ม.2/2</v>
      </c>
      <c r="N483">
        <f t="shared" si="50"/>
        <v>16</v>
      </c>
    </row>
    <row r="484" spans="1:14" x14ac:dyDescent="0.2">
      <c r="A484" t="s">
        <v>365</v>
      </c>
      <c r="B484">
        <v>3576</v>
      </c>
      <c r="C484" t="s">
        <v>729</v>
      </c>
      <c r="D484" t="s">
        <v>1504</v>
      </c>
      <c r="E484" t="s">
        <v>1120</v>
      </c>
      <c r="F484">
        <v>17</v>
      </c>
      <c r="G484" t="str">
        <f t="shared" si="45"/>
        <v>เด็กชายภูมิธนินท์   เอี่ยมธีรธิติ</v>
      </c>
      <c r="J484">
        <f t="shared" si="46"/>
        <v>3576</v>
      </c>
      <c r="K484" t="str">
        <f t="shared" si="48"/>
        <v>เด็กชายภูมิธนินท์   เอี่ยมธีรธิติ</v>
      </c>
      <c r="L484">
        <f t="shared" si="49"/>
        <v>3576</v>
      </c>
      <c r="M484" t="str">
        <f t="shared" si="47"/>
        <v>ม.2/2</v>
      </c>
      <c r="N484">
        <f t="shared" si="50"/>
        <v>17</v>
      </c>
    </row>
    <row r="485" spans="1:14" x14ac:dyDescent="0.2">
      <c r="A485" t="s">
        <v>365</v>
      </c>
      <c r="B485">
        <v>2698</v>
      </c>
      <c r="C485" t="s">
        <v>730</v>
      </c>
      <c r="D485" t="s">
        <v>1328</v>
      </c>
      <c r="E485" t="s">
        <v>157</v>
      </c>
      <c r="F485">
        <v>18</v>
      </c>
      <c r="G485" t="str">
        <f t="shared" si="45"/>
        <v>เด็กหญิงศิริลักษณ์   วิไล</v>
      </c>
      <c r="J485">
        <f t="shared" si="46"/>
        <v>2698</v>
      </c>
      <c r="K485" t="str">
        <f t="shared" si="48"/>
        <v>เด็กหญิงศิริลักษณ์   วิไล</v>
      </c>
      <c r="L485">
        <f t="shared" si="49"/>
        <v>2698</v>
      </c>
      <c r="M485" t="str">
        <f t="shared" si="47"/>
        <v>ม.2/2</v>
      </c>
      <c r="N485">
        <f t="shared" si="50"/>
        <v>18</v>
      </c>
    </row>
    <row r="486" spans="1:14" x14ac:dyDescent="0.2">
      <c r="A486" t="s">
        <v>365</v>
      </c>
      <c r="B486">
        <v>2742</v>
      </c>
      <c r="C486" t="s">
        <v>730</v>
      </c>
      <c r="D486" t="s">
        <v>1338</v>
      </c>
      <c r="E486" t="s">
        <v>1548</v>
      </c>
      <c r="F486">
        <v>19</v>
      </c>
      <c r="G486" t="str">
        <f t="shared" si="45"/>
        <v>เด็กหญิงพัชรธิดา   วงค์จันทร์มา</v>
      </c>
      <c r="J486">
        <f t="shared" si="46"/>
        <v>2742</v>
      </c>
      <c r="K486" t="str">
        <f t="shared" si="48"/>
        <v>เด็กหญิงพัชรธิดา   วงค์จันทร์มา</v>
      </c>
      <c r="L486">
        <f t="shared" si="49"/>
        <v>2742</v>
      </c>
      <c r="M486" t="str">
        <f t="shared" si="47"/>
        <v>ม.2/2</v>
      </c>
      <c r="N486">
        <f t="shared" si="50"/>
        <v>19</v>
      </c>
    </row>
    <row r="487" spans="1:14" x14ac:dyDescent="0.2">
      <c r="A487" t="s">
        <v>365</v>
      </c>
      <c r="B487">
        <v>2747</v>
      </c>
      <c r="C487" t="s">
        <v>730</v>
      </c>
      <c r="D487" t="s">
        <v>1339</v>
      </c>
      <c r="E487" t="s">
        <v>273</v>
      </c>
      <c r="F487">
        <v>20</v>
      </c>
      <c r="G487" t="str">
        <f t="shared" si="45"/>
        <v>เด็กหญิงอันติมา   ปัญญาทะ</v>
      </c>
      <c r="J487">
        <f t="shared" si="46"/>
        <v>2747</v>
      </c>
      <c r="K487" t="str">
        <f t="shared" si="48"/>
        <v>เด็กหญิงอันติมา   ปัญญาทะ</v>
      </c>
      <c r="L487">
        <f t="shared" si="49"/>
        <v>2747</v>
      </c>
      <c r="M487" t="str">
        <f t="shared" si="47"/>
        <v>ม.2/2</v>
      </c>
      <c r="N487">
        <f t="shared" si="50"/>
        <v>20</v>
      </c>
    </row>
    <row r="488" spans="1:14" x14ac:dyDescent="0.2">
      <c r="A488" t="s">
        <v>365</v>
      </c>
      <c r="B488">
        <v>2769</v>
      </c>
      <c r="C488" t="s">
        <v>730</v>
      </c>
      <c r="D488" t="s">
        <v>1344</v>
      </c>
      <c r="E488" t="s">
        <v>254</v>
      </c>
      <c r="F488">
        <v>21</v>
      </c>
      <c r="G488" t="str">
        <f t="shared" si="45"/>
        <v>เด็กหญิงปิยนันท์   อานุนามัง</v>
      </c>
      <c r="J488">
        <f t="shared" si="46"/>
        <v>2769</v>
      </c>
      <c r="K488" t="str">
        <f t="shared" si="48"/>
        <v>เด็กหญิงปิยนันท์   อานุนามัง</v>
      </c>
      <c r="L488">
        <f t="shared" si="49"/>
        <v>2769</v>
      </c>
      <c r="M488" t="str">
        <f t="shared" si="47"/>
        <v>ม.2/2</v>
      </c>
      <c r="N488">
        <f t="shared" si="50"/>
        <v>21</v>
      </c>
    </row>
    <row r="489" spans="1:14" x14ac:dyDescent="0.2">
      <c r="A489" t="s">
        <v>365</v>
      </c>
      <c r="B489">
        <v>2770</v>
      </c>
      <c r="C489" t="s">
        <v>730</v>
      </c>
      <c r="D489" t="s">
        <v>1345</v>
      </c>
      <c r="E489" t="s">
        <v>257</v>
      </c>
      <c r="F489">
        <v>22</v>
      </c>
      <c r="G489" t="str">
        <f t="shared" si="45"/>
        <v>เด็กหญิงจริยา   ราชคม</v>
      </c>
      <c r="J489">
        <f t="shared" si="46"/>
        <v>2770</v>
      </c>
      <c r="K489" t="str">
        <f t="shared" si="48"/>
        <v>เด็กหญิงจริยา   ราชคม</v>
      </c>
      <c r="L489">
        <f t="shared" si="49"/>
        <v>2770</v>
      </c>
      <c r="M489" t="str">
        <f t="shared" si="47"/>
        <v>ม.2/2</v>
      </c>
      <c r="N489">
        <f t="shared" si="50"/>
        <v>22</v>
      </c>
    </row>
    <row r="490" spans="1:14" x14ac:dyDescent="0.2">
      <c r="A490" t="s">
        <v>365</v>
      </c>
      <c r="B490">
        <v>2831</v>
      </c>
      <c r="C490" t="s">
        <v>730</v>
      </c>
      <c r="D490" t="s">
        <v>1349</v>
      </c>
      <c r="E490" t="s">
        <v>275</v>
      </c>
      <c r="F490">
        <v>23</v>
      </c>
      <c r="G490" t="str">
        <f t="shared" si="45"/>
        <v>เด็กหญิงจารวี   เตจา</v>
      </c>
      <c r="J490">
        <f t="shared" si="46"/>
        <v>2831</v>
      </c>
      <c r="K490" t="str">
        <f t="shared" si="48"/>
        <v>เด็กหญิงจารวี   เตจา</v>
      </c>
      <c r="L490">
        <f t="shared" si="49"/>
        <v>2831</v>
      </c>
      <c r="M490" t="str">
        <f t="shared" si="47"/>
        <v>ม.2/2</v>
      </c>
      <c r="N490">
        <f t="shared" si="50"/>
        <v>23</v>
      </c>
    </row>
    <row r="491" spans="1:14" x14ac:dyDescent="0.2">
      <c r="A491" t="s">
        <v>365</v>
      </c>
      <c r="B491">
        <v>2849</v>
      </c>
      <c r="C491" t="s">
        <v>730</v>
      </c>
      <c r="D491" t="s">
        <v>1352</v>
      </c>
      <c r="E491" t="s">
        <v>255</v>
      </c>
      <c r="F491">
        <v>24</v>
      </c>
      <c r="G491" t="str">
        <f t="shared" si="45"/>
        <v>เด็กหญิงธัญสุดา   เป็งเฟย</v>
      </c>
      <c r="J491">
        <f t="shared" si="46"/>
        <v>2849</v>
      </c>
      <c r="K491" t="str">
        <f t="shared" si="48"/>
        <v>เด็กหญิงธัญสุดา   เป็งเฟย</v>
      </c>
      <c r="L491">
        <f t="shared" si="49"/>
        <v>2849</v>
      </c>
      <c r="M491" t="str">
        <f t="shared" si="47"/>
        <v>ม.2/2</v>
      </c>
      <c r="N491">
        <f t="shared" si="50"/>
        <v>24</v>
      </c>
    </row>
    <row r="492" spans="1:14" x14ac:dyDescent="0.2">
      <c r="A492" t="s">
        <v>365</v>
      </c>
      <c r="B492">
        <v>2852</v>
      </c>
      <c r="C492" t="s">
        <v>730</v>
      </c>
      <c r="D492" t="s">
        <v>642</v>
      </c>
      <c r="E492" t="s">
        <v>256</v>
      </c>
      <c r="F492">
        <v>25</v>
      </c>
      <c r="G492" t="str">
        <f t="shared" si="45"/>
        <v>เด็กหญิงธัญชนก   ติดรักษ์</v>
      </c>
      <c r="J492">
        <f t="shared" si="46"/>
        <v>2852</v>
      </c>
      <c r="K492" t="str">
        <f t="shared" si="48"/>
        <v>เด็กหญิงธัญชนก   ติดรักษ์</v>
      </c>
      <c r="L492">
        <f t="shared" si="49"/>
        <v>2852</v>
      </c>
      <c r="M492" t="str">
        <f t="shared" si="47"/>
        <v>ม.2/2</v>
      </c>
      <c r="N492">
        <f t="shared" si="50"/>
        <v>25</v>
      </c>
    </row>
    <row r="493" spans="1:14" x14ac:dyDescent="0.2">
      <c r="A493" t="s">
        <v>365</v>
      </c>
      <c r="B493">
        <v>2984</v>
      </c>
      <c r="C493" t="s">
        <v>730</v>
      </c>
      <c r="D493" t="s">
        <v>1357</v>
      </c>
      <c r="E493" t="s">
        <v>258</v>
      </c>
      <c r="F493">
        <v>26</v>
      </c>
      <c r="G493" t="str">
        <f t="shared" si="45"/>
        <v>เด็กหญิงวริษฐา   วงศ์อนันต์</v>
      </c>
      <c r="J493">
        <f t="shared" si="46"/>
        <v>2984</v>
      </c>
      <c r="K493" t="str">
        <f t="shared" si="48"/>
        <v>เด็กหญิงวริษฐา   วงศ์อนันต์</v>
      </c>
      <c r="L493">
        <f t="shared" si="49"/>
        <v>2984</v>
      </c>
      <c r="M493" t="str">
        <f t="shared" si="47"/>
        <v>ม.2/2</v>
      </c>
      <c r="N493">
        <f t="shared" si="50"/>
        <v>26</v>
      </c>
    </row>
    <row r="494" spans="1:14" x14ac:dyDescent="0.2">
      <c r="A494" t="s">
        <v>365</v>
      </c>
      <c r="B494">
        <v>2990</v>
      </c>
      <c r="C494" t="s">
        <v>730</v>
      </c>
      <c r="D494" t="s">
        <v>1358</v>
      </c>
      <c r="E494" t="s">
        <v>259</v>
      </c>
      <c r="F494">
        <v>27</v>
      </c>
      <c r="G494" t="str">
        <f t="shared" si="45"/>
        <v>เด็กหญิงชัญญา   ขุนทอง</v>
      </c>
      <c r="J494">
        <f t="shared" si="46"/>
        <v>2990</v>
      </c>
      <c r="K494" t="str">
        <f t="shared" si="48"/>
        <v>เด็กหญิงชัญญา   ขุนทอง</v>
      </c>
      <c r="L494">
        <f t="shared" si="49"/>
        <v>2990</v>
      </c>
      <c r="M494" t="str">
        <f t="shared" si="47"/>
        <v>ม.2/2</v>
      </c>
      <c r="N494">
        <f t="shared" si="50"/>
        <v>27</v>
      </c>
    </row>
    <row r="495" spans="1:14" x14ac:dyDescent="0.2">
      <c r="A495" t="s">
        <v>365</v>
      </c>
      <c r="B495">
        <v>3088</v>
      </c>
      <c r="C495" t="s">
        <v>730</v>
      </c>
      <c r="D495" t="s">
        <v>1361</v>
      </c>
      <c r="E495" t="s">
        <v>278</v>
      </c>
      <c r="F495">
        <v>28</v>
      </c>
      <c r="G495" t="str">
        <f t="shared" si="45"/>
        <v>เด็กหญิงกันต์ปันนี   หุ่นดี</v>
      </c>
      <c r="J495">
        <f t="shared" si="46"/>
        <v>3088</v>
      </c>
      <c r="K495" t="str">
        <f t="shared" si="48"/>
        <v>เด็กหญิงกันต์ปันนี   หุ่นดี</v>
      </c>
      <c r="L495">
        <f t="shared" si="49"/>
        <v>3088</v>
      </c>
      <c r="M495" t="str">
        <f t="shared" si="47"/>
        <v>ม.2/2</v>
      </c>
      <c r="N495">
        <f t="shared" si="50"/>
        <v>28</v>
      </c>
    </row>
    <row r="496" spans="1:14" x14ac:dyDescent="0.2">
      <c r="A496" t="s">
        <v>365</v>
      </c>
      <c r="B496">
        <v>3335</v>
      </c>
      <c r="C496" t="s">
        <v>730</v>
      </c>
      <c r="D496" t="s">
        <v>1423</v>
      </c>
      <c r="E496" t="s">
        <v>279</v>
      </c>
      <c r="F496">
        <v>29</v>
      </c>
      <c r="G496" t="str">
        <f t="shared" si="45"/>
        <v>เด็กหญิงนิธยาภรณ์   อ้ายม่าน</v>
      </c>
      <c r="J496">
        <f t="shared" si="46"/>
        <v>3335</v>
      </c>
      <c r="K496" t="str">
        <f t="shared" si="48"/>
        <v>เด็กหญิงนิธยาภรณ์   อ้ายม่าน</v>
      </c>
      <c r="L496">
        <f t="shared" si="49"/>
        <v>3335</v>
      </c>
      <c r="M496" t="str">
        <f t="shared" si="47"/>
        <v>ม.2/2</v>
      </c>
      <c r="N496">
        <f t="shared" si="50"/>
        <v>29</v>
      </c>
    </row>
    <row r="497" spans="1:14" x14ac:dyDescent="0.2">
      <c r="A497" t="s">
        <v>365</v>
      </c>
      <c r="B497">
        <v>3441</v>
      </c>
      <c r="C497" t="s">
        <v>730</v>
      </c>
      <c r="D497" t="s">
        <v>1478</v>
      </c>
      <c r="E497" t="s">
        <v>230</v>
      </c>
      <c r="F497">
        <v>30</v>
      </c>
      <c r="G497" t="str">
        <f t="shared" si="45"/>
        <v>เด็กหญิงแพรพิไล   ปินตา</v>
      </c>
      <c r="J497">
        <f t="shared" si="46"/>
        <v>3441</v>
      </c>
      <c r="K497" t="str">
        <f t="shared" si="48"/>
        <v>เด็กหญิงแพรพิไล   ปินตา</v>
      </c>
      <c r="L497">
        <f t="shared" si="49"/>
        <v>3441</v>
      </c>
      <c r="M497" t="str">
        <f t="shared" si="47"/>
        <v>ม.2/2</v>
      </c>
      <c r="N497">
        <f t="shared" si="50"/>
        <v>30</v>
      </c>
    </row>
    <row r="498" spans="1:14" x14ac:dyDescent="0.2">
      <c r="A498" t="s">
        <v>365</v>
      </c>
      <c r="B498">
        <v>3577</v>
      </c>
      <c r="C498" t="s">
        <v>730</v>
      </c>
      <c r="D498" t="s">
        <v>1505</v>
      </c>
      <c r="E498" t="s">
        <v>104</v>
      </c>
      <c r="F498">
        <v>31</v>
      </c>
      <c r="G498" t="str">
        <f t="shared" si="45"/>
        <v>เด็กหญิงกีรติกา   ท้าวกันทา</v>
      </c>
      <c r="J498">
        <f t="shared" si="46"/>
        <v>3577</v>
      </c>
      <c r="K498" t="str">
        <f t="shared" si="48"/>
        <v>เด็กหญิงกีรติกา   ท้าวกันทา</v>
      </c>
      <c r="L498">
        <f t="shared" si="49"/>
        <v>3577</v>
      </c>
      <c r="M498" t="str">
        <f t="shared" si="47"/>
        <v>ม.2/2</v>
      </c>
      <c r="N498">
        <f t="shared" si="50"/>
        <v>31</v>
      </c>
    </row>
    <row r="499" spans="1:14" x14ac:dyDescent="0.2">
      <c r="A499" t="s">
        <v>365</v>
      </c>
      <c r="B499">
        <v>3578</v>
      </c>
      <c r="C499" t="s">
        <v>730</v>
      </c>
      <c r="D499" t="s">
        <v>1506</v>
      </c>
      <c r="E499" t="s">
        <v>101</v>
      </c>
      <c r="F499">
        <v>32</v>
      </c>
      <c r="G499" t="str">
        <f t="shared" si="45"/>
        <v>เด็กหญิงชนิสรา   ใจแก้ว</v>
      </c>
      <c r="J499">
        <f t="shared" si="46"/>
        <v>3578</v>
      </c>
      <c r="K499" t="str">
        <f t="shared" si="48"/>
        <v>เด็กหญิงชนิสรา   ใจแก้ว</v>
      </c>
      <c r="L499">
        <f t="shared" si="49"/>
        <v>3578</v>
      </c>
      <c r="M499" t="str">
        <f t="shared" si="47"/>
        <v>ม.2/2</v>
      </c>
      <c r="N499">
        <f t="shared" si="50"/>
        <v>32</v>
      </c>
    </row>
    <row r="500" spans="1:14" x14ac:dyDescent="0.2">
      <c r="A500" t="s">
        <v>365</v>
      </c>
      <c r="B500">
        <v>3579</v>
      </c>
      <c r="C500" t="s">
        <v>730</v>
      </c>
      <c r="D500" t="s">
        <v>1507</v>
      </c>
      <c r="E500" t="s">
        <v>1115</v>
      </c>
      <c r="F500">
        <v>33</v>
      </c>
      <c r="G500" t="str">
        <f t="shared" si="45"/>
        <v>เด็กหญิงพิมพ์อัปสร   ดาวเรือง</v>
      </c>
      <c r="J500">
        <f t="shared" si="46"/>
        <v>3579</v>
      </c>
      <c r="K500" t="str">
        <f t="shared" si="48"/>
        <v>เด็กหญิงพิมพ์อัปสร   ดาวเรือง</v>
      </c>
      <c r="L500">
        <f t="shared" si="49"/>
        <v>3579</v>
      </c>
      <c r="M500" t="str">
        <f t="shared" si="47"/>
        <v>ม.2/2</v>
      </c>
      <c r="N500">
        <f t="shared" si="50"/>
        <v>33</v>
      </c>
    </row>
    <row r="501" spans="1:14" x14ac:dyDescent="0.2">
      <c r="A501" t="s">
        <v>367</v>
      </c>
      <c r="B501">
        <v>2688</v>
      </c>
      <c r="C501" t="s">
        <v>729</v>
      </c>
      <c r="D501" t="s">
        <v>643</v>
      </c>
      <c r="E501" t="s">
        <v>236</v>
      </c>
      <c r="F501">
        <v>1</v>
      </c>
      <c r="G501" t="str">
        <f t="shared" si="45"/>
        <v>เด็กชายภานุ   นามธรรม</v>
      </c>
      <c r="J501">
        <f t="shared" si="46"/>
        <v>2688</v>
      </c>
      <c r="K501" t="str">
        <f t="shared" si="48"/>
        <v>เด็กชายภานุ   นามธรรม</v>
      </c>
      <c r="L501">
        <f t="shared" si="49"/>
        <v>2688</v>
      </c>
      <c r="M501" t="str">
        <f t="shared" si="47"/>
        <v>ม.3/1</v>
      </c>
      <c r="N501">
        <f t="shared" si="50"/>
        <v>1</v>
      </c>
    </row>
    <row r="502" spans="1:14" x14ac:dyDescent="0.2">
      <c r="A502" t="s">
        <v>367</v>
      </c>
      <c r="B502">
        <v>2690</v>
      </c>
      <c r="C502" t="s">
        <v>729</v>
      </c>
      <c r="D502" t="s">
        <v>644</v>
      </c>
      <c r="E502" t="s">
        <v>281</v>
      </c>
      <c r="F502">
        <v>2</v>
      </c>
      <c r="G502" t="str">
        <f t="shared" si="45"/>
        <v>เด็กชายทินพัฒน์   คำภีระกิจ</v>
      </c>
      <c r="J502">
        <f t="shared" si="46"/>
        <v>2690</v>
      </c>
      <c r="K502" t="str">
        <f t="shared" si="48"/>
        <v>เด็กชายทินพัฒน์   คำภีระกิจ</v>
      </c>
      <c r="L502">
        <f t="shared" si="49"/>
        <v>2690</v>
      </c>
      <c r="M502" t="str">
        <f t="shared" si="47"/>
        <v>ม.3/1</v>
      </c>
      <c r="N502">
        <f t="shared" si="50"/>
        <v>2</v>
      </c>
    </row>
    <row r="503" spans="1:14" x14ac:dyDescent="0.2">
      <c r="A503" t="s">
        <v>367</v>
      </c>
      <c r="B503">
        <v>2691</v>
      </c>
      <c r="C503" t="s">
        <v>729</v>
      </c>
      <c r="D503" t="s">
        <v>645</v>
      </c>
      <c r="E503" t="s">
        <v>282</v>
      </c>
      <c r="F503">
        <v>3</v>
      </c>
      <c r="G503" t="str">
        <f t="shared" si="45"/>
        <v>เด็กชายวราศักดิ์   กาวิละ</v>
      </c>
      <c r="J503">
        <f t="shared" si="46"/>
        <v>2691</v>
      </c>
      <c r="K503" t="str">
        <f t="shared" si="48"/>
        <v>เด็กชายวราศักดิ์   กาวิละ</v>
      </c>
      <c r="L503">
        <f t="shared" si="49"/>
        <v>2691</v>
      </c>
      <c r="M503" t="str">
        <f t="shared" si="47"/>
        <v>ม.3/1</v>
      </c>
      <c r="N503">
        <f t="shared" si="50"/>
        <v>3</v>
      </c>
    </row>
    <row r="504" spans="1:14" x14ac:dyDescent="0.2">
      <c r="A504" t="s">
        <v>367</v>
      </c>
      <c r="B504">
        <v>2695</v>
      </c>
      <c r="C504" t="s">
        <v>729</v>
      </c>
      <c r="D504" t="s">
        <v>411</v>
      </c>
      <c r="E504" t="s">
        <v>283</v>
      </c>
      <c r="F504">
        <v>4</v>
      </c>
      <c r="G504" t="str">
        <f t="shared" si="45"/>
        <v>เด็กชายณัฐพล   กันธิยะ</v>
      </c>
      <c r="J504">
        <f t="shared" si="46"/>
        <v>2695</v>
      </c>
      <c r="K504" t="str">
        <f t="shared" si="48"/>
        <v>เด็กชายณัฐพล   กันธิยะ</v>
      </c>
      <c r="L504">
        <f t="shared" si="49"/>
        <v>2695</v>
      </c>
      <c r="M504" t="str">
        <f t="shared" si="47"/>
        <v>ม.3/1</v>
      </c>
      <c r="N504">
        <f t="shared" si="50"/>
        <v>4</v>
      </c>
    </row>
    <row r="505" spans="1:14" x14ac:dyDescent="0.2">
      <c r="A505" t="s">
        <v>367</v>
      </c>
      <c r="B505">
        <v>2713</v>
      </c>
      <c r="C505" t="s">
        <v>729</v>
      </c>
      <c r="D505" t="s">
        <v>641</v>
      </c>
      <c r="E505" t="s">
        <v>160</v>
      </c>
      <c r="F505">
        <v>5</v>
      </c>
      <c r="G505" t="str">
        <f t="shared" si="45"/>
        <v>เด็กชายภูริณัฐ   มั่นเหมาะ</v>
      </c>
      <c r="J505">
        <f t="shared" si="46"/>
        <v>2713</v>
      </c>
      <c r="K505" t="str">
        <f t="shared" si="48"/>
        <v>เด็กชายภูริณัฐ   มั่นเหมาะ</v>
      </c>
      <c r="L505">
        <f t="shared" si="49"/>
        <v>2713</v>
      </c>
      <c r="M505" t="str">
        <f t="shared" si="47"/>
        <v>ม.3/1</v>
      </c>
      <c r="N505">
        <f t="shared" si="50"/>
        <v>5</v>
      </c>
    </row>
    <row r="506" spans="1:14" x14ac:dyDescent="0.2">
      <c r="A506" t="s">
        <v>367</v>
      </c>
      <c r="B506">
        <v>2714</v>
      </c>
      <c r="C506" t="s">
        <v>729</v>
      </c>
      <c r="D506" t="s">
        <v>646</v>
      </c>
      <c r="E506" t="s">
        <v>283</v>
      </c>
      <c r="F506">
        <v>6</v>
      </c>
      <c r="G506" t="str">
        <f t="shared" si="45"/>
        <v>เด็กชายชาคริต   กันธิยะ</v>
      </c>
      <c r="J506">
        <f t="shared" si="46"/>
        <v>2714</v>
      </c>
      <c r="K506" t="str">
        <f t="shared" si="48"/>
        <v>เด็กชายชาคริต   กันธิยะ</v>
      </c>
      <c r="L506">
        <f t="shared" si="49"/>
        <v>2714</v>
      </c>
      <c r="M506" t="str">
        <f t="shared" si="47"/>
        <v>ม.3/1</v>
      </c>
      <c r="N506">
        <f t="shared" si="50"/>
        <v>6</v>
      </c>
    </row>
    <row r="507" spans="1:14" x14ac:dyDescent="0.2">
      <c r="A507" t="s">
        <v>367</v>
      </c>
      <c r="B507">
        <v>2715</v>
      </c>
      <c r="C507" t="s">
        <v>729</v>
      </c>
      <c r="D507" t="s">
        <v>647</v>
      </c>
      <c r="E507" t="s">
        <v>284</v>
      </c>
      <c r="F507">
        <v>7</v>
      </c>
      <c r="G507" t="str">
        <f t="shared" si="45"/>
        <v>เด็กชายภาคภูมิ   ทานวน</v>
      </c>
      <c r="J507">
        <f t="shared" si="46"/>
        <v>2715</v>
      </c>
      <c r="K507" t="str">
        <f t="shared" si="48"/>
        <v>เด็กชายภาคภูมิ   ทานวน</v>
      </c>
      <c r="L507">
        <f t="shared" si="49"/>
        <v>2715</v>
      </c>
      <c r="M507" t="str">
        <f t="shared" si="47"/>
        <v>ม.3/1</v>
      </c>
      <c r="N507">
        <f t="shared" si="50"/>
        <v>7</v>
      </c>
    </row>
    <row r="508" spans="1:14" x14ac:dyDescent="0.2">
      <c r="A508" t="s">
        <v>367</v>
      </c>
      <c r="B508">
        <v>2718</v>
      </c>
      <c r="C508" t="s">
        <v>729</v>
      </c>
      <c r="D508" t="s">
        <v>648</v>
      </c>
      <c r="E508" t="s">
        <v>183</v>
      </c>
      <c r="F508">
        <v>8</v>
      </c>
      <c r="G508" t="str">
        <f t="shared" si="45"/>
        <v>เด็กชายกฤษณะ   ก๋ายศ</v>
      </c>
      <c r="J508">
        <f t="shared" si="46"/>
        <v>2718</v>
      </c>
      <c r="K508" t="str">
        <f t="shared" si="48"/>
        <v>เด็กชายกฤษณะ   ก๋ายศ</v>
      </c>
      <c r="L508">
        <f t="shared" si="49"/>
        <v>2718</v>
      </c>
      <c r="M508" t="str">
        <f t="shared" si="47"/>
        <v>ม.3/1</v>
      </c>
      <c r="N508">
        <f t="shared" si="50"/>
        <v>8</v>
      </c>
    </row>
    <row r="509" spans="1:14" x14ac:dyDescent="0.2">
      <c r="A509" t="s">
        <v>367</v>
      </c>
      <c r="B509">
        <v>2821</v>
      </c>
      <c r="C509" t="s">
        <v>729</v>
      </c>
      <c r="D509" t="s">
        <v>649</v>
      </c>
      <c r="E509" t="s">
        <v>285</v>
      </c>
      <c r="F509">
        <v>9</v>
      </c>
      <c r="G509" t="str">
        <f t="shared" si="45"/>
        <v>เด็กชายฐิติพงศ์   สาสวัสดิ์</v>
      </c>
      <c r="J509">
        <f t="shared" si="46"/>
        <v>2821</v>
      </c>
      <c r="K509" t="str">
        <f t="shared" si="48"/>
        <v>เด็กชายฐิติพงศ์   สาสวัสดิ์</v>
      </c>
      <c r="L509">
        <f t="shared" si="49"/>
        <v>2821</v>
      </c>
      <c r="M509" t="str">
        <f t="shared" si="47"/>
        <v>ม.3/1</v>
      </c>
      <c r="N509">
        <f t="shared" si="50"/>
        <v>9</v>
      </c>
    </row>
    <row r="510" spans="1:14" x14ac:dyDescent="0.2">
      <c r="A510" t="s">
        <v>367</v>
      </c>
      <c r="B510">
        <v>2837</v>
      </c>
      <c r="C510" t="s">
        <v>729</v>
      </c>
      <c r="D510" t="s">
        <v>650</v>
      </c>
      <c r="E510" t="s">
        <v>208</v>
      </c>
      <c r="F510">
        <v>10</v>
      </c>
      <c r="G510" t="str">
        <f t="shared" si="45"/>
        <v>เด็กชายธนทรัพย์   อินทร์พิทักษ์</v>
      </c>
      <c r="J510">
        <f t="shared" si="46"/>
        <v>2837</v>
      </c>
      <c r="K510" t="str">
        <f t="shared" si="48"/>
        <v>เด็กชายธนทรัพย์   อินทร์พิทักษ์</v>
      </c>
      <c r="L510">
        <f t="shared" si="49"/>
        <v>2837</v>
      </c>
      <c r="M510" t="str">
        <f t="shared" si="47"/>
        <v>ม.3/1</v>
      </c>
      <c r="N510">
        <f t="shared" si="50"/>
        <v>10</v>
      </c>
    </row>
    <row r="511" spans="1:14" x14ac:dyDescent="0.2">
      <c r="A511" t="s">
        <v>367</v>
      </c>
      <c r="B511">
        <v>3419</v>
      </c>
      <c r="C511" t="s">
        <v>729</v>
      </c>
      <c r="D511" t="s">
        <v>651</v>
      </c>
      <c r="E511" t="s">
        <v>287</v>
      </c>
      <c r="F511">
        <v>11</v>
      </c>
      <c r="G511" t="str">
        <f t="shared" si="45"/>
        <v>เด็กชายณฐยศ   บุญมาเกี๋ยง</v>
      </c>
      <c r="J511">
        <f t="shared" si="46"/>
        <v>3419</v>
      </c>
      <c r="K511" t="str">
        <f t="shared" si="48"/>
        <v>เด็กชายณฐยศ   บุญมาเกี๋ยง</v>
      </c>
      <c r="L511">
        <f t="shared" si="49"/>
        <v>3419</v>
      </c>
      <c r="M511" t="str">
        <f t="shared" si="47"/>
        <v>ม.3/1</v>
      </c>
      <c r="N511">
        <f t="shared" si="50"/>
        <v>11</v>
      </c>
    </row>
    <row r="512" spans="1:14" x14ac:dyDescent="0.2">
      <c r="A512" t="s">
        <v>367</v>
      </c>
      <c r="B512">
        <v>3420</v>
      </c>
      <c r="C512" t="s">
        <v>729</v>
      </c>
      <c r="D512" t="s">
        <v>652</v>
      </c>
      <c r="E512" t="s">
        <v>288</v>
      </c>
      <c r="F512">
        <v>12</v>
      </c>
      <c r="G512" t="str">
        <f t="shared" si="45"/>
        <v>เด็กชายณรงค์ฤทธิ์   อินทจักร</v>
      </c>
      <c r="J512">
        <f t="shared" si="46"/>
        <v>3420</v>
      </c>
      <c r="K512" t="str">
        <f t="shared" si="48"/>
        <v>เด็กชายณรงค์ฤทธิ์   อินทจักร</v>
      </c>
      <c r="L512">
        <f t="shared" si="49"/>
        <v>3420</v>
      </c>
      <c r="M512" t="str">
        <f t="shared" si="47"/>
        <v>ม.3/1</v>
      </c>
      <c r="N512">
        <f t="shared" si="50"/>
        <v>12</v>
      </c>
    </row>
    <row r="513" spans="1:14" x14ac:dyDescent="0.2">
      <c r="A513" t="s">
        <v>367</v>
      </c>
      <c r="B513">
        <v>3422</v>
      </c>
      <c r="C513" t="s">
        <v>729</v>
      </c>
      <c r="D513" t="s">
        <v>653</v>
      </c>
      <c r="E513" t="s">
        <v>289</v>
      </c>
      <c r="F513">
        <v>13</v>
      </c>
      <c r="G513" t="str">
        <f t="shared" ref="G513:G576" si="51">CONCATENATE(C513,D513,"   ",E513)</f>
        <v>เด็กชายภูมิศักดิ์   ปินตาสุข</v>
      </c>
      <c r="J513">
        <f t="shared" ref="J513:J576" si="52">B513</f>
        <v>3422</v>
      </c>
      <c r="K513" t="str">
        <f t="shared" si="48"/>
        <v>เด็กชายภูมิศักดิ์   ปินตาสุข</v>
      </c>
      <c r="L513">
        <f t="shared" si="49"/>
        <v>3422</v>
      </c>
      <c r="M513" t="str">
        <f t="shared" ref="M513:M576" si="53">A513</f>
        <v>ม.3/1</v>
      </c>
      <c r="N513">
        <f t="shared" si="50"/>
        <v>13</v>
      </c>
    </row>
    <row r="514" spans="1:14" x14ac:dyDescent="0.2">
      <c r="A514" t="s">
        <v>367</v>
      </c>
      <c r="B514">
        <v>3423</v>
      </c>
      <c r="C514" t="s">
        <v>729</v>
      </c>
      <c r="D514" t="s">
        <v>381</v>
      </c>
      <c r="E514" t="s">
        <v>290</v>
      </c>
      <c r="F514">
        <v>14</v>
      </c>
      <c r="G514" t="str">
        <f t="shared" si="51"/>
        <v>เด็กชายสิทธินนท์   ปิ่นแก้ว</v>
      </c>
      <c r="J514">
        <f t="shared" si="52"/>
        <v>3423</v>
      </c>
      <c r="K514" t="str">
        <f t="shared" si="48"/>
        <v>เด็กชายสิทธินนท์   ปิ่นแก้ว</v>
      </c>
      <c r="L514">
        <f t="shared" si="49"/>
        <v>3423</v>
      </c>
      <c r="M514" t="str">
        <f t="shared" si="53"/>
        <v>ม.3/1</v>
      </c>
      <c r="N514">
        <f t="shared" si="50"/>
        <v>14</v>
      </c>
    </row>
    <row r="515" spans="1:14" x14ac:dyDescent="0.2">
      <c r="A515" t="s">
        <v>367</v>
      </c>
      <c r="B515">
        <v>3667</v>
      </c>
      <c r="C515" t="s">
        <v>729</v>
      </c>
      <c r="D515" t="s">
        <v>1569</v>
      </c>
      <c r="E515" t="s">
        <v>95</v>
      </c>
      <c r="F515">
        <v>15</v>
      </c>
      <c r="G515" t="str">
        <f t="shared" si="51"/>
        <v>เด็กชายเฏฌิณฑร์   จอมแก้ว</v>
      </c>
      <c r="J515">
        <f t="shared" si="52"/>
        <v>3667</v>
      </c>
      <c r="K515" t="str">
        <f t="shared" si="48"/>
        <v>เด็กชายเฏฌิณฑร์   จอมแก้ว</v>
      </c>
      <c r="L515">
        <f t="shared" si="49"/>
        <v>3667</v>
      </c>
      <c r="M515" t="str">
        <f t="shared" si="53"/>
        <v>ม.3/1</v>
      </c>
      <c r="N515">
        <f t="shared" si="50"/>
        <v>15</v>
      </c>
    </row>
    <row r="516" spans="1:14" x14ac:dyDescent="0.2">
      <c r="A516" t="s">
        <v>367</v>
      </c>
      <c r="B516">
        <v>3706</v>
      </c>
      <c r="C516" t="s">
        <v>729</v>
      </c>
      <c r="D516" t="s">
        <v>1729</v>
      </c>
      <c r="E516" t="s">
        <v>1730</v>
      </c>
      <c r="F516">
        <v>16</v>
      </c>
      <c r="G516" t="str">
        <f t="shared" si="51"/>
        <v>เด็กชายกริชติชัย   ศรีมหรรณ์</v>
      </c>
      <c r="J516">
        <f t="shared" si="52"/>
        <v>3706</v>
      </c>
      <c r="K516" t="str">
        <f t="shared" si="48"/>
        <v>เด็กชายกริชติชัย   ศรีมหรรณ์</v>
      </c>
      <c r="L516">
        <f t="shared" si="49"/>
        <v>3706</v>
      </c>
      <c r="M516" t="str">
        <f t="shared" si="53"/>
        <v>ม.3/1</v>
      </c>
      <c r="N516">
        <f t="shared" si="50"/>
        <v>16</v>
      </c>
    </row>
    <row r="517" spans="1:14" x14ac:dyDescent="0.2">
      <c r="A517" t="s">
        <v>367</v>
      </c>
      <c r="B517">
        <v>2554</v>
      </c>
      <c r="C517" t="s">
        <v>730</v>
      </c>
      <c r="D517" t="s">
        <v>654</v>
      </c>
      <c r="E517" t="s">
        <v>291</v>
      </c>
      <c r="F517">
        <v>17</v>
      </c>
      <c r="G517" t="str">
        <f t="shared" si="51"/>
        <v>เด็กหญิงพัชรพร   ธรรมเสน</v>
      </c>
      <c r="J517">
        <f t="shared" si="52"/>
        <v>2554</v>
      </c>
      <c r="K517" t="str">
        <f t="shared" si="48"/>
        <v>เด็กหญิงพัชรพร   ธรรมเสน</v>
      </c>
      <c r="L517">
        <f t="shared" si="49"/>
        <v>2554</v>
      </c>
      <c r="M517" t="str">
        <f t="shared" si="53"/>
        <v>ม.3/1</v>
      </c>
      <c r="N517">
        <f t="shared" si="50"/>
        <v>17</v>
      </c>
    </row>
    <row r="518" spans="1:14" x14ac:dyDescent="0.2">
      <c r="A518" t="s">
        <v>367</v>
      </c>
      <c r="B518">
        <v>2706</v>
      </c>
      <c r="C518" t="s">
        <v>730</v>
      </c>
      <c r="D518" t="s">
        <v>638</v>
      </c>
      <c r="E518" t="s">
        <v>292</v>
      </c>
      <c r="F518">
        <v>18</v>
      </c>
      <c r="G518" t="str">
        <f t="shared" si="51"/>
        <v>เด็กหญิงทิพย์วรรณ   แสงคำ</v>
      </c>
      <c r="J518">
        <f t="shared" si="52"/>
        <v>2706</v>
      </c>
      <c r="K518" t="str">
        <f t="shared" si="48"/>
        <v>เด็กหญิงทิพย์วรรณ   แสงคำ</v>
      </c>
      <c r="L518">
        <f t="shared" si="49"/>
        <v>2706</v>
      </c>
      <c r="M518" t="str">
        <f t="shared" si="53"/>
        <v>ม.3/1</v>
      </c>
      <c r="N518">
        <f t="shared" si="50"/>
        <v>18</v>
      </c>
    </row>
    <row r="519" spans="1:14" x14ac:dyDescent="0.2">
      <c r="A519" t="s">
        <v>367</v>
      </c>
      <c r="B519">
        <v>2708</v>
      </c>
      <c r="C519" t="s">
        <v>730</v>
      </c>
      <c r="D519" t="s">
        <v>642</v>
      </c>
      <c r="E519" t="s">
        <v>293</v>
      </c>
      <c r="F519">
        <v>19</v>
      </c>
      <c r="G519" t="str">
        <f t="shared" si="51"/>
        <v>เด็กหญิงธัญชนก   ตุ้มเเก้ว</v>
      </c>
      <c r="J519">
        <f t="shared" si="52"/>
        <v>2708</v>
      </c>
      <c r="K519" t="str">
        <f t="shared" si="48"/>
        <v>เด็กหญิงธัญชนก   ตุ้มเเก้ว</v>
      </c>
      <c r="L519">
        <f t="shared" si="49"/>
        <v>2708</v>
      </c>
      <c r="M519" t="str">
        <f t="shared" si="53"/>
        <v>ม.3/1</v>
      </c>
      <c r="N519">
        <f t="shared" si="50"/>
        <v>19</v>
      </c>
    </row>
    <row r="520" spans="1:14" x14ac:dyDescent="0.2">
      <c r="A520" t="s">
        <v>367</v>
      </c>
      <c r="B520">
        <v>2720</v>
      </c>
      <c r="C520" t="s">
        <v>730</v>
      </c>
      <c r="D520" t="s">
        <v>655</v>
      </c>
      <c r="E520" t="s">
        <v>294</v>
      </c>
      <c r="F520">
        <v>20</v>
      </c>
      <c r="G520" t="str">
        <f t="shared" si="51"/>
        <v>เด็กหญิงโชติกา   แตนศรี</v>
      </c>
      <c r="J520">
        <f t="shared" si="52"/>
        <v>2720</v>
      </c>
      <c r="K520" t="str">
        <f t="shared" si="48"/>
        <v>เด็กหญิงโชติกา   แตนศรี</v>
      </c>
      <c r="L520">
        <f t="shared" si="49"/>
        <v>2720</v>
      </c>
      <c r="M520" t="str">
        <f t="shared" si="53"/>
        <v>ม.3/1</v>
      </c>
      <c r="N520">
        <f t="shared" si="50"/>
        <v>20</v>
      </c>
    </row>
    <row r="521" spans="1:14" x14ac:dyDescent="0.2">
      <c r="A521" t="s">
        <v>367</v>
      </c>
      <c r="B521">
        <v>2721</v>
      </c>
      <c r="C521" t="s">
        <v>730</v>
      </c>
      <c r="D521" t="s">
        <v>656</v>
      </c>
      <c r="E521" t="s">
        <v>295</v>
      </c>
      <c r="F521">
        <v>21</v>
      </c>
      <c r="G521" t="str">
        <f t="shared" si="51"/>
        <v>เด็กหญิงกสิมาพร   รุ่งเรือง</v>
      </c>
      <c r="J521">
        <f t="shared" si="52"/>
        <v>2721</v>
      </c>
      <c r="K521" t="str">
        <f t="shared" si="48"/>
        <v>เด็กหญิงกสิมาพร   รุ่งเรือง</v>
      </c>
      <c r="L521">
        <f t="shared" si="49"/>
        <v>2721</v>
      </c>
      <c r="M521" t="str">
        <f t="shared" si="53"/>
        <v>ม.3/1</v>
      </c>
      <c r="N521">
        <f t="shared" si="50"/>
        <v>21</v>
      </c>
    </row>
    <row r="522" spans="1:14" x14ac:dyDescent="0.2">
      <c r="A522" t="s">
        <v>367</v>
      </c>
      <c r="B522">
        <v>2724</v>
      </c>
      <c r="C522" t="s">
        <v>730</v>
      </c>
      <c r="D522" t="s">
        <v>657</v>
      </c>
      <c r="E522" t="s">
        <v>296</v>
      </c>
      <c r="F522">
        <v>22</v>
      </c>
      <c r="G522" t="str">
        <f t="shared" si="51"/>
        <v>เด็กหญิงพนิตนันท์   เมาลี</v>
      </c>
      <c r="J522">
        <f t="shared" si="52"/>
        <v>2724</v>
      </c>
      <c r="K522" t="str">
        <f t="shared" si="48"/>
        <v>เด็กหญิงพนิตนันท์   เมาลี</v>
      </c>
      <c r="L522">
        <f t="shared" si="49"/>
        <v>2724</v>
      </c>
      <c r="M522" t="str">
        <f t="shared" si="53"/>
        <v>ม.3/1</v>
      </c>
      <c r="N522">
        <f t="shared" si="50"/>
        <v>22</v>
      </c>
    </row>
    <row r="523" spans="1:14" x14ac:dyDescent="0.2">
      <c r="A523" t="s">
        <v>367</v>
      </c>
      <c r="B523">
        <v>2824</v>
      </c>
      <c r="C523" t="s">
        <v>730</v>
      </c>
      <c r="D523" t="s">
        <v>658</v>
      </c>
      <c r="E523" t="s">
        <v>297</v>
      </c>
      <c r="F523">
        <v>23</v>
      </c>
      <c r="G523" t="str">
        <f t="shared" si="51"/>
        <v>เด็กหญิงชัชฎาภรณ์   ปัดชาเขียว</v>
      </c>
      <c r="J523">
        <f t="shared" si="52"/>
        <v>2824</v>
      </c>
      <c r="K523" t="str">
        <f t="shared" si="48"/>
        <v>เด็กหญิงชัชฎาภรณ์   ปัดชาเขียว</v>
      </c>
      <c r="L523">
        <f t="shared" si="49"/>
        <v>2824</v>
      </c>
      <c r="M523" t="str">
        <f t="shared" si="53"/>
        <v>ม.3/1</v>
      </c>
      <c r="N523">
        <f t="shared" si="50"/>
        <v>23</v>
      </c>
    </row>
    <row r="524" spans="1:14" x14ac:dyDescent="0.2">
      <c r="A524" t="s">
        <v>367</v>
      </c>
      <c r="B524">
        <v>3094</v>
      </c>
      <c r="C524" t="s">
        <v>730</v>
      </c>
      <c r="D524" t="s">
        <v>557</v>
      </c>
      <c r="E524" t="s">
        <v>190</v>
      </c>
      <c r="F524">
        <v>24</v>
      </c>
      <c r="G524" t="str">
        <f t="shared" si="51"/>
        <v>เด็กหญิงภัทรศยา   ปวนคำ</v>
      </c>
      <c r="J524">
        <f t="shared" si="52"/>
        <v>3094</v>
      </c>
      <c r="K524" t="str">
        <f t="shared" ref="K524:K587" si="54">G524</f>
        <v>เด็กหญิงภัทรศยา   ปวนคำ</v>
      </c>
      <c r="L524">
        <f t="shared" ref="L524:L587" si="55">J524</f>
        <v>3094</v>
      </c>
      <c r="M524" t="str">
        <f t="shared" si="53"/>
        <v>ม.3/1</v>
      </c>
      <c r="N524">
        <f t="shared" ref="N524:N587" si="56">F524</f>
        <v>24</v>
      </c>
    </row>
    <row r="525" spans="1:14" x14ac:dyDescent="0.2">
      <c r="A525" t="s">
        <v>367</v>
      </c>
      <c r="B525">
        <v>3267</v>
      </c>
      <c r="C525" t="s">
        <v>730</v>
      </c>
      <c r="D525" t="s">
        <v>1015</v>
      </c>
      <c r="E525" t="s">
        <v>1014</v>
      </c>
      <c r="F525">
        <v>25</v>
      </c>
      <c r="G525" t="str">
        <f t="shared" si="51"/>
        <v>เด็กหญิงวิชญาดา   ชัยชมภู</v>
      </c>
      <c r="J525">
        <f t="shared" si="52"/>
        <v>3267</v>
      </c>
      <c r="K525" t="str">
        <f t="shared" si="54"/>
        <v>เด็กหญิงวิชญาดา   ชัยชมภู</v>
      </c>
      <c r="L525">
        <f t="shared" si="55"/>
        <v>3267</v>
      </c>
      <c r="M525" t="str">
        <f t="shared" si="53"/>
        <v>ม.3/1</v>
      </c>
      <c r="N525">
        <f t="shared" si="56"/>
        <v>25</v>
      </c>
    </row>
    <row r="526" spans="1:14" x14ac:dyDescent="0.2">
      <c r="A526" t="s">
        <v>367</v>
      </c>
      <c r="B526">
        <v>3337</v>
      </c>
      <c r="C526" t="s">
        <v>730</v>
      </c>
      <c r="D526" t="s">
        <v>659</v>
      </c>
      <c r="E526" t="s">
        <v>98</v>
      </c>
      <c r="F526">
        <v>26</v>
      </c>
      <c r="G526" t="str">
        <f t="shared" si="51"/>
        <v>เด็กหญิงธัญวรัตม์   อาจผึ่ง</v>
      </c>
      <c r="J526">
        <f t="shared" si="52"/>
        <v>3337</v>
      </c>
      <c r="K526" t="str">
        <f t="shared" si="54"/>
        <v>เด็กหญิงธัญวรัตม์   อาจผึ่ง</v>
      </c>
      <c r="L526">
        <f t="shared" si="55"/>
        <v>3337</v>
      </c>
      <c r="M526" t="str">
        <f t="shared" si="53"/>
        <v>ม.3/1</v>
      </c>
      <c r="N526">
        <f t="shared" si="56"/>
        <v>26</v>
      </c>
    </row>
    <row r="527" spans="1:14" x14ac:dyDescent="0.2">
      <c r="A527" t="s">
        <v>367</v>
      </c>
      <c r="B527">
        <v>3338</v>
      </c>
      <c r="C527" t="s">
        <v>730</v>
      </c>
      <c r="D527" t="s">
        <v>660</v>
      </c>
      <c r="E527" t="s">
        <v>111</v>
      </c>
      <c r="F527">
        <v>27</v>
      </c>
      <c r="G527" t="str">
        <f t="shared" si="51"/>
        <v>เด็กหญิงพิมพกานต์   ยมภา</v>
      </c>
      <c r="J527">
        <f t="shared" si="52"/>
        <v>3338</v>
      </c>
      <c r="K527" t="str">
        <f t="shared" si="54"/>
        <v>เด็กหญิงพิมพกานต์   ยมภา</v>
      </c>
      <c r="L527">
        <f t="shared" si="55"/>
        <v>3338</v>
      </c>
      <c r="M527" t="str">
        <f t="shared" si="53"/>
        <v>ม.3/1</v>
      </c>
      <c r="N527">
        <f t="shared" si="56"/>
        <v>27</v>
      </c>
    </row>
    <row r="528" spans="1:14" x14ac:dyDescent="0.2">
      <c r="A528" t="s">
        <v>367</v>
      </c>
      <c r="B528">
        <v>3425</v>
      </c>
      <c r="C528" t="s">
        <v>730</v>
      </c>
      <c r="D528" t="s">
        <v>662</v>
      </c>
      <c r="E528" t="s">
        <v>298</v>
      </c>
      <c r="F528">
        <v>28</v>
      </c>
      <c r="G528" t="str">
        <f t="shared" si="51"/>
        <v>เด็กหญิงชลลดา   ขวัญวิเศษ</v>
      </c>
      <c r="J528">
        <f t="shared" si="52"/>
        <v>3425</v>
      </c>
      <c r="K528" t="str">
        <f t="shared" si="54"/>
        <v>เด็กหญิงชลลดา   ขวัญวิเศษ</v>
      </c>
      <c r="L528">
        <f t="shared" si="55"/>
        <v>3425</v>
      </c>
      <c r="M528" t="str">
        <f t="shared" si="53"/>
        <v>ม.3/1</v>
      </c>
      <c r="N528">
        <f t="shared" si="56"/>
        <v>28</v>
      </c>
    </row>
    <row r="529" spans="1:14" x14ac:dyDescent="0.2">
      <c r="A529" t="s">
        <v>367</v>
      </c>
      <c r="B529">
        <v>3427</v>
      </c>
      <c r="C529" t="s">
        <v>730</v>
      </c>
      <c r="D529" t="s">
        <v>611</v>
      </c>
      <c r="E529" t="s">
        <v>299</v>
      </c>
      <c r="F529">
        <v>29</v>
      </c>
      <c r="G529" t="str">
        <f t="shared" si="51"/>
        <v>เด็กหญิงพิมพิกา   เรือนออน</v>
      </c>
      <c r="J529">
        <f t="shared" si="52"/>
        <v>3427</v>
      </c>
      <c r="K529" t="str">
        <f t="shared" si="54"/>
        <v>เด็กหญิงพิมพิกา   เรือนออน</v>
      </c>
      <c r="L529">
        <f t="shared" si="55"/>
        <v>3427</v>
      </c>
      <c r="M529" t="str">
        <f t="shared" si="53"/>
        <v>ม.3/1</v>
      </c>
      <c r="N529">
        <f t="shared" si="56"/>
        <v>29</v>
      </c>
    </row>
    <row r="530" spans="1:14" x14ac:dyDescent="0.2">
      <c r="A530" t="s">
        <v>367</v>
      </c>
      <c r="B530">
        <v>3564</v>
      </c>
      <c r="C530" t="s">
        <v>730</v>
      </c>
      <c r="D530" t="s">
        <v>1124</v>
      </c>
      <c r="E530" t="s">
        <v>1125</v>
      </c>
      <c r="F530">
        <v>30</v>
      </c>
      <c r="G530" t="str">
        <f t="shared" si="51"/>
        <v>เด็กหญิงสรวีย์   กันทาใจ</v>
      </c>
      <c r="J530">
        <f t="shared" si="52"/>
        <v>3564</v>
      </c>
      <c r="K530" t="str">
        <f t="shared" si="54"/>
        <v>เด็กหญิงสรวีย์   กันทาใจ</v>
      </c>
      <c r="L530">
        <f t="shared" si="55"/>
        <v>3564</v>
      </c>
      <c r="M530" t="str">
        <f t="shared" si="53"/>
        <v>ม.3/1</v>
      </c>
      <c r="N530">
        <f t="shared" si="56"/>
        <v>30</v>
      </c>
    </row>
    <row r="531" spans="1:14" x14ac:dyDescent="0.2">
      <c r="A531" t="s">
        <v>367</v>
      </c>
      <c r="B531">
        <v>2725</v>
      </c>
      <c r="C531" t="s">
        <v>730</v>
      </c>
      <c r="D531" t="s">
        <v>679</v>
      </c>
      <c r="E531" t="s">
        <v>136</v>
      </c>
      <c r="F531">
        <v>31</v>
      </c>
      <c r="G531" t="str">
        <f t="shared" si="51"/>
        <v>เด็กหญิงนันทัชพร   แลสันกลาง</v>
      </c>
      <c r="J531">
        <f t="shared" si="52"/>
        <v>2725</v>
      </c>
      <c r="K531" t="str">
        <f t="shared" si="54"/>
        <v>เด็กหญิงนันทัชพร   แลสันกลาง</v>
      </c>
      <c r="L531">
        <f t="shared" si="55"/>
        <v>2725</v>
      </c>
      <c r="M531" t="str">
        <f t="shared" si="53"/>
        <v>ม.3/1</v>
      </c>
      <c r="N531">
        <f t="shared" si="56"/>
        <v>31</v>
      </c>
    </row>
    <row r="532" spans="1:14" x14ac:dyDescent="0.2">
      <c r="A532" t="s">
        <v>368</v>
      </c>
      <c r="B532">
        <v>2524</v>
      </c>
      <c r="C532" t="s">
        <v>729</v>
      </c>
      <c r="D532" t="s">
        <v>605</v>
      </c>
      <c r="E532" t="s">
        <v>302</v>
      </c>
      <c r="F532">
        <v>1</v>
      </c>
      <c r="G532" t="str">
        <f t="shared" si="51"/>
        <v>เด็กชายณัฐวุฒิ   ใจเตจ๊ะ</v>
      </c>
      <c r="J532">
        <f t="shared" si="52"/>
        <v>2524</v>
      </c>
      <c r="K532" t="str">
        <f t="shared" si="54"/>
        <v>เด็กชายณัฐวุฒิ   ใจเตจ๊ะ</v>
      </c>
      <c r="L532">
        <f t="shared" si="55"/>
        <v>2524</v>
      </c>
      <c r="M532" t="str">
        <f t="shared" si="53"/>
        <v>ม.3/2</v>
      </c>
      <c r="N532">
        <f t="shared" si="56"/>
        <v>1</v>
      </c>
    </row>
    <row r="533" spans="1:14" x14ac:dyDescent="0.2">
      <c r="A533" t="s">
        <v>368</v>
      </c>
      <c r="B533">
        <v>2694</v>
      </c>
      <c r="C533" t="s">
        <v>729</v>
      </c>
      <c r="D533" t="s">
        <v>664</v>
      </c>
      <c r="E533" t="s">
        <v>303</v>
      </c>
      <c r="F533">
        <v>2</v>
      </c>
      <c r="G533" t="str">
        <f t="shared" si="51"/>
        <v>เด็กชายศรายุธ   จันสะนาด</v>
      </c>
      <c r="J533">
        <f t="shared" si="52"/>
        <v>2694</v>
      </c>
      <c r="K533" t="str">
        <f t="shared" si="54"/>
        <v>เด็กชายศรายุธ   จันสะนาด</v>
      </c>
      <c r="L533">
        <f t="shared" si="55"/>
        <v>2694</v>
      </c>
      <c r="M533" t="str">
        <f t="shared" si="53"/>
        <v>ม.3/2</v>
      </c>
      <c r="N533">
        <f t="shared" si="56"/>
        <v>2</v>
      </c>
    </row>
    <row r="534" spans="1:14" x14ac:dyDescent="0.2">
      <c r="A534" t="s">
        <v>368</v>
      </c>
      <c r="B534">
        <v>2696</v>
      </c>
      <c r="C534" t="s">
        <v>729</v>
      </c>
      <c r="D534" t="s">
        <v>665</v>
      </c>
      <c r="E534" t="s">
        <v>304</v>
      </c>
      <c r="F534">
        <v>3</v>
      </c>
      <c r="G534" t="str">
        <f t="shared" si="51"/>
        <v>เด็กชายศุภกร   หนูแก้ว</v>
      </c>
      <c r="J534">
        <f t="shared" si="52"/>
        <v>2696</v>
      </c>
      <c r="K534" t="str">
        <f t="shared" si="54"/>
        <v>เด็กชายศุภกร   หนูแก้ว</v>
      </c>
      <c r="L534">
        <f t="shared" si="55"/>
        <v>2696</v>
      </c>
      <c r="M534" t="str">
        <f t="shared" si="53"/>
        <v>ม.3/2</v>
      </c>
      <c r="N534">
        <f t="shared" si="56"/>
        <v>3</v>
      </c>
    </row>
    <row r="535" spans="1:14" x14ac:dyDescent="0.2">
      <c r="A535" t="s">
        <v>368</v>
      </c>
      <c r="B535">
        <v>2709</v>
      </c>
      <c r="C535" t="s">
        <v>729</v>
      </c>
      <c r="D535" t="s">
        <v>666</v>
      </c>
      <c r="E535" t="s">
        <v>305</v>
      </c>
      <c r="F535">
        <v>4</v>
      </c>
      <c r="G535" t="str">
        <f t="shared" si="51"/>
        <v>เด็กชายอมรินทร์   บุตรตา</v>
      </c>
      <c r="J535">
        <f t="shared" si="52"/>
        <v>2709</v>
      </c>
      <c r="K535" t="str">
        <f t="shared" si="54"/>
        <v>เด็กชายอมรินทร์   บุตรตา</v>
      </c>
      <c r="L535">
        <f t="shared" si="55"/>
        <v>2709</v>
      </c>
      <c r="M535" t="str">
        <f t="shared" si="53"/>
        <v>ม.3/2</v>
      </c>
      <c r="N535">
        <f t="shared" si="56"/>
        <v>4</v>
      </c>
    </row>
    <row r="536" spans="1:14" x14ac:dyDescent="0.2">
      <c r="A536" t="s">
        <v>368</v>
      </c>
      <c r="B536">
        <v>2716</v>
      </c>
      <c r="C536" t="s">
        <v>729</v>
      </c>
      <c r="D536" t="s">
        <v>667</v>
      </c>
      <c r="E536" t="s">
        <v>306</v>
      </c>
      <c r="F536">
        <v>5</v>
      </c>
      <c r="G536" t="str">
        <f t="shared" si="51"/>
        <v>เด็กชายอดิเทพ   ใจยปอน</v>
      </c>
      <c r="J536">
        <f t="shared" si="52"/>
        <v>2716</v>
      </c>
      <c r="K536" t="str">
        <f t="shared" si="54"/>
        <v>เด็กชายอดิเทพ   ใจยปอน</v>
      </c>
      <c r="L536">
        <f t="shared" si="55"/>
        <v>2716</v>
      </c>
      <c r="M536" t="str">
        <f t="shared" si="53"/>
        <v>ม.3/2</v>
      </c>
      <c r="N536">
        <f t="shared" si="56"/>
        <v>5</v>
      </c>
    </row>
    <row r="537" spans="1:14" x14ac:dyDescent="0.2">
      <c r="A537" t="s">
        <v>368</v>
      </c>
      <c r="B537">
        <v>2719</v>
      </c>
      <c r="C537" t="s">
        <v>729</v>
      </c>
      <c r="D537" t="s">
        <v>668</v>
      </c>
      <c r="E537" t="s">
        <v>307</v>
      </c>
      <c r="F537">
        <v>6</v>
      </c>
      <c r="G537" t="str">
        <f t="shared" si="51"/>
        <v>เด็กชายก่อบุญ   ไกรเพชร</v>
      </c>
      <c r="J537">
        <f t="shared" si="52"/>
        <v>2719</v>
      </c>
      <c r="K537" t="str">
        <f t="shared" si="54"/>
        <v>เด็กชายก่อบุญ   ไกรเพชร</v>
      </c>
      <c r="L537">
        <f t="shared" si="55"/>
        <v>2719</v>
      </c>
      <c r="M537" t="str">
        <f t="shared" si="53"/>
        <v>ม.3/2</v>
      </c>
      <c r="N537">
        <f t="shared" si="56"/>
        <v>6</v>
      </c>
    </row>
    <row r="538" spans="1:14" x14ac:dyDescent="0.2">
      <c r="A538" t="s">
        <v>368</v>
      </c>
      <c r="B538">
        <v>2822</v>
      </c>
      <c r="C538" t="s">
        <v>729</v>
      </c>
      <c r="D538" t="s">
        <v>669</v>
      </c>
      <c r="E538" t="s">
        <v>308</v>
      </c>
      <c r="F538">
        <v>7</v>
      </c>
      <c r="G538" t="str">
        <f t="shared" si="51"/>
        <v>เด็กชายนันทวุฒิ   ปะหนัน</v>
      </c>
      <c r="J538">
        <f t="shared" si="52"/>
        <v>2822</v>
      </c>
      <c r="K538" t="str">
        <f t="shared" si="54"/>
        <v>เด็กชายนันทวุฒิ   ปะหนัน</v>
      </c>
      <c r="L538">
        <f t="shared" si="55"/>
        <v>2822</v>
      </c>
      <c r="M538" t="str">
        <f t="shared" si="53"/>
        <v>ม.3/2</v>
      </c>
      <c r="N538">
        <f t="shared" si="56"/>
        <v>7</v>
      </c>
    </row>
    <row r="539" spans="1:14" x14ac:dyDescent="0.2">
      <c r="A539" t="s">
        <v>368</v>
      </c>
      <c r="B539">
        <v>3084</v>
      </c>
      <c r="C539" t="s">
        <v>729</v>
      </c>
      <c r="D539" t="s">
        <v>670</v>
      </c>
      <c r="E539" t="s">
        <v>127</v>
      </c>
      <c r="F539">
        <v>8</v>
      </c>
      <c r="G539" t="str">
        <f t="shared" si="51"/>
        <v>เด็กชายชิษณุพงศ์   อินทร์แปง</v>
      </c>
      <c r="J539">
        <f t="shared" si="52"/>
        <v>3084</v>
      </c>
      <c r="K539" t="str">
        <f t="shared" si="54"/>
        <v>เด็กชายชิษณุพงศ์   อินทร์แปง</v>
      </c>
      <c r="L539">
        <f t="shared" si="55"/>
        <v>3084</v>
      </c>
      <c r="M539" t="str">
        <f t="shared" si="53"/>
        <v>ม.3/2</v>
      </c>
      <c r="N539">
        <f t="shared" si="56"/>
        <v>8</v>
      </c>
    </row>
    <row r="540" spans="1:14" x14ac:dyDescent="0.2">
      <c r="A540" t="s">
        <v>368</v>
      </c>
      <c r="B540">
        <v>3085</v>
      </c>
      <c r="C540" t="s">
        <v>729</v>
      </c>
      <c r="D540" t="s">
        <v>594</v>
      </c>
      <c r="E540" t="s">
        <v>278</v>
      </c>
      <c r="F540">
        <v>9</v>
      </c>
      <c r="G540" t="str">
        <f t="shared" si="51"/>
        <v>เด็กชายกิตติพิชญ์   หุ่นดี</v>
      </c>
      <c r="J540">
        <f t="shared" si="52"/>
        <v>3085</v>
      </c>
      <c r="K540" t="str">
        <f t="shared" si="54"/>
        <v>เด็กชายกิตติพิชญ์   หุ่นดี</v>
      </c>
      <c r="L540">
        <f t="shared" si="55"/>
        <v>3085</v>
      </c>
      <c r="M540" t="str">
        <f t="shared" si="53"/>
        <v>ม.3/2</v>
      </c>
      <c r="N540">
        <f t="shared" si="56"/>
        <v>9</v>
      </c>
    </row>
    <row r="541" spans="1:14" x14ac:dyDescent="0.2">
      <c r="A541" t="s">
        <v>368</v>
      </c>
      <c r="B541">
        <v>3160</v>
      </c>
      <c r="C541" t="s">
        <v>729</v>
      </c>
      <c r="D541" t="s">
        <v>671</v>
      </c>
      <c r="E541" t="s">
        <v>309</v>
      </c>
      <c r="F541">
        <v>10</v>
      </c>
      <c r="G541" t="str">
        <f t="shared" si="51"/>
        <v>เด็กชายวีรพัทร   ซุ้นกิ้ม</v>
      </c>
      <c r="J541">
        <f t="shared" si="52"/>
        <v>3160</v>
      </c>
      <c r="K541" t="str">
        <f t="shared" si="54"/>
        <v>เด็กชายวีรพัทร   ซุ้นกิ้ม</v>
      </c>
      <c r="L541">
        <f t="shared" si="55"/>
        <v>3160</v>
      </c>
      <c r="M541" t="str">
        <f t="shared" si="53"/>
        <v>ม.3/2</v>
      </c>
      <c r="N541">
        <f t="shared" si="56"/>
        <v>10</v>
      </c>
    </row>
    <row r="542" spans="1:14" x14ac:dyDescent="0.2">
      <c r="A542" t="s">
        <v>368</v>
      </c>
      <c r="B542">
        <v>3186</v>
      </c>
      <c r="C542" t="s">
        <v>729</v>
      </c>
      <c r="D542" t="s">
        <v>672</v>
      </c>
      <c r="E542" t="s">
        <v>310</v>
      </c>
      <c r="F542">
        <v>11</v>
      </c>
      <c r="G542" t="str">
        <f t="shared" si="51"/>
        <v>เด็กชายแดนพิชัย   ศิริวรรณา</v>
      </c>
      <c r="J542">
        <f t="shared" si="52"/>
        <v>3186</v>
      </c>
      <c r="K542" t="str">
        <f t="shared" si="54"/>
        <v>เด็กชายแดนพิชัย   ศิริวรรณา</v>
      </c>
      <c r="L542">
        <f t="shared" si="55"/>
        <v>3186</v>
      </c>
      <c r="M542" t="str">
        <f t="shared" si="53"/>
        <v>ม.3/2</v>
      </c>
      <c r="N542">
        <f t="shared" si="56"/>
        <v>11</v>
      </c>
    </row>
    <row r="543" spans="1:14" x14ac:dyDescent="0.2">
      <c r="A543" t="s">
        <v>368</v>
      </c>
      <c r="B543">
        <v>3428</v>
      </c>
      <c r="C543" t="s">
        <v>729</v>
      </c>
      <c r="D543" t="s">
        <v>673</v>
      </c>
      <c r="E543" t="s">
        <v>311</v>
      </c>
      <c r="F543">
        <v>12</v>
      </c>
      <c r="G543" t="str">
        <f t="shared" si="51"/>
        <v>เด็กชายญาณพัฒน์   ก๋าใจ</v>
      </c>
      <c r="J543">
        <f t="shared" si="52"/>
        <v>3428</v>
      </c>
      <c r="K543" t="str">
        <f t="shared" si="54"/>
        <v>เด็กชายญาณพัฒน์   ก๋าใจ</v>
      </c>
      <c r="L543">
        <f t="shared" si="55"/>
        <v>3428</v>
      </c>
      <c r="M543" t="str">
        <f t="shared" si="53"/>
        <v>ม.3/2</v>
      </c>
      <c r="N543">
        <f t="shared" si="56"/>
        <v>12</v>
      </c>
    </row>
    <row r="544" spans="1:14" x14ac:dyDescent="0.2">
      <c r="A544" t="s">
        <v>368</v>
      </c>
      <c r="B544">
        <v>3429</v>
      </c>
      <c r="C544" t="s">
        <v>729</v>
      </c>
      <c r="D544" t="s">
        <v>674</v>
      </c>
      <c r="E544" t="s">
        <v>312</v>
      </c>
      <c r="F544">
        <v>13</v>
      </c>
      <c r="G544" t="str">
        <f t="shared" si="51"/>
        <v>เด็กชายมณเฑียร   ใจสม</v>
      </c>
      <c r="J544">
        <f t="shared" si="52"/>
        <v>3429</v>
      </c>
      <c r="K544" t="str">
        <f t="shared" si="54"/>
        <v>เด็กชายมณเฑียร   ใจสม</v>
      </c>
      <c r="L544">
        <f t="shared" si="55"/>
        <v>3429</v>
      </c>
      <c r="M544" t="str">
        <f t="shared" si="53"/>
        <v>ม.3/2</v>
      </c>
      <c r="N544">
        <f t="shared" si="56"/>
        <v>13</v>
      </c>
    </row>
    <row r="545" spans="1:14" x14ac:dyDescent="0.2">
      <c r="A545" t="s">
        <v>368</v>
      </c>
      <c r="B545">
        <v>3431</v>
      </c>
      <c r="C545" t="s">
        <v>729</v>
      </c>
      <c r="D545" t="s">
        <v>1030</v>
      </c>
      <c r="E545" t="s">
        <v>103</v>
      </c>
      <c r="F545">
        <v>14</v>
      </c>
      <c r="G545" t="str">
        <f t="shared" si="51"/>
        <v>เด็กชายเทวราช   ตาสาย</v>
      </c>
      <c r="J545">
        <f t="shared" si="52"/>
        <v>3431</v>
      </c>
      <c r="K545" t="str">
        <f t="shared" si="54"/>
        <v>เด็กชายเทวราช   ตาสาย</v>
      </c>
      <c r="L545">
        <f t="shared" si="55"/>
        <v>3431</v>
      </c>
      <c r="M545" t="str">
        <f t="shared" si="53"/>
        <v>ม.3/2</v>
      </c>
      <c r="N545">
        <f t="shared" si="56"/>
        <v>14</v>
      </c>
    </row>
    <row r="546" spans="1:14" x14ac:dyDescent="0.2">
      <c r="A546" t="s">
        <v>368</v>
      </c>
      <c r="B546">
        <v>2981</v>
      </c>
      <c r="C546" t="s">
        <v>729</v>
      </c>
      <c r="D546" t="s">
        <v>637</v>
      </c>
      <c r="E546" t="s">
        <v>286</v>
      </c>
      <c r="F546">
        <v>15</v>
      </c>
      <c r="G546" t="str">
        <f t="shared" si="51"/>
        <v>เด็กชายวีรภัทร   กิจสุภา</v>
      </c>
      <c r="J546">
        <f t="shared" si="52"/>
        <v>2981</v>
      </c>
      <c r="K546" t="str">
        <f t="shared" si="54"/>
        <v>เด็กชายวีรภัทร   กิจสุภา</v>
      </c>
      <c r="L546">
        <f t="shared" si="55"/>
        <v>2981</v>
      </c>
      <c r="M546" t="str">
        <f t="shared" si="53"/>
        <v>ม.3/2</v>
      </c>
      <c r="N546">
        <f t="shared" si="56"/>
        <v>15</v>
      </c>
    </row>
    <row r="547" spans="1:14" x14ac:dyDescent="0.2">
      <c r="A547" t="s">
        <v>368</v>
      </c>
      <c r="B547">
        <v>3683</v>
      </c>
      <c r="C547" t="s">
        <v>729</v>
      </c>
      <c r="D547" t="s">
        <v>1715</v>
      </c>
      <c r="E547" t="s">
        <v>1716</v>
      </c>
      <c r="F547">
        <v>16</v>
      </c>
      <c r="G547" t="str">
        <f t="shared" si="51"/>
        <v>เด็กชายเมืองชัย   ศรศรี</v>
      </c>
      <c r="J547">
        <f t="shared" si="52"/>
        <v>3683</v>
      </c>
      <c r="K547" t="str">
        <f t="shared" si="54"/>
        <v>เด็กชายเมืองชัย   ศรศรี</v>
      </c>
      <c r="L547">
        <f t="shared" si="55"/>
        <v>3683</v>
      </c>
      <c r="M547" t="str">
        <f t="shared" si="53"/>
        <v>ม.3/2</v>
      </c>
      <c r="N547">
        <f t="shared" si="56"/>
        <v>16</v>
      </c>
    </row>
    <row r="548" spans="1:14" x14ac:dyDescent="0.2">
      <c r="A548" t="s">
        <v>368</v>
      </c>
      <c r="B548">
        <v>2662</v>
      </c>
      <c r="C548" t="s">
        <v>730</v>
      </c>
      <c r="D548" t="s">
        <v>676</v>
      </c>
      <c r="E548" t="s">
        <v>314</v>
      </c>
      <c r="F548">
        <v>17</v>
      </c>
      <c r="G548" t="str">
        <f t="shared" si="51"/>
        <v>เด็กหญิงฟาง   บุญทอง</v>
      </c>
      <c r="J548">
        <f t="shared" si="52"/>
        <v>2662</v>
      </c>
      <c r="K548" t="str">
        <f t="shared" si="54"/>
        <v>เด็กหญิงฟาง   บุญทอง</v>
      </c>
      <c r="L548">
        <f t="shared" si="55"/>
        <v>2662</v>
      </c>
      <c r="M548" t="str">
        <f t="shared" si="53"/>
        <v>ม.3/2</v>
      </c>
      <c r="N548">
        <f t="shared" si="56"/>
        <v>17</v>
      </c>
    </row>
    <row r="549" spans="1:14" x14ac:dyDescent="0.2">
      <c r="A549" t="s">
        <v>368</v>
      </c>
      <c r="B549">
        <v>2699</v>
      </c>
      <c r="C549" t="s">
        <v>730</v>
      </c>
      <c r="D549" t="s">
        <v>677</v>
      </c>
      <c r="E549" t="s">
        <v>315</v>
      </c>
      <c r="F549">
        <v>18</v>
      </c>
      <c r="G549" t="str">
        <f t="shared" si="51"/>
        <v>เด็กหญิงปฎิญญา   ผุดผ่อง</v>
      </c>
      <c r="J549">
        <f t="shared" si="52"/>
        <v>2699</v>
      </c>
      <c r="K549" t="str">
        <f t="shared" si="54"/>
        <v>เด็กหญิงปฎิญญา   ผุดผ่อง</v>
      </c>
      <c r="L549">
        <f t="shared" si="55"/>
        <v>2699</v>
      </c>
      <c r="M549" t="str">
        <f t="shared" si="53"/>
        <v>ม.3/2</v>
      </c>
      <c r="N549">
        <f t="shared" si="56"/>
        <v>18</v>
      </c>
    </row>
    <row r="550" spans="1:14" x14ac:dyDescent="0.2">
      <c r="A550" t="s">
        <v>368</v>
      </c>
      <c r="B550">
        <v>2704</v>
      </c>
      <c r="C550" t="s">
        <v>730</v>
      </c>
      <c r="D550" t="s">
        <v>678</v>
      </c>
      <c r="E550" t="s">
        <v>316</v>
      </c>
      <c r="F550">
        <v>19</v>
      </c>
      <c r="G550" t="str">
        <f t="shared" si="51"/>
        <v>เด็กหญิงนริศรา   มาใจ</v>
      </c>
      <c r="J550">
        <f t="shared" si="52"/>
        <v>2704</v>
      </c>
      <c r="K550" t="str">
        <f t="shared" si="54"/>
        <v>เด็กหญิงนริศรา   มาใจ</v>
      </c>
      <c r="L550">
        <f t="shared" si="55"/>
        <v>2704</v>
      </c>
      <c r="M550" t="str">
        <f t="shared" si="53"/>
        <v>ม.3/2</v>
      </c>
      <c r="N550">
        <f t="shared" si="56"/>
        <v>19</v>
      </c>
    </row>
    <row r="551" spans="1:14" x14ac:dyDescent="0.2">
      <c r="A551" t="s">
        <v>368</v>
      </c>
      <c r="B551">
        <v>2723</v>
      </c>
      <c r="C551" t="s">
        <v>730</v>
      </c>
      <c r="D551" t="s">
        <v>478</v>
      </c>
      <c r="E551" t="s">
        <v>317</v>
      </c>
      <c r="F551">
        <v>20</v>
      </c>
      <c r="G551" t="str">
        <f t="shared" si="51"/>
        <v>เด็กหญิงชนิกานต์   เชียงพรหมมา</v>
      </c>
      <c r="J551">
        <f t="shared" si="52"/>
        <v>2723</v>
      </c>
      <c r="K551" t="str">
        <f t="shared" si="54"/>
        <v>เด็กหญิงชนิกานต์   เชียงพรหมมา</v>
      </c>
      <c r="L551">
        <f t="shared" si="55"/>
        <v>2723</v>
      </c>
      <c r="M551" t="str">
        <f t="shared" si="53"/>
        <v>ม.3/2</v>
      </c>
      <c r="N551">
        <f t="shared" si="56"/>
        <v>20</v>
      </c>
    </row>
    <row r="552" spans="1:14" x14ac:dyDescent="0.2">
      <c r="A552" t="s">
        <v>368</v>
      </c>
      <c r="B552">
        <v>2727</v>
      </c>
      <c r="C552" t="s">
        <v>730</v>
      </c>
      <c r="D552" t="s">
        <v>680</v>
      </c>
      <c r="E552" t="s">
        <v>318</v>
      </c>
      <c r="F552">
        <v>21</v>
      </c>
      <c r="G552" t="str">
        <f t="shared" si="51"/>
        <v>เด็กหญิงสุธิดา   เตจ๊ะน้อย</v>
      </c>
      <c r="J552">
        <f t="shared" si="52"/>
        <v>2727</v>
      </c>
      <c r="K552" t="str">
        <f t="shared" si="54"/>
        <v>เด็กหญิงสุธิดา   เตจ๊ะน้อย</v>
      </c>
      <c r="L552">
        <f t="shared" si="55"/>
        <v>2727</v>
      </c>
      <c r="M552" t="str">
        <f t="shared" si="53"/>
        <v>ม.3/2</v>
      </c>
      <c r="N552">
        <f t="shared" si="56"/>
        <v>21</v>
      </c>
    </row>
    <row r="553" spans="1:14" x14ac:dyDescent="0.2">
      <c r="A553" t="s">
        <v>368</v>
      </c>
      <c r="B553">
        <v>2823</v>
      </c>
      <c r="C553" t="s">
        <v>730</v>
      </c>
      <c r="D553" t="s">
        <v>681</v>
      </c>
      <c r="E553" t="s">
        <v>319</v>
      </c>
      <c r="F553">
        <v>22</v>
      </c>
      <c r="G553" t="str">
        <f t="shared" si="51"/>
        <v>เด็กหญิงวิไลวรรณ   อุปละ</v>
      </c>
      <c r="J553">
        <f t="shared" si="52"/>
        <v>2823</v>
      </c>
      <c r="K553" t="str">
        <f t="shared" si="54"/>
        <v>เด็กหญิงวิไลวรรณ   อุปละ</v>
      </c>
      <c r="L553">
        <f t="shared" si="55"/>
        <v>2823</v>
      </c>
      <c r="M553" t="str">
        <f t="shared" si="53"/>
        <v>ม.3/2</v>
      </c>
      <c r="N553">
        <f t="shared" si="56"/>
        <v>22</v>
      </c>
    </row>
    <row r="554" spans="1:14" x14ac:dyDescent="0.2">
      <c r="A554" t="s">
        <v>368</v>
      </c>
      <c r="B554">
        <v>3086</v>
      </c>
      <c r="C554" t="s">
        <v>730</v>
      </c>
      <c r="D554" t="s">
        <v>450</v>
      </c>
      <c r="E554" t="s">
        <v>320</v>
      </c>
      <c r="F554">
        <v>23</v>
      </c>
      <c r="G554" t="str">
        <f t="shared" si="51"/>
        <v>เด็กหญิงชัญญานุช   คำจันทร์</v>
      </c>
      <c r="J554">
        <f t="shared" si="52"/>
        <v>3086</v>
      </c>
      <c r="K554" t="str">
        <f t="shared" si="54"/>
        <v>เด็กหญิงชัญญานุช   คำจันทร์</v>
      </c>
      <c r="L554">
        <f t="shared" si="55"/>
        <v>3086</v>
      </c>
      <c r="M554" t="str">
        <f t="shared" si="53"/>
        <v>ม.3/2</v>
      </c>
      <c r="N554">
        <f t="shared" si="56"/>
        <v>23</v>
      </c>
    </row>
    <row r="555" spans="1:14" x14ac:dyDescent="0.2">
      <c r="A555" t="s">
        <v>368</v>
      </c>
      <c r="B555">
        <v>3158</v>
      </c>
      <c r="C555" t="s">
        <v>730</v>
      </c>
      <c r="D555" t="s">
        <v>682</v>
      </c>
      <c r="E555" t="s">
        <v>321</v>
      </c>
      <c r="F555">
        <v>24</v>
      </c>
      <c r="G555" t="str">
        <f t="shared" si="51"/>
        <v>เด็กหญิงสุทธิดา   โพธิเลิศ</v>
      </c>
      <c r="J555">
        <f t="shared" si="52"/>
        <v>3158</v>
      </c>
      <c r="K555" t="str">
        <f t="shared" si="54"/>
        <v>เด็กหญิงสุทธิดา   โพธิเลิศ</v>
      </c>
      <c r="L555">
        <f t="shared" si="55"/>
        <v>3158</v>
      </c>
      <c r="M555" t="str">
        <f t="shared" si="53"/>
        <v>ม.3/2</v>
      </c>
      <c r="N555">
        <f t="shared" si="56"/>
        <v>24</v>
      </c>
    </row>
    <row r="556" spans="1:14" x14ac:dyDescent="0.2">
      <c r="A556" t="s">
        <v>368</v>
      </c>
      <c r="B556">
        <v>3159</v>
      </c>
      <c r="C556" t="s">
        <v>730</v>
      </c>
      <c r="D556" t="s">
        <v>683</v>
      </c>
      <c r="E556" t="s">
        <v>31</v>
      </c>
      <c r="F556">
        <v>25</v>
      </c>
      <c r="G556" t="str">
        <f t="shared" si="51"/>
        <v>เด็กหญิงรุ้งลาวัลย์   สุวรรณ์</v>
      </c>
      <c r="J556">
        <f t="shared" si="52"/>
        <v>3159</v>
      </c>
      <c r="K556" t="str">
        <f t="shared" si="54"/>
        <v>เด็กหญิงรุ้งลาวัลย์   สุวรรณ์</v>
      </c>
      <c r="L556">
        <f t="shared" si="55"/>
        <v>3159</v>
      </c>
      <c r="M556" t="str">
        <f t="shared" si="53"/>
        <v>ม.3/2</v>
      </c>
      <c r="N556">
        <f t="shared" si="56"/>
        <v>25</v>
      </c>
    </row>
    <row r="557" spans="1:14" x14ac:dyDescent="0.2">
      <c r="A557" t="s">
        <v>368</v>
      </c>
      <c r="B557">
        <v>3339</v>
      </c>
      <c r="C557" t="s">
        <v>730</v>
      </c>
      <c r="D557" t="s">
        <v>1029</v>
      </c>
      <c r="E557" t="s">
        <v>322</v>
      </c>
      <c r="F557">
        <v>26</v>
      </c>
      <c r="G557" t="str">
        <f t="shared" si="51"/>
        <v>เด็กหญิงวิมลสิริ   ตั๋นใจ</v>
      </c>
      <c r="J557">
        <f t="shared" si="52"/>
        <v>3339</v>
      </c>
      <c r="K557" t="str">
        <f t="shared" si="54"/>
        <v>เด็กหญิงวิมลสิริ   ตั๋นใจ</v>
      </c>
      <c r="L557">
        <f t="shared" si="55"/>
        <v>3339</v>
      </c>
      <c r="M557" t="str">
        <f t="shared" si="53"/>
        <v>ม.3/2</v>
      </c>
      <c r="N557">
        <f t="shared" si="56"/>
        <v>26</v>
      </c>
    </row>
    <row r="558" spans="1:14" x14ac:dyDescent="0.2">
      <c r="A558" t="s">
        <v>368</v>
      </c>
      <c r="B558">
        <v>3430</v>
      </c>
      <c r="C558" t="s">
        <v>730</v>
      </c>
      <c r="D558" t="s">
        <v>675</v>
      </c>
      <c r="E558" t="s">
        <v>313</v>
      </c>
      <c r="F558">
        <v>27</v>
      </c>
      <c r="G558" t="str">
        <f t="shared" si="51"/>
        <v>เด็กหญิงอดิศา   คำลือชัย</v>
      </c>
      <c r="J558">
        <f t="shared" si="52"/>
        <v>3430</v>
      </c>
      <c r="K558" t="str">
        <f t="shared" si="54"/>
        <v>เด็กหญิงอดิศา   คำลือชัย</v>
      </c>
      <c r="L558">
        <f t="shared" si="55"/>
        <v>3430</v>
      </c>
      <c r="M558" t="str">
        <f t="shared" si="53"/>
        <v>ม.3/2</v>
      </c>
      <c r="N558">
        <f t="shared" si="56"/>
        <v>27</v>
      </c>
    </row>
    <row r="559" spans="1:14" x14ac:dyDescent="0.2">
      <c r="A559" t="s">
        <v>368</v>
      </c>
      <c r="B559">
        <v>3432</v>
      </c>
      <c r="C559" t="s">
        <v>730</v>
      </c>
      <c r="D559" t="s">
        <v>684</v>
      </c>
      <c r="E559" t="s">
        <v>323</v>
      </c>
      <c r="F559">
        <v>28</v>
      </c>
      <c r="G559" t="str">
        <f t="shared" si="51"/>
        <v>เด็กหญิงจรรยา   สีลาออน</v>
      </c>
      <c r="J559">
        <f t="shared" si="52"/>
        <v>3432</v>
      </c>
      <c r="K559" t="str">
        <f t="shared" si="54"/>
        <v>เด็กหญิงจรรยา   สีลาออน</v>
      </c>
      <c r="L559">
        <f t="shared" si="55"/>
        <v>3432</v>
      </c>
      <c r="M559" t="str">
        <f t="shared" si="53"/>
        <v>ม.3/2</v>
      </c>
      <c r="N559">
        <f t="shared" si="56"/>
        <v>28</v>
      </c>
    </row>
    <row r="560" spans="1:14" x14ac:dyDescent="0.2">
      <c r="A560" t="s">
        <v>368</v>
      </c>
      <c r="B560">
        <v>3434</v>
      </c>
      <c r="C560" t="s">
        <v>730</v>
      </c>
      <c r="D560" t="s">
        <v>449</v>
      </c>
      <c r="E560" t="s">
        <v>325</v>
      </c>
      <c r="F560">
        <v>29</v>
      </c>
      <c r="G560" t="str">
        <f t="shared" si="51"/>
        <v>เด็กหญิงณัฐณิชา   ทะนะ</v>
      </c>
      <c r="J560">
        <f t="shared" si="52"/>
        <v>3434</v>
      </c>
      <c r="K560" t="str">
        <f t="shared" si="54"/>
        <v>เด็กหญิงณัฐณิชา   ทะนะ</v>
      </c>
      <c r="L560">
        <f t="shared" si="55"/>
        <v>3434</v>
      </c>
      <c r="M560" t="str">
        <f t="shared" si="53"/>
        <v>ม.3/2</v>
      </c>
      <c r="N560">
        <f t="shared" si="56"/>
        <v>29</v>
      </c>
    </row>
    <row r="561" spans="1:14" x14ac:dyDescent="0.2">
      <c r="A561" t="s">
        <v>368</v>
      </c>
      <c r="B561">
        <v>3435</v>
      </c>
      <c r="C561" t="s">
        <v>730</v>
      </c>
      <c r="D561" t="s">
        <v>686</v>
      </c>
      <c r="E561" t="s">
        <v>326</v>
      </c>
      <c r="F561">
        <v>30</v>
      </c>
      <c r="G561" t="str">
        <f t="shared" si="51"/>
        <v>เด็กหญิงรัตติกาล   อกใจ</v>
      </c>
      <c r="J561">
        <f t="shared" si="52"/>
        <v>3435</v>
      </c>
      <c r="K561" t="str">
        <f t="shared" si="54"/>
        <v>เด็กหญิงรัตติกาล   อกใจ</v>
      </c>
      <c r="L561">
        <f t="shared" si="55"/>
        <v>3435</v>
      </c>
      <c r="M561" t="str">
        <f t="shared" si="53"/>
        <v>ม.3/2</v>
      </c>
      <c r="N561">
        <f t="shared" si="56"/>
        <v>30</v>
      </c>
    </row>
    <row r="562" spans="1:14" x14ac:dyDescent="0.2">
      <c r="A562" t="s">
        <v>1531</v>
      </c>
      <c r="B562">
        <v>3626</v>
      </c>
      <c r="C562" t="s">
        <v>729</v>
      </c>
      <c r="D562" t="s">
        <v>1150</v>
      </c>
      <c r="E562" t="s">
        <v>1151</v>
      </c>
      <c r="F562">
        <v>1</v>
      </c>
      <c r="G562" t="str">
        <f t="shared" si="51"/>
        <v>เด็กชายต้นกล้า    ไม้หอม</v>
      </c>
      <c r="J562">
        <f t="shared" si="52"/>
        <v>3626</v>
      </c>
      <c r="K562" t="str">
        <f t="shared" si="54"/>
        <v>เด็กชายต้นกล้า    ไม้หอม</v>
      </c>
      <c r="L562">
        <f t="shared" si="55"/>
        <v>3626</v>
      </c>
      <c r="M562" t="str">
        <f t="shared" si="53"/>
        <v>มอน1</v>
      </c>
      <c r="N562">
        <f t="shared" si="56"/>
        <v>1</v>
      </c>
    </row>
    <row r="563" spans="1:14" x14ac:dyDescent="0.2">
      <c r="A563" t="s">
        <v>1531</v>
      </c>
      <c r="B563">
        <v>3648</v>
      </c>
      <c r="C563" t="s">
        <v>729</v>
      </c>
      <c r="D563" t="s">
        <v>665</v>
      </c>
      <c r="E563" t="s">
        <v>222</v>
      </c>
      <c r="F563">
        <v>2</v>
      </c>
      <c r="G563" t="str">
        <f t="shared" si="51"/>
        <v>เด็กชายศุภกร   ศิวพิทักษ์สวัสดิ์</v>
      </c>
      <c r="J563">
        <f t="shared" si="52"/>
        <v>3648</v>
      </c>
      <c r="K563" t="str">
        <f t="shared" si="54"/>
        <v>เด็กชายศุภกร   ศิวพิทักษ์สวัสดิ์</v>
      </c>
      <c r="L563">
        <f t="shared" si="55"/>
        <v>3648</v>
      </c>
      <c r="M563" t="str">
        <f t="shared" si="53"/>
        <v>มอน1</v>
      </c>
      <c r="N563">
        <f t="shared" si="56"/>
        <v>2</v>
      </c>
    </row>
    <row r="564" spans="1:14" x14ac:dyDescent="0.2">
      <c r="A564" t="s">
        <v>1531</v>
      </c>
      <c r="B564">
        <v>3663</v>
      </c>
      <c r="C564" t="s">
        <v>729</v>
      </c>
      <c r="D564" t="s">
        <v>1262</v>
      </c>
      <c r="E564" t="s">
        <v>1263</v>
      </c>
      <c r="F564">
        <v>3</v>
      </c>
      <c r="G564" t="str">
        <f t="shared" si="51"/>
        <v>เด็กชายกันตภณ   ศรีสุวรรณ</v>
      </c>
      <c r="J564">
        <f t="shared" si="52"/>
        <v>3663</v>
      </c>
      <c r="K564" t="str">
        <f t="shared" si="54"/>
        <v>เด็กชายกันตภณ   ศรีสุวรรณ</v>
      </c>
      <c r="L564">
        <f t="shared" si="55"/>
        <v>3663</v>
      </c>
      <c r="M564" t="str">
        <f t="shared" si="53"/>
        <v>มอน1</v>
      </c>
      <c r="N564">
        <f t="shared" si="56"/>
        <v>3</v>
      </c>
    </row>
    <row r="565" spans="1:14" x14ac:dyDescent="0.2">
      <c r="A565" t="s">
        <v>1531</v>
      </c>
      <c r="B565">
        <v>3719</v>
      </c>
      <c r="C565" t="s">
        <v>729</v>
      </c>
      <c r="D565" t="s">
        <v>1738</v>
      </c>
      <c r="E565" t="s">
        <v>1739</v>
      </c>
      <c r="F565">
        <v>4</v>
      </c>
      <c r="G565" t="str">
        <f t="shared" si="51"/>
        <v>เด็กชายอัฑฒกร   ชัยนาม</v>
      </c>
      <c r="J565">
        <f t="shared" si="52"/>
        <v>3719</v>
      </c>
      <c r="K565" t="str">
        <f t="shared" si="54"/>
        <v>เด็กชายอัฑฒกร   ชัยนาม</v>
      </c>
      <c r="L565">
        <f t="shared" si="55"/>
        <v>3719</v>
      </c>
      <c r="M565" t="str">
        <f t="shared" si="53"/>
        <v>มอน1</v>
      </c>
      <c r="N565">
        <f t="shared" si="56"/>
        <v>4</v>
      </c>
    </row>
    <row r="566" spans="1:14" x14ac:dyDescent="0.2">
      <c r="A566" t="s">
        <v>1531</v>
      </c>
      <c r="B566">
        <v>3722</v>
      </c>
      <c r="C566" t="s">
        <v>729</v>
      </c>
      <c r="D566" t="s">
        <v>1789</v>
      </c>
      <c r="E566" t="s">
        <v>1790</v>
      </c>
      <c r="F566">
        <v>5</v>
      </c>
      <c r="G566" t="str">
        <f t="shared" si="51"/>
        <v>เด็กชายกวินภพ   เตวิยะ</v>
      </c>
      <c r="J566">
        <f t="shared" si="52"/>
        <v>3722</v>
      </c>
      <c r="K566" t="str">
        <f t="shared" si="54"/>
        <v>เด็กชายกวินภพ   เตวิยะ</v>
      </c>
      <c r="L566">
        <f t="shared" si="55"/>
        <v>3722</v>
      </c>
      <c r="M566" t="str">
        <f t="shared" si="53"/>
        <v>มอน1</v>
      </c>
      <c r="N566">
        <f t="shared" si="56"/>
        <v>5</v>
      </c>
    </row>
    <row r="567" spans="1:14" x14ac:dyDescent="0.2">
      <c r="A567" t="s">
        <v>1531</v>
      </c>
      <c r="B567">
        <v>3723</v>
      </c>
      <c r="C567" t="s">
        <v>729</v>
      </c>
      <c r="D567" t="s">
        <v>1791</v>
      </c>
      <c r="E567" t="s">
        <v>1792</v>
      </c>
      <c r="F567">
        <v>6</v>
      </c>
      <c r="G567" t="str">
        <f t="shared" si="51"/>
        <v>เด็กชายศิวกรณ์   รักไทย</v>
      </c>
      <c r="J567">
        <f t="shared" si="52"/>
        <v>3723</v>
      </c>
      <c r="K567" t="str">
        <f t="shared" si="54"/>
        <v>เด็กชายศิวกรณ์   รักไทย</v>
      </c>
      <c r="L567">
        <f t="shared" si="55"/>
        <v>3723</v>
      </c>
      <c r="M567" t="str">
        <f t="shared" si="53"/>
        <v>มอน1</v>
      </c>
      <c r="N567">
        <f t="shared" si="56"/>
        <v>6</v>
      </c>
    </row>
    <row r="568" spans="1:14" x14ac:dyDescent="0.2">
      <c r="A568" t="s">
        <v>1531</v>
      </c>
      <c r="B568">
        <v>3535</v>
      </c>
      <c r="C568" t="s">
        <v>730</v>
      </c>
      <c r="D568" t="s">
        <v>968</v>
      </c>
      <c r="E568" t="s">
        <v>875</v>
      </c>
      <c r="F568">
        <v>7</v>
      </c>
      <c r="G568" t="str">
        <f t="shared" si="51"/>
        <v>เด็กหญิงกชนิภา   มโนสา</v>
      </c>
      <c r="J568">
        <f t="shared" si="52"/>
        <v>3535</v>
      </c>
      <c r="K568" t="str">
        <f t="shared" si="54"/>
        <v>เด็กหญิงกชนิภา   มโนสา</v>
      </c>
      <c r="L568">
        <f t="shared" si="55"/>
        <v>3535</v>
      </c>
      <c r="M568" t="str">
        <f t="shared" si="53"/>
        <v>มอน1</v>
      </c>
      <c r="N568">
        <f t="shared" si="56"/>
        <v>7</v>
      </c>
    </row>
    <row r="569" spans="1:14" x14ac:dyDescent="0.2">
      <c r="A569" t="s">
        <v>1531</v>
      </c>
      <c r="B569">
        <v>3537</v>
      </c>
      <c r="C569" t="s">
        <v>730</v>
      </c>
      <c r="D569" t="s">
        <v>970</v>
      </c>
      <c r="E569" t="s">
        <v>851</v>
      </c>
      <c r="F569">
        <v>8</v>
      </c>
      <c r="G569" t="str">
        <f t="shared" si="51"/>
        <v>เด็กหญิงกัญญาภา   ลือใจ</v>
      </c>
      <c r="J569">
        <f t="shared" si="52"/>
        <v>3537</v>
      </c>
      <c r="K569" t="str">
        <f t="shared" si="54"/>
        <v>เด็กหญิงกัญญาภา   ลือใจ</v>
      </c>
      <c r="L569">
        <f t="shared" si="55"/>
        <v>3537</v>
      </c>
      <c r="M569" t="str">
        <f t="shared" si="53"/>
        <v>มอน1</v>
      </c>
      <c r="N569">
        <f t="shared" si="56"/>
        <v>8</v>
      </c>
    </row>
    <row r="570" spans="1:14" x14ac:dyDescent="0.2">
      <c r="A570" t="s">
        <v>1531</v>
      </c>
      <c r="B570">
        <v>3547</v>
      </c>
      <c r="C570" t="s">
        <v>730</v>
      </c>
      <c r="D570" t="s">
        <v>979</v>
      </c>
      <c r="E570" t="s">
        <v>188</v>
      </c>
      <c r="F570">
        <v>9</v>
      </c>
      <c r="G570" t="str">
        <f t="shared" si="51"/>
        <v>เด็กหญิงปรียภัสสรา   กุณาเลย</v>
      </c>
      <c r="J570">
        <f t="shared" si="52"/>
        <v>3547</v>
      </c>
      <c r="K570" t="str">
        <f t="shared" si="54"/>
        <v>เด็กหญิงปรียภัสสรา   กุณาเลย</v>
      </c>
      <c r="L570">
        <f t="shared" si="55"/>
        <v>3547</v>
      </c>
      <c r="M570" t="str">
        <f t="shared" si="53"/>
        <v>มอน1</v>
      </c>
      <c r="N570">
        <f t="shared" si="56"/>
        <v>9</v>
      </c>
    </row>
    <row r="571" spans="1:14" x14ac:dyDescent="0.2">
      <c r="A571" t="s">
        <v>1531</v>
      </c>
      <c r="B571">
        <v>3552</v>
      </c>
      <c r="C571" t="s">
        <v>730</v>
      </c>
      <c r="D571" t="s">
        <v>983</v>
      </c>
      <c r="E571" t="s">
        <v>886</v>
      </c>
      <c r="F571">
        <v>10</v>
      </c>
      <c r="G571" t="str">
        <f t="shared" si="51"/>
        <v>เด็กหญิงลลิตา   วรรณเจริญ</v>
      </c>
      <c r="J571">
        <f t="shared" si="52"/>
        <v>3552</v>
      </c>
      <c r="K571" t="str">
        <f t="shared" si="54"/>
        <v>เด็กหญิงลลิตา   วรรณเจริญ</v>
      </c>
      <c r="L571">
        <f t="shared" si="55"/>
        <v>3552</v>
      </c>
      <c r="M571" t="str">
        <f t="shared" si="53"/>
        <v>มอน1</v>
      </c>
      <c r="N571">
        <f t="shared" si="56"/>
        <v>10</v>
      </c>
    </row>
    <row r="572" spans="1:14" x14ac:dyDescent="0.2">
      <c r="A572" t="s">
        <v>1531</v>
      </c>
      <c r="B572">
        <v>3631</v>
      </c>
      <c r="C572" t="s">
        <v>730</v>
      </c>
      <c r="D572" t="s">
        <v>1155</v>
      </c>
      <c r="E572" t="s">
        <v>1156</v>
      </c>
      <c r="F572">
        <v>11</v>
      </c>
      <c r="G572" t="str">
        <f t="shared" si="51"/>
        <v>เด็กหญิงจิรชยา    รัศมี</v>
      </c>
      <c r="J572">
        <f t="shared" si="52"/>
        <v>3631</v>
      </c>
      <c r="K572" t="str">
        <f t="shared" si="54"/>
        <v>เด็กหญิงจิรชยา    รัศมี</v>
      </c>
      <c r="L572">
        <f t="shared" si="55"/>
        <v>3631</v>
      </c>
      <c r="M572" t="str">
        <f t="shared" si="53"/>
        <v>มอน1</v>
      </c>
      <c r="N572">
        <f t="shared" si="56"/>
        <v>11</v>
      </c>
    </row>
    <row r="573" spans="1:14" x14ac:dyDescent="0.2">
      <c r="A573" t="s">
        <v>1531</v>
      </c>
      <c r="B573">
        <v>3633</v>
      </c>
      <c r="C573" t="s">
        <v>730</v>
      </c>
      <c r="D573" t="s">
        <v>1157</v>
      </c>
      <c r="E573" t="s">
        <v>1158</v>
      </c>
      <c r="F573">
        <v>12</v>
      </c>
      <c r="G573" t="str">
        <f t="shared" si="51"/>
        <v>เด็กหญิงชลนิภา    กุสาวดี</v>
      </c>
      <c r="J573">
        <f t="shared" si="52"/>
        <v>3633</v>
      </c>
      <c r="K573" t="str">
        <f t="shared" si="54"/>
        <v>เด็กหญิงชลนิภา    กุสาวดี</v>
      </c>
      <c r="L573">
        <f t="shared" si="55"/>
        <v>3633</v>
      </c>
      <c r="M573" t="str">
        <f t="shared" si="53"/>
        <v>มอน1</v>
      </c>
      <c r="N573">
        <f t="shared" si="56"/>
        <v>12</v>
      </c>
    </row>
    <row r="574" spans="1:14" x14ac:dyDescent="0.2">
      <c r="A574" t="s">
        <v>1531</v>
      </c>
      <c r="B574">
        <v>3662</v>
      </c>
      <c r="C574" t="s">
        <v>730</v>
      </c>
      <c r="D574" t="s">
        <v>1233</v>
      </c>
      <c r="E574" t="s">
        <v>1234</v>
      </c>
      <c r="F574">
        <v>13</v>
      </c>
      <c r="G574" t="str">
        <f t="shared" si="51"/>
        <v>เด็กหญิงบุษยาภรณ์   ด่านทอง</v>
      </c>
      <c r="J574">
        <f t="shared" si="52"/>
        <v>3662</v>
      </c>
      <c r="K574" t="str">
        <f t="shared" si="54"/>
        <v>เด็กหญิงบุษยาภรณ์   ด่านทอง</v>
      </c>
      <c r="L574">
        <f t="shared" si="55"/>
        <v>3662</v>
      </c>
      <c r="M574" t="str">
        <f t="shared" si="53"/>
        <v>มอน1</v>
      </c>
      <c r="N574">
        <f t="shared" si="56"/>
        <v>13</v>
      </c>
    </row>
    <row r="575" spans="1:14" x14ac:dyDescent="0.2">
      <c r="A575" t="s">
        <v>1531</v>
      </c>
      <c r="B575">
        <v>3720</v>
      </c>
      <c r="C575" t="s">
        <v>730</v>
      </c>
      <c r="D575" t="s">
        <v>1746</v>
      </c>
      <c r="E575" t="s">
        <v>1747</v>
      </c>
      <c r="F575">
        <v>14</v>
      </c>
      <c r="G575" t="str">
        <f t="shared" si="51"/>
        <v>เด็กหญิงมินรญา   อินต๊ะแสน</v>
      </c>
      <c r="J575">
        <f t="shared" si="52"/>
        <v>3720</v>
      </c>
      <c r="K575" t="str">
        <f t="shared" si="54"/>
        <v>เด็กหญิงมินรญา   อินต๊ะแสน</v>
      </c>
      <c r="L575">
        <f t="shared" si="55"/>
        <v>3720</v>
      </c>
      <c r="M575" t="str">
        <f t="shared" si="53"/>
        <v>มอน1</v>
      </c>
      <c r="N575">
        <f t="shared" si="56"/>
        <v>14</v>
      </c>
    </row>
    <row r="576" spans="1:14" x14ac:dyDescent="0.2">
      <c r="A576" t="s">
        <v>1531</v>
      </c>
      <c r="B576">
        <v>3721</v>
      </c>
      <c r="C576" t="s">
        <v>730</v>
      </c>
      <c r="D576" t="s">
        <v>917</v>
      </c>
      <c r="E576" t="s">
        <v>1748</v>
      </c>
      <c r="F576">
        <v>15</v>
      </c>
      <c r="G576" t="str">
        <f t="shared" si="51"/>
        <v>เด็กหญิงพิชญาภา   จันทร์เดช</v>
      </c>
      <c r="J576">
        <f t="shared" si="52"/>
        <v>3721</v>
      </c>
      <c r="K576" t="str">
        <f t="shared" si="54"/>
        <v>เด็กหญิงพิชญาภา   จันทร์เดช</v>
      </c>
      <c r="L576">
        <f t="shared" si="55"/>
        <v>3721</v>
      </c>
      <c r="M576" t="str">
        <f t="shared" si="53"/>
        <v>มอน1</v>
      </c>
      <c r="N576">
        <f t="shared" si="56"/>
        <v>15</v>
      </c>
    </row>
    <row r="577" spans="1:14" x14ac:dyDescent="0.2">
      <c r="A577" t="s">
        <v>1532</v>
      </c>
      <c r="B577">
        <v>3500</v>
      </c>
      <c r="C577" t="s">
        <v>729</v>
      </c>
      <c r="D577" t="s">
        <v>941</v>
      </c>
      <c r="E577" t="s">
        <v>850</v>
      </c>
      <c r="F577">
        <v>1</v>
      </c>
      <c r="G577" t="str">
        <f t="shared" ref="G577:G640" si="57">CONCATENATE(C577,D577,"   ",E577)</f>
        <v>เด็กชายกฤติน   ศิริบรรจง</v>
      </c>
      <c r="J577">
        <f t="shared" ref="J577:J640" si="58">B577</f>
        <v>3500</v>
      </c>
      <c r="K577" t="str">
        <f t="shared" si="54"/>
        <v>เด็กชายกฤติน   ศิริบรรจง</v>
      </c>
      <c r="L577">
        <f t="shared" si="55"/>
        <v>3500</v>
      </c>
      <c r="M577" t="str">
        <f t="shared" ref="M577:M640" si="59">A577</f>
        <v>มอน2</v>
      </c>
      <c r="N577">
        <f t="shared" si="56"/>
        <v>1</v>
      </c>
    </row>
    <row r="578" spans="1:14" x14ac:dyDescent="0.2">
      <c r="A578" t="s">
        <v>1532</v>
      </c>
      <c r="B578">
        <v>3505</v>
      </c>
      <c r="C578" t="s">
        <v>729</v>
      </c>
      <c r="D578" t="s">
        <v>945</v>
      </c>
      <c r="E578" t="s">
        <v>855</v>
      </c>
      <c r="F578">
        <v>2</v>
      </c>
      <c r="G578" t="str">
        <f t="shared" si="57"/>
        <v>เด็กชายธัชธรรม์   ธรรมากาศ</v>
      </c>
      <c r="J578">
        <f t="shared" si="58"/>
        <v>3505</v>
      </c>
      <c r="K578" t="str">
        <f t="shared" si="54"/>
        <v>เด็กชายธัชธรรม์   ธรรมากาศ</v>
      </c>
      <c r="L578">
        <f t="shared" si="55"/>
        <v>3505</v>
      </c>
      <c r="M578" t="str">
        <f t="shared" si="59"/>
        <v>มอน2</v>
      </c>
      <c r="N578">
        <f t="shared" si="56"/>
        <v>2</v>
      </c>
    </row>
    <row r="579" spans="1:14" x14ac:dyDescent="0.2">
      <c r="A579" t="s">
        <v>1532</v>
      </c>
      <c r="B579">
        <v>3511</v>
      </c>
      <c r="C579" t="s">
        <v>729</v>
      </c>
      <c r="D579" t="s">
        <v>951</v>
      </c>
      <c r="E579" t="s">
        <v>1033</v>
      </c>
      <c r="F579">
        <v>3</v>
      </c>
      <c r="G579" t="str">
        <f t="shared" si="57"/>
        <v>เด็กชายรัชชานนท์   ประเสริฐจีวะ</v>
      </c>
      <c r="J579">
        <f t="shared" si="58"/>
        <v>3511</v>
      </c>
      <c r="K579" t="str">
        <f t="shared" si="54"/>
        <v>เด็กชายรัชชานนท์   ประเสริฐจีวะ</v>
      </c>
      <c r="L579">
        <f t="shared" si="55"/>
        <v>3511</v>
      </c>
      <c r="M579" t="str">
        <f t="shared" si="59"/>
        <v>มอน2</v>
      </c>
      <c r="N579">
        <f t="shared" si="56"/>
        <v>3</v>
      </c>
    </row>
    <row r="580" spans="1:14" x14ac:dyDescent="0.2">
      <c r="A580" t="s">
        <v>1532</v>
      </c>
      <c r="B580">
        <v>3623</v>
      </c>
      <c r="C580" t="s">
        <v>729</v>
      </c>
      <c r="D580" t="s">
        <v>1147</v>
      </c>
      <c r="E580" t="s">
        <v>85</v>
      </c>
      <c r="F580">
        <v>4</v>
      </c>
      <c r="G580" t="str">
        <f t="shared" si="57"/>
        <v>เด็กชายณัฐชนนท์    เชื้อเมืองพาน</v>
      </c>
      <c r="J580">
        <f t="shared" si="58"/>
        <v>3623</v>
      </c>
      <c r="K580" t="str">
        <f t="shared" si="54"/>
        <v>เด็กชายณัฐชนนท์    เชื้อเมืองพาน</v>
      </c>
      <c r="L580">
        <f t="shared" si="55"/>
        <v>3623</v>
      </c>
      <c r="M580" t="str">
        <f t="shared" si="59"/>
        <v>มอน2</v>
      </c>
      <c r="N580">
        <f t="shared" si="56"/>
        <v>4</v>
      </c>
    </row>
    <row r="581" spans="1:14" x14ac:dyDescent="0.2">
      <c r="A581" t="s">
        <v>1532</v>
      </c>
      <c r="B581">
        <v>3738</v>
      </c>
      <c r="C581" t="s">
        <v>729</v>
      </c>
      <c r="D581" t="s">
        <v>1778</v>
      </c>
      <c r="E581" t="s">
        <v>1779</v>
      </c>
      <c r="F581">
        <v>5</v>
      </c>
      <c r="G581" t="str">
        <f t="shared" si="57"/>
        <v>เด็กชายณณณวัตม์   พุทธัง</v>
      </c>
      <c r="J581">
        <f t="shared" si="58"/>
        <v>3738</v>
      </c>
      <c r="K581" t="str">
        <f t="shared" si="54"/>
        <v>เด็กชายณณณวัตม์   พุทธัง</v>
      </c>
      <c r="L581">
        <f t="shared" si="55"/>
        <v>3738</v>
      </c>
      <c r="M581" t="str">
        <f t="shared" si="59"/>
        <v>มอน2</v>
      </c>
      <c r="N581">
        <f t="shared" si="56"/>
        <v>5</v>
      </c>
    </row>
    <row r="582" spans="1:14" x14ac:dyDescent="0.2">
      <c r="A582" t="s">
        <v>1532</v>
      </c>
      <c r="B582">
        <v>3741</v>
      </c>
      <c r="C582" t="s">
        <v>729</v>
      </c>
      <c r="D582" t="s">
        <v>1577</v>
      </c>
      <c r="E582" t="s">
        <v>1578</v>
      </c>
      <c r="F582">
        <v>6</v>
      </c>
      <c r="G582" t="str">
        <f t="shared" si="57"/>
        <v>เด็กชายชวรัตน์   ฉัตรนรเศรษฐ</v>
      </c>
      <c r="J582">
        <f t="shared" si="58"/>
        <v>3741</v>
      </c>
      <c r="K582" t="str">
        <f t="shared" si="54"/>
        <v>เด็กชายชวรัตน์   ฉัตรนรเศรษฐ</v>
      </c>
      <c r="L582">
        <f t="shared" si="55"/>
        <v>3741</v>
      </c>
      <c r="M582" t="str">
        <f t="shared" si="59"/>
        <v>มอน2</v>
      </c>
      <c r="N582">
        <f t="shared" si="56"/>
        <v>6</v>
      </c>
    </row>
    <row r="583" spans="1:14" x14ac:dyDescent="0.2">
      <c r="A583" t="s">
        <v>1532</v>
      </c>
      <c r="B583">
        <v>3512</v>
      </c>
      <c r="C583" t="s">
        <v>730</v>
      </c>
      <c r="D583" t="s">
        <v>684</v>
      </c>
      <c r="E583" t="s">
        <v>859</v>
      </c>
      <c r="F583">
        <v>7</v>
      </c>
      <c r="G583" t="str">
        <f t="shared" si="57"/>
        <v>เด็กหญิงจรรยา   จะแฮ</v>
      </c>
      <c r="J583">
        <f t="shared" si="58"/>
        <v>3512</v>
      </c>
      <c r="K583" t="str">
        <f t="shared" si="54"/>
        <v>เด็กหญิงจรรยา   จะแฮ</v>
      </c>
      <c r="L583">
        <f t="shared" si="55"/>
        <v>3512</v>
      </c>
      <c r="M583" t="str">
        <f t="shared" si="59"/>
        <v>มอน2</v>
      </c>
      <c r="N583">
        <f t="shared" si="56"/>
        <v>7</v>
      </c>
    </row>
    <row r="584" spans="1:14" x14ac:dyDescent="0.2">
      <c r="A584" t="s">
        <v>1532</v>
      </c>
      <c r="B584">
        <v>3515</v>
      </c>
      <c r="C584" t="s">
        <v>730</v>
      </c>
      <c r="D584" t="s">
        <v>953</v>
      </c>
      <c r="E584" t="s">
        <v>860</v>
      </c>
      <c r="F584">
        <v>8</v>
      </c>
      <c r="G584" t="str">
        <f t="shared" si="57"/>
        <v>เด็กหญิงชรินทร์ทิพย์   ณ ลำปาง</v>
      </c>
      <c r="J584">
        <f t="shared" si="58"/>
        <v>3515</v>
      </c>
      <c r="K584" t="str">
        <f t="shared" si="54"/>
        <v>เด็กหญิงชรินทร์ทิพย์   ณ ลำปาง</v>
      </c>
      <c r="L584">
        <f t="shared" si="55"/>
        <v>3515</v>
      </c>
      <c r="M584" t="str">
        <f t="shared" si="59"/>
        <v>มอน2</v>
      </c>
      <c r="N584">
        <f t="shared" si="56"/>
        <v>8</v>
      </c>
    </row>
    <row r="585" spans="1:14" x14ac:dyDescent="0.2">
      <c r="A585" t="s">
        <v>1532</v>
      </c>
      <c r="B585">
        <v>3520</v>
      </c>
      <c r="C585" t="s">
        <v>730</v>
      </c>
      <c r="D585" t="s">
        <v>957</v>
      </c>
      <c r="E585" t="s">
        <v>863</v>
      </c>
      <c r="F585">
        <v>9</v>
      </c>
      <c r="G585" t="str">
        <f t="shared" si="57"/>
        <v>เด็กหญิงปวีณ์นุช   พรมทนันไชย</v>
      </c>
      <c r="J585">
        <f t="shared" si="58"/>
        <v>3520</v>
      </c>
      <c r="K585" t="str">
        <f t="shared" si="54"/>
        <v>เด็กหญิงปวีณ์นุช   พรมทนันไชย</v>
      </c>
      <c r="L585">
        <f t="shared" si="55"/>
        <v>3520</v>
      </c>
      <c r="M585" t="str">
        <f t="shared" si="59"/>
        <v>มอน2</v>
      </c>
      <c r="N585">
        <f t="shared" si="56"/>
        <v>9</v>
      </c>
    </row>
    <row r="586" spans="1:14" x14ac:dyDescent="0.2">
      <c r="A586" t="s">
        <v>1532</v>
      </c>
      <c r="B586">
        <v>3525</v>
      </c>
      <c r="C586" t="s">
        <v>730</v>
      </c>
      <c r="D586" t="s">
        <v>961</v>
      </c>
      <c r="E586" t="s">
        <v>867</v>
      </c>
      <c r="F586">
        <v>10</v>
      </c>
      <c r="G586" t="str">
        <f t="shared" si="57"/>
        <v>เด็กหญิงอัจฉราภรณ์   ธรรมกุสุมา</v>
      </c>
      <c r="J586">
        <f t="shared" si="58"/>
        <v>3525</v>
      </c>
      <c r="K586" t="str">
        <f t="shared" si="54"/>
        <v>เด็กหญิงอัจฉราภรณ์   ธรรมกุสุมา</v>
      </c>
      <c r="L586">
        <f t="shared" si="55"/>
        <v>3525</v>
      </c>
      <c r="M586" t="str">
        <f t="shared" si="59"/>
        <v>มอน2</v>
      </c>
      <c r="N586">
        <f t="shared" si="56"/>
        <v>10</v>
      </c>
    </row>
    <row r="587" spans="1:14" x14ac:dyDescent="0.2">
      <c r="A587" t="s">
        <v>1532</v>
      </c>
      <c r="B587">
        <v>3638</v>
      </c>
      <c r="C587" t="s">
        <v>730</v>
      </c>
      <c r="D587" t="s">
        <v>1166</v>
      </c>
      <c r="E587" t="s">
        <v>210</v>
      </c>
      <c r="F587">
        <v>11</v>
      </c>
      <c r="G587" t="str">
        <f t="shared" si="57"/>
        <v>เด็กหญิงธัญทิพย์   ลือชัย</v>
      </c>
      <c r="J587">
        <f t="shared" si="58"/>
        <v>3638</v>
      </c>
      <c r="K587" t="str">
        <f t="shared" si="54"/>
        <v>เด็กหญิงธัญทิพย์   ลือชัย</v>
      </c>
      <c r="L587">
        <f t="shared" si="55"/>
        <v>3638</v>
      </c>
      <c r="M587" t="str">
        <f t="shared" si="59"/>
        <v>มอน2</v>
      </c>
      <c r="N587">
        <f t="shared" si="56"/>
        <v>11</v>
      </c>
    </row>
    <row r="588" spans="1:14" x14ac:dyDescent="0.2">
      <c r="A588" t="s">
        <v>1532</v>
      </c>
      <c r="B588">
        <v>3651</v>
      </c>
      <c r="C588" t="s">
        <v>730</v>
      </c>
      <c r="D588" t="s">
        <v>1182</v>
      </c>
      <c r="E588" t="s">
        <v>1183</v>
      </c>
      <c r="F588">
        <v>12</v>
      </c>
      <c r="G588" t="str">
        <f t="shared" si="57"/>
        <v>เด็กหญิงปริษา   แสงทอง</v>
      </c>
      <c r="J588">
        <f t="shared" si="58"/>
        <v>3651</v>
      </c>
      <c r="K588" t="str">
        <f t="shared" ref="K588:K651" si="60">G588</f>
        <v>เด็กหญิงปริษา   แสงทอง</v>
      </c>
      <c r="L588">
        <f t="shared" ref="L588:L651" si="61">J588</f>
        <v>3651</v>
      </c>
      <c r="M588" t="str">
        <f t="shared" si="59"/>
        <v>มอน2</v>
      </c>
      <c r="N588">
        <f t="shared" ref="N588:N651" si="62">F588</f>
        <v>12</v>
      </c>
    </row>
    <row r="589" spans="1:14" x14ac:dyDescent="0.2">
      <c r="A589" t="s">
        <v>1532</v>
      </c>
      <c r="B589">
        <v>3652</v>
      </c>
      <c r="C589" t="s">
        <v>730</v>
      </c>
      <c r="D589" t="s">
        <v>1184</v>
      </c>
      <c r="E589" t="s">
        <v>1185</v>
      </c>
      <c r="F589">
        <v>13</v>
      </c>
      <c r="G589" t="str">
        <f t="shared" si="57"/>
        <v>เด็กหญิงเปรมิกา   ปินตานา</v>
      </c>
      <c r="J589">
        <f t="shared" si="58"/>
        <v>3652</v>
      </c>
      <c r="K589" t="str">
        <f t="shared" si="60"/>
        <v>เด็กหญิงเปรมิกา   ปินตานา</v>
      </c>
      <c r="L589">
        <f t="shared" si="61"/>
        <v>3652</v>
      </c>
      <c r="M589" t="str">
        <f t="shared" si="59"/>
        <v>มอน2</v>
      </c>
      <c r="N589">
        <f t="shared" si="62"/>
        <v>13</v>
      </c>
    </row>
    <row r="590" spans="1:14" x14ac:dyDescent="0.2">
      <c r="A590" t="s">
        <v>1532</v>
      </c>
      <c r="B590">
        <v>3739</v>
      </c>
      <c r="C590" t="s">
        <v>730</v>
      </c>
      <c r="D590" t="s">
        <v>1783</v>
      </c>
      <c r="E590" t="s">
        <v>1784</v>
      </c>
      <c r="F590">
        <v>14</v>
      </c>
      <c r="G590" t="str">
        <f t="shared" si="57"/>
        <v>เด็กหญิงปนัสยา   ศรีเริญ</v>
      </c>
      <c r="J590">
        <f t="shared" si="58"/>
        <v>3739</v>
      </c>
      <c r="K590" t="str">
        <f t="shared" si="60"/>
        <v>เด็กหญิงปนัสยา   ศรีเริญ</v>
      </c>
      <c r="L590">
        <f t="shared" si="61"/>
        <v>3739</v>
      </c>
      <c r="M590" t="str">
        <f t="shared" si="59"/>
        <v>มอน2</v>
      </c>
      <c r="N590">
        <f t="shared" si="62"/>
        <v>14</v>
      </c>
    </row>
    <row r="591" spans="1:14" x14ac:dyDescent="0.2">
      <c r="A591" t="s">
        <v>1532</v>
      </c>
      <c r="B591">
        <v>3740</v>
      </c>
      <c r="C591" t="s">
        <v>730</v>
      </c>
      <c r="D591" t="s">
        <v>1799</v>
      </c>
      <c r="E591" t="s">
        <v>131</v>
      </c>
      <c r="F591">
        <v>15</v>
      </c>
      <c r="G591" t="str">
        <f t="shared" si="57"/>
        <v>เด็กหญิงอรปรียา   ปูแปง</v>
      </c>
      <c r="J591">
        <f t="shared" si="58"/>
        <v>3740</v>
      </c>
      <c r="K591" t="str">
        <f t="shared" si="60"/>
        <v>เด็กหญิงอรปรียา   ปูแปง</v>
      </c>
      <c r="L591">
        <f t="shared" si="61"/>
        <v>3740</v>
      </c>
      <c r="M591" t="str">
        <f t="shared" si="59"/>
        <v>มอน2</v>
      </c>
      <c r="N591">
        <f t="shared" si="62"/>
        <v>15</v>
      </c>
    </row>
    <row r="592" spans="1:14" x14ac:dyDescent="0.2">
      <c r="A592" t="s">
        <v>1533</v>
      </c>
      <c r="B592">
        <v>3530</v>
      </c>
      <c r="C592" t="s">
        <v>729</v>
      </c>
      <c r="D592" t="s">
        <v>965</v>
      </c>
      <c r="E592" t="s">
        <v>872</v>
      </c>
      <c r="F592">
        <v>1</v>
      </c>
      <c r="G592" t="str">
        <f t="shared" si="57"/>
        <v>เด็กชายธนวรรธน์   ทิพย์แสนคำ</v>
      </c>
      <c r="J592">
        <f t="shared" si="58"/>
        <v>3530</v>
      </c>
      <c r="K592" t="str">
        <f t="shared" si="60"/>
        <v>เด็กชายธนวรรธน์   ทิพย์แสนคำ</v>
      </c>
      <c r="L592">
        <f t="shared" si="61"/>
        <v>3530</v>
      </c>
      <c r="M592" t="str">
        <f t="shared" si="59"/>
        <v>มอน3</v>
      </c>
      <c r="N592">
        <f t="shared" si="62"/>
        <v>1</v>
      </c>
    </row>
    <row r="593" spans="1:14" x14ac:dyDescent="0.2">
      <c r="A593" t="s">
        <v>1533</v>
      </c>
      <c r="B593">
        <v>3549</v>
      </c>
      <c r="C593" t="s">
        <v>729</v>
      </c>
      <c r="D593" t="s">
        <v>981</v>
      </c>
      <c r="E593" t="s">
        <v>883</v>
      </c>
      <c r="F593">
        <v>2</v>
      </c>
      <c r="G593" t="str">
        <f t="shared" si="57"/>
        <v>เด็กชายปารเมศ   หลุงอินทร์</v>
      </c>
      <c r="J593">
        <f t="shared" si="58"/>
        <v>3549</v>
      </c>
      <c r="K593" t="str">
        <f t="shared" si="60"/>
        <v>เด็กชายปารเมศ   หลุงอินทร์</v>
      </c>
      <c r="L593">
        <f t="shared" si="61"/>
        <v>3549</v>
      </c>
      <c r="M593" t="str">
        <f t="shared" si="59"/>
        <v>มอน3</v>
      </c>
      <c r="N593">
        <f t="shared" si="62"/>
        <v>2</v>
      </c>
    </row>
    <row r="594" spans="1:14" x14ac:dyDescent="0.2">
      <c r="A594" t="s">
        <v>1533</v>
      </c>
      <c r="B594">
        <v>3628</v>
      </c>
      <c r="C594" t="s">
        <v>729</v>
      </c>
      <c r="D594" t="s">
        <v>1152</v>
      </c>
      <c r="E594" t="s">
        <v>252</v>
      </c>
      <c r="F594">
        <v>3</v>
      </c>
      <c r="G594" t="str">
        <f t="shared" si="57"/>
        <v>เด็กชายแทนคุณ    นันตา</v>
      </c>
      <c r="J594">
        <f t="shared" si="58"/>
        <v>3628</v>
      </c>
      <c r="K594" t="str">
        <f t="shared" si="60"/>
        <v>เด็กชายแทนคุณ    นันตา</v>
      </c>
      <c r="L594">
        <f t="shared" si="61"/>
        <v>3628</v>
      </c>
      <c r="M594" t="str">
        <f t="shared" si="59"/>
        <v>มอน3</v>
      </c>
      <c r="N594">
        <f t="shared" si="62"/>
        <v>3</v>
      </c>
    </row>
    <row r="595" spans="1:14" x14ac:dyDescent="0.2">
      <c r="A595" t="s">
        <v>1533</v>
      </c>
      <c r="B595">
        <v>3640</v>
      </c>
      <c r="C595" t="s">
        <v>729</v>
      </c>
      <c r="D595" t="s">
        <v>1169</v>
      </c>
      <c r="E595" t="s">
        <v>1170</v>
      </c>
      <c r="F595">
        <v>4</v>
      </c>
      <c r="G595" t="str">
        <f t="shared" si="57"/>
        <v>เด็กชายธรรมเกียรติ   ทองทศ</v>
      </c>
      <c r="J595">
        <f t="shared" si="58"/>
        <v>3640</v>
      </c>
      <c r="K595" t="str">
        <f t="shared" si="60"/>
        <v>เด็กชายธรรมเกียรติ   ทองทศ</v>
      </c>
      <c r="L595">
        <f t="shared" si="61"/>
        <v>3640</v>
      </c>
      <c r="M595" t="str">
        <f t="shared" si="59"/>
        <v>มอน3</v>
      </c>
      <c r="N595">
        <f t="shared" si="62"/>
        <v>4</v>
      </c>
    </row>
    <row r="596" spans="1:14" x14ac:dyDescent="0.2">
      <c r="A596" t="s">
        <v>1533</v>
      </c>
      <c r="B596">
        <v>3647</v>
      </c>
      <c r="C596" t="s">
        <v>729</v>
      </c>
      <c r="D596" t="s">
        <v>601</v>
      </c>
      <c r="E596" t="s">
        <v>1179</v>
      </c>
      <c r="F596">
        <v>5</v>
      </c>
      <c r="G596" t="str">
        <f t="shared" si="57"/>
        <v>เด็กชายภาคิน   ศิริเสถียร</v>
      </c>
      <c r="J596">
        <f t="shared" si="58"/>
        <v>3647</v>
      </c>
      <c r="K596" t="str">
        <f t="shared" si="60"/>
        <v>เด็กชายภาคิน   ศิริเสถียร</v>
      </c>
      <c r="L596">
        <f t="shared" si="61"/>
        <v>3647</v>
      </c>
      <c r="M596" t="str">
        <f t="shared" si="59"/>
        <v>มอน3</v>
      </c>
      <c r="N596">
        <f t="shared" si="62"/>
        <v>5</v>
      </c>
    </row>
    <row r="597" spans="1:14" x14ac:dyDescent="0.2">
      <c r="A597" t="s">
        <v>1533</v>
      </c>
      <c r="B597">
        <v>3746</v>
      </c>
      <c r="C597" t="s">
        <v>729</v>
      </c>
      <c r="D597" t="s">
        <v>1756</v>
      </c>
      <c r="E597" t="s">
        <v>1757</v>
      </c>
      <c r="F597">
        <v>6</v>
      </c>
      <c r="G597" t="str">
        <f t="shared" si="57"/>
        <v>เด็กชายภคภัทร   จิรหิรัญโชค</v>
      </c>
      <c r="J597">
        <f t="shared" si="58"/>
        <v>3746</v>
      </c>
      <c r="K597" t="str">
        <f t="shared" si="60"/>
        <v>เด็กชายภคภัทร   จิรหิรัญโชค</v>
      </c>
      <c r="L597">
        <f t="shared" si="61"/>
        <v>3746</v>
      </c>
      <c r="M597" t="str">
        <f t="shared" si="59"/>
        <v>มอน3</v>
      </c>
      <c r="N597">
        <f t="shared" si="62"/>
        <v>6</v>
      </c>
    </row>
    <row r="598" spans="1:14" x14ac:dyDescent="0.2">
      <c r="A598" t="s">
        <v>1533</v>
      </c>
      <c r="B598">
        <v>3542</v>
      </c>
      <c r="C598" t="s">
        <v>730</v>
      </c>
      <c r="D598" t="s">
        <v>975</v>
      </c>
      <c r="E598" t="s">
        <v>881</v>
      </c>
      <c r="F598">
        <v>7</v>
      </c>
      <c r="G598" t="str">
        <f t="shared" si="57"/>
        <v>เด็กหญิงณภัสภรณ์   วงค์ตะวัน</v>
      </c>
      <c r="J598">
        <f t="shared" si="58"/>
        <v>3542</v>
      </c>
      <c r="K598" t="str">
        <f t="shared" si="60"/>
        <v>เด็กหญิงณภัสภรณ์   วงค์ตะวัน</v>
      </c>
      <c r="L598">
        <f t="shared" si="61"/>
        <v>3542</v>
      </c>
      <c r="M598" t="str">
        <f t="shared" si="59"/>
        <v>มอน3</v>
      </c>
      <c r="N598">
        <f t="shared" si="62"/>
        <v>7</v>
      </c>
    </row>
    <row r="599" spans="1:14" x14ac:dyDescent="0.2">
      <c r="A599" t="s">
        <v>1533</v>
      </c>
      <c r="B599">
        <v>3546</v>
      </c>
      <c r="C599" t="s">
        <v>730</v>
      </c>
      <c r="D599" t="s">
        <v>978</v>
      </c>
      <c r="E599" t="s">
        <v>1053</v>
      </c>
      <c r="F599">
        <v>8</v>
      </c>
      <c r="G599" t="str">
        <f t="shared" si="57"/>
        <v>เด็กหญิงธิติกาญจน์   ใจมอย</v>
      </c>
      <c r="J599">
        <f t="shared" si="58"/>
        <v>3546</v>
      </c>
      <c r="K599" t="str">
        <f t="shared" si="60"/>
        <v>เด็กหญิงธิติกาญจน์   ใจมอย</v>
      </c>
      <c r="L599">
        <f t="shared" si="61"/>
        <v>3546</v>
      </c>
      <c r="M599" t="str">
        <f t="shared" si="59"/>
        <v>มอน3</v>
      </c>
      <c r="N599">
        <f t="shared" si="62"/>
        <v>8</v>
      </c>
    </row>
    <row r="600" spans="1:14" x14ac:dyDescent="0.2">
      <c r="A600" t="s">
        <v>1533</v>
      </c>
      <c r="B600">
        <v>3550</v>
      </c>
      <c r="C600" t="s">
        <v>730</v>
      </c>
      <c r="D600" t="s">
        <v>982</v>
      </c>
      <c r="E600" t="s">
        <v>884</v>
      </c>
      <c r="F600">
        <v>9</v>
      </c>
      <c r="G600" t="str">
        <f t="shared" si="57"/>
        <v>เด็กหญิงพรชนุตร์   จันทร์สุขศรี</v>
      </c>
      <c r="J600">
        <f t="shared" si="58"/>
        <v>3550</v>
      </c>
      <c r="K600" t="str">
        <f t="shared" si="60"/>
        <v>เด็กหญิงพรชนุตร์   จันทร์สุขศรี</v>
      </c>
      <c r="L600">
        <f t="shared" si="61"/>
        <v>3550</v>
      </c>
      <c r="M600" t="str">
        <f t="shared" si="59"/>
        <v>มอน3</v>
      </c>
      <c r="N600">
        <f t="shared" si="62"/>
        <v>9</v>
      </c>
    </row>
    <row r="601" spans="1:14" x14ac:dyDescent="0.2">
      <c r="A601" t="s">
        <v>1533</v>
      </c>
      <c r="B601">
        <v>3616</v>
      </c>
      <c r="C601" t="s">
        <v>730</v>
      </c>
      <c r="D601" t="s">
        <v>1201</v>
      </c>
      <c r="E601" t="s">
        <v>1092</v>
      </c>
      <c r="F601">
        <v>10</v>
      </c>
      <c r="G601" t="str">
        <f t="shared" si="57"/>
        <v>เด็กหญิงไอลดา   อารีย์วัฒนะธรรม</v>
      </c>
      <c r="J601">
        <f t="shared" si="58"/>
        <v>3616</v>
      </c>
      <c r="K601" t="str">
        <f t="shared" si="60"/>
        <v>เด็กหญิงไอลดา   อารีย์วัฒนะธรรม</v>
      </c>
      <c r="L601">
        <f t="shared" si="61"/>
        <v>3616</v>
      </c>
      <c r="M601" t="str">
        <f t="shared" si="59"/>
        <v>มอน3</v>
      </c>
      <c r="N601">
        <f t="shared" si="62"/>
        <v>10</v>
      </c>
    </row>
    <row r="602" spans="1:14" x14ac:dyDescent="0.2">
      <c r="A602" t="s">
        <v>1533</v>
      </c>
      <c r="B602">
        <v>3632</v>
      </c>
      <c r="C602" t="s">
        <v>730</v>
      </c>
      <c r="D602" t="s">
        <v>1217</v>
      </c>
      <c r="E602" t="s">
        <v>1109</v>
      </c>
      <c r="F602">
        <v>11</v>
      </c>
      <c r="G602" t="str">
        <f t="shared" si="57"/>
        <v>เด็กหญิงชลณัฎฐ์    สันวงค์</v>
      </c>
      <c r="J602">
        <f t="shared" si="58"/>
        <v>3632</v>
      </c>
      <c r="K602" t="str">
        <f t="shared" si="60"/>
        <v>เด็กหญิงชลณัฎฐ์    สันวงค์</v>
      </c>
      <c r="L602">
        <f t="shared" si="61"/>
        <v>3632</v>
      </c>
      <c r="M602" t="str">
        <f t="shared" si="59"/>
        <v>มอน3</v>
      </c>
      <c r="N602">
        <f t="shared" si="62"/>
        <v>11</v>
      </c>
    </row>
    <row r="603" spans="1:14" x14ac:dyDescent="0.2">
      <c r="A603" t="s">
        <v>1533</v>
      </c>
      <c r="B603">
        <v>3655</v>
      </c>
      <c r="C603" t="s">
        <v>730</v>
      </c>
      <c r="D603" t="s">
        <v>1218</v>
      </c>
      <c r="E603" t="s">
        <v>1189</v>
      </c>
      <c r="F603">
        <v>12</v>
      </c>
      <c r="G603" t="str">
        <f t="shared" si="57"/>
        <v>เด็กหญิงภัทรภร     ชัยปัน</v>
      </c>
      <c r="J603">
        <f t="shared" si="58"/>
        <v>3655</v>
      </c>
      <c r="K603" t="str">
        <f t="shared" si="60"/>
        <v>เด็กหญิงภัทรภร     ชัยปัน</v>
      </c>
      <c r="L603">
        <f t="shared" si="61"/>
        <v>3655</v>
      </c>
      <c r="M603" t="str">
        <f t="shared" si="59"/>
        <v>มอน3</v>
      </c>
      <c r="N603">
        <f t="shared" si="62"/>
        <v>12</v>
      </c>
    </row>
    <row r="604" spans="1:14" x14ac:dyDescent="0.2">
      <c r="A604" t="s">
        <v>1533</v>
      </c>
      <c r="B604">
        <v>3747</v>
      </c>
      <c r="C604" t="s">
        <v>730</v>
      </c>
      <c r="D604" t="s">
        <v>1763</v>
      </c>
      <c r="E604" t="s">
        <v>1764</v>
      </c>
      <c r="F604">
        <v>13</v>
      </c>
      <c r="G604" t="str">
        <f t="shared" si="57"/>
        <v>เด็กหญิงวรันญา   จันทร์ตา</v>
      </c>
      <c r="J604">
        <f t="shared" si="58"/>
        <v>3747</v>
      </c>
      <c r="K604" t="str">
        <f t="shared" si="60"/>
        <v>เด็กหญิงวรันญา   จันทร์ตา</v>
      </c>
      <c r="L604">
        <f t="shared" si="61"/>
        <v>3747</v>
      </c>
      <c r="M604" t="str">
        <f t="shared" si="59"/>
        <v>มอน3</v>
      </c>
      <c r="N604">
        <f t="shared" si="62"/>
        <v>13</v>
      </c>
    </row>
    <row r="605" spans="1:14" x14ac:dyDescent="0.2">
      <c r="A605" t="s">
        <v>1533</v>
      </c>
      <c r="B605">
        <v>3748</v>
      </c>
      <c r="C605" t="s">
        <v>730</v>
      </c>
      <c r="D605" t="s">
        <v>1765</v>
      </c>
      <c r="E605" t="s">
        <v>1263</v>
      </c>
      <c r="F605">
        <v>14</v>
      </c>
      <c r="G605" t="str">
        <f t="shared" si="57"/>
        <v>เด็กหญิงตุลยา   ศรีสุวรรณ</v>
      </c>
      <c r="J605">
        <f t="shared" si="58"/>
        <v>3748</v>
      </c>
      <c r="K605" t="str">
        <f t="shared" si="60"/>
        <v>เด็กหญิงตุลยา   ศรีสุวรรณ</v>
      </c>
      <c r="L605">
        <f t="shared" si="61"/>
        <v>3748</v>
      </c>
      <c r="M605" t="str">
        <f t="shared" si="59"/>
        <v>มอน3</v>
      </c>
      <c r="N605">
        <f t="shared" si="62"/>
        <v>14</v>
      </c>
    </row>
    <row r="606" spans="1:14" x14ac:dyDescent="0.2">
      <c r="A606" t="s">
        <v>1533</v>
      </c>
      <c r="B606">
        <v>3749</v>
      </c>
      <c r="C606" t="s">
        <v>730</v>
      </c>
      <c r="D606" t="s">
        <v>1805</v>
      </c>
      <c r="E606" t="s">
        <v>1806</v>
      </c>
      <c r="F606">
        <v>15</v>
      </c>
      <c r="G606" t="str">
        <f t="shared" si="57"/>
        <v>เด็กหญิงกรชญา   สุกรณ์</v>
      </c>
      <c r="J606">
        <f t="shared" si="58"/>
        <v>3749</v>
      </c>
      <c r="K606" t="str">
        <f t="shared" si="60"/>
        <v>เด็กหญิงกรชญา   สุกรณ์</v>
      </c>
      <c r="L606">
        <f t="shared" si="61"/>
        <v>3749</v>
      </c>
      <c r="M606" t="str">
        <f t="shared" si="59"/>
        <v>มอน3</v>
      </c>
      <c r="N606">
        <f t="shared" si="62"/>
        <v>15</v>
      </c>
    </row>
    <row r="607" spans="1:14" x14ac:dyDescent="0.2">
      <c r="A607" t="s">
        <v>1534</v>
      </c>
      <c r="B607">
        <v>3622</v>
      </c>
      <c r="C607" t="s">
        <v>729</v>
      </c>
      <c r="D607" t="s">
        <v>1145</v>
      </c>
      <c r="E607" t="s">
        <v>1146</v>
      </c>
      <c r="F607">
        <v>1</v>
      </c>
      <c r="G607" t="str">
        <f t="shared" si="57"/>
        <v>เด็กชายณัฐกรณ์    ปัญญาพรึก</v>
      </c>
      <c r="J607">
        <f t="shared" si="58"/>
        <v>3622</v>
      </c>
      <c r="K607" t="str">
        <f t="shared" si="60"/>
        <v>เด็กชายณัฐกรณ์    ปัญญาพรึก</v>
      </c>
      <c r="L607">
        <f t="shared" si="61"/>
        <v>3622</v>
      </c>
      <c r="M607" t="str">
        <f t="shared" si="59"/>
        <v>ศิลปะ1</v>
      </c>
      <c r="N607">
        <f t="shared" si="62"/>
        <v>1</v>
      </c>
    </row>
    <row r="608" spans="1:14" x14ac:dyDescent="0.2">
      <c r="A608" t="s">
        <v>1534</v>
      </c>
      <c r="B608">
        <v>3625</v>
      </c>
      <c r="C608" t="s">
        <v>729</v>
      </c>
      <c r="D608" t="s">
        <v>1149</v>
      </c>
      <c r="E608" t="s">
        <v>34</v>
      </c>
      <c r="F608">
        <v>2</v>
      </c>
      <c r="G608" t="str">
        <f t="shared" si="57"/>
        <v>เด็กชายณัฐวัตร   แก้วนึก</v>
      </c>
      <c r="J608">
        <f t="shared" si="58"/>
        <v>3625</v>
      </c>
      <c r="K608" t="str">
        <f t="shared" si="60"/>
        <v>เด็กชายณัฐวัตร   แก้วนึก</v>
      </c>
      <c r="L608">
        <f t="shared" si="61"/>
        <v>3625</v>
      </c>
      <c r="M608" t="str">
        <f t="shared" si="59"/>
        <v>ศิลปะ1</v>
      </c>
      <c r="N608">
        <f t="shared" si="62"/>
        <v>2</v>
      </c>
    </row>
    <row r="609" spans="1:14" x14ac:dyDescent="0.2">
      <c r="A609" t="s">
        <v>1534</v>
      </c>
      <c r="B609">
        <v>3716</v>
      </c>
      <c r="C609" t="s">
        <v>729</v>
      </c>
      <c r="D609" t="s">
        <v>1776</v>
      </c>
      <c r="E609" t="s">
        <v>1777</v>
      </c>
      <c r="F609">
        <v>3</v>
      </c>
      <c r="G609" t="str">
        <f t="shared" si="57"/>
        <v>เด็กชายณัชพล   คำบุญชื่น</v>
      </c>
      <c r="J609">
        <f t="shared" si="58"/>
        <v>3716</v>
      </c>
      <c r="K609" t="str">
        <f t="shared" si="60"/>
        <v>เด็กชายณัชพล   คำบุญชื่น</v>
      </c>
      <c r="L609">
        <f t="shared" si="61"/>
        <v>3716</v>
      </c>
      <c r="M609" t="str">
        <f t="shared" si="59"/>
        <v>ศิลปะ1</v>
      </c>
      <c r="N609">
        <f t="shared" si="62"/>
        <v>3</v>
      </c>
    </row>
    <row r="610" spans="1:14" x14ac:dyDescent="0.2">
      <c r="A610" t="s">
        <v>1534</v>
      </c>
      <c r="B610">
        <v>3718</v>
      </c>
      <c r="C610" t="s">
        <v>729</v>
      </c>
      <c r="D610" t="s">
        <v>213</v>
      </c>
      <c r="E610" t="s">
        <v>1800</v>
      </c>
      <c r="F610">
        <v>4</v>
      </c>
      <c r="G610" t="str">
        <f t="shared" si="57"/>
        <v>เด็กชายทินภัทร   นามไว</v>
      </c>
      <c r="J610">
        <f t="shared" si="58"/>
        <v>3718</v>
      </c>
      <c r="K610" t="str">
        <f t="shared" si="60"/>
        <v>เด็กชายทินภัทร   นามไว</v>
      </c>
      <c r="L610">
        <f t="shared" si="61"/>
        <v>3718</v>
      </c>
      <c r="M610" t="str">
        <f t="shared" si="59"/>
        <v>ศิลปะ1</v>
      </c>
      <c r="N610">
        <f t="shared" si="62"/>
        <v>4</v>
      </c>
    </row>
    <row r="611" spans="1:14" x14ac:dyDescent="0.2">
      <c r="A611" t="s">
        <v>1534</v>
      </c>
      <c r="B611">
        <v>3514</v>
      </c>
      <c r="C611" t="s">
        <v>730</v>
      </c>
      <c r="D611" t="s">
        <v>952</v>
      </c>
      <c r="E611" t="s">
        <v>816</v>
      </c>
      <c r="F611">
        <v>5</v>
      </c>
      <c r="G611" t="str">
        <f t="shared" si="57"/>
        <v>เด็กหญิงชนกนันท์   จันทร์ประสิทธิ์</v>
      </c>
      <c r="J611">
        <f t="shared" si="58"/>
        <v>3514</v>
      </c>
      <c r="K611" t="str">
        <f t="shared" si="60"/>
        <v>เด็กหญิงชนกนันท์   จันทร์ประสิทธิ์</v>
      </c>
      <c r="L611">
        <f t="shared" si="61"/>
        <v>3514</v>
      </c>
      <c r="M611" t="str">
        <f t="shared" si="59"/>
        <v>ศิลปะ1</v>
      </c>
      <c r="N611">
        <f t="shared" si="62"/>
        <v>5</v>
      </c>
    </row>
    <row r="612" spans="1:14" x14ac:dyDescent="0.2">
      <c r="A612" t="s">
        <v>1534</v>
      </c>
      <c r="B612">
        <v>3516</v>
      </c>
      <c r="C612" t="s">
        <v>730</v>
      </c>
      <c r="D612" t="s">
        <v>954</v>
      </c>
      <c r="E612" t="s">
        <v>1033</v>
      </c>
      <c r="F612">
        <v>6</v>
      </c>
      <c r="G612" t="str">
        <f t="shared" si="57"/>
        <v>เด็กหญิงชัชชญา   ประเสริฐจีวะ</v>
      </c>
      <c r="J612">
        <f t="shared" si="58"/>
        <v>3516</v>
      </c>
      <c r="K612" t="str">
        <f t="shared" si="60"/>
        <v>เด็กหญิงชัชชญา   ประเสริฐจีวะ</v>
      </c>
      <c r="L612">
        <f t="shared" si="61"/>
        <v>3516</v>
      </c>
      <c r="M612" t="str">
        <f t="shared" si="59"/>
        <v>ศิลปะ1</v>
      </c>
      <c r="N612">
        <f t="shared" si="62"/>
        <v>6</v>
      </c>
    </row>
    <row r="613" spans="1:14" x14ac:dyDescent="0.2">
      <c r="A613" t="s">
        <v>1534</v>
      </c>
      <c r="B613">
        <v>3517</v>
      </c>
      <c r="C613" t="s">
        <v>730</v>
      </c>
      <c r="D613" t="s">
        <v>955</v>
      </c>
      <c r="E613" t="s">
        <v>861</v>
      </c>
      <c r="F613">
        <v>7</v>
      </c>
      <c r="G613" t="str">
        <f t="shared" si="57"/>
        <v>เด็กหญิงณัชชา   ใจวงค์</v>
      </c>
      <c r="J613">
        <f t="shared" si="58"/>
        <v>3517</v>
      </c>
      <c r="K613" t="str">
        <f t="shared" si="60"/>
        <v>เด็กหญิงณัชชา   ใจวงค์</v>
      </c>
      <c r="L613">
        <f t="shared" si="61"/>
        <v>3517</v>
      </c>
      <c r="M613" t="str">
        <f t="shared" si="59"/>
        <v>ศิลปะ1</v>
      </c>
      <c r="N613">
        <f t="shared" si="62"/>
        <v>7</v>
      </c>
    </row>
    <row r="614" spans="1:14" x14ac:dyDescent="0.2">
      <c r="A614" t="s">
        <v>1534</v>
      </c>
      <c r="B614">
        <v>3524</v>
      </c>
      <c r="C614" t="s">
        <v>730</v>
      </c>
      <c r="D614" t="s">
        <v>960</v>
      </c>
      <c r="E614" t="s">
        <v>866</v>
      </c>
      <c r="F614">
        <v>8</v>
      </c>
      <c r="G614" t="str">
        <f t="shared" si="57"/>
        <v>เด็กหญิงศรัญญา   ตุ้ยแยง</v>
      </c>
      <c r="J614">
        <f t="shared" si="58"/>
        <v>3524</v>
      </c>
      <c r="K614" t="str">
        <f t="shared" si="60"/>
        <v>เด็กหญิงศรัญญา   ตุ้ยแยง</v>
      </c>
      <c r="L614">
        <f t="shared" si="61"/>
        <v>3524</v>
      </c>
      <c r="M614" t="str">
        <f t="shared" si="59"/>
        <v>ศิลปะ1</v>
      </c>
      <c r="N614">
        <f t="shared" si="62"/>
        <v>8</v>
      </c>
    </row>
    <row r="615" spans="1:14" x14ac:dyDescent="0.2">
      <c r="A615" t="s">
        <v>1534</v>
      </c>
      <c r="B615">
        <v>3618</v>
      </c>
      <c r="C615" t="s">
        <v>730</v>
      </c>
      <c r="D615" t="s">
        <v>1798</v>
      </c>
      <c r="E615" t="s">
        <v>1197</v>
      </c>
      <c r="F615">
        <v>9</v>
      </c>
      <c r="G615" t="str">
        <f t="shared" si="57"/>
        <v>เด็กหญิงอชิญา   ครูบา</v>
      </c>
      <c r="J615">
        <f t="shared" si="58"/>
        <v>3618</v>
      </c>
      <c r="K615" t="str">
        <f t="shared" si="60"/>
        <v>เด็กหญิงอชิญา   ครูบา</v>
      </c>
      <c r="L615">
        <f t="shared" si="61"/>
        <v>3618</v>
      </c>
      <c r="M615" t="str">
        <f t="shared" si="59"/>
        <v>ศิลปะ1</v>
      </c>
      <c r="N615">
        <f t="shared" si="62"/>
        <v>9</v>
      </c>
    </row>
    <row r="616" spans="1:14" x14ac:dyDescent="0.2">
      <c r="A616" t="s">
        <v>1534</v>
      </c>
      <c r="B616">
        <v>3634</v>
      </c>
      <c r="C616" t="s">
        <v>730</v>
      </c>
      <c r="D616" t="s">
        <v>655</v>
      </c>
      <c r="E616" t="s">
        <v>1159</v>
      </c>
      <c r="F616">
        <v>10</v>
      </c>
      <c r="G616" t="str">
        <f t="shared" si="57"/>
        <v>เด็กหญิงโชติกา   สอนปัญญา</v>
      </c>
      <c r="J616">
        <f t="shared" si="58"/>
        <v>3634</v>
      </c>
      <c r="K616" t="str">
        <f t="shared" si="60"/>
        <v>เด็กหญิงโชติกา   สอนปัญญา</v>
      </c>
      <c r="L616">
        <f t="shared" si="61"/>
        <v>3634</v>
      </c>
      <c r="M616" t="str">
        <f t="shared" si="59"/>
        <v>ศิลปะ1</v>
      </c>
      <c r="N616">
        <f t="shared" si="62"/>
        <v>10</v>
      </c>
    </row>
    <row r="617" spans="1:14" x14ac:dyDescent="0.2">
      <c r="A617" t="s">
        <v>1534</v>
      </c>
      <c r="B617">
        <v>3637</v>
      </c>
      <c r="C617" t="s">
        <v>730</v>
      </c>
      <c r="D617" t="s">
        <v>1164</v>
      </c>
      <c r="E617" t="s">
        <v>1165</v>
      </c>
      <c r="F617">
        <v>11</v>
      </c>
      <c r="G617" t="str">
        <f t="shared" si="57"/>
        <v>เด็กหญิงธัญญธิดา   ทองดีนอก</v>
      </c>
      <c r="J617">
        <f t="shared" si="58"/>
        <v>3637</v>
      </c>
      <c r="K617" t="str">
        <f t="shared" si="60"/>
        <v>เด็กหญิงธัญญธิดา   ทองดีนอก</v>
      </c>
      <c r="L617">
        <f t="shared" si="61"/>
        <v>3637</v>
      </c>
      <c r="M617" t="str">
        <f t="shared" si="59"/>
        <v>ศิลปะ1</v>
      </c>
      <c r="N617">
        <f t="shared" si="62"/>
        <v>11</v>
      </c>
    </row>
    <row r="618" spans="1:14" x14ac:dyDescent="0.2">
      <c r="A618" t="s">
        <v>1534</v>
      </c>
      <c r="B618">
        <v>3656</v>
      </c>
      <c r="C618" t="s">
        <v>730</v>
      </c>
      <c r="D618" t="s">
        <v>1190</v>
      </c>
      <c r="E618" t="s">
        <v>164</v>
      </c>
      <c r="F618">
        <v>12</v>
      </c>
      <c r="G618" t="str">
        <f t="shared" si="57"/>
        <v>เด็กหญิงภารดี   แก้วศรี</v>
      </c>
      <c r="J618">
        <f t="shared" si="58"/>
        <v>3656</v>
      </c>
      <c r="K618" t="str">
        <f t="shared" si="60"/>
        <v>เด็กหญิงภารดี   แก้วศรี</v>
      </c>
      <c r="L618">
        <f t="shared" si="61"/>
        <v>3656</v>
      </c>
      <c r="M618" t="str">
        <f t="shared" si="59"/>
        <v>ศิลปะ1</v>
      </c>
      <c r="N618">
        <f t="shared" si="62"/>
        <v>12</v>
      </c>
    </row>
    <row r="619" spans="1:14" x14ac:dyDescent="0.2">
      <c r="A619" t="s">
        <v>1534</v>
      </c>
      <c r="B619">
        <v>3714</v>
      </c>
      <c r="C619" t="s">
        <v>730</v>
      </c>
      <c r="D619" t="s">
        <v>1780</v>
      </c>
      <c r="E619" t="s">
        <v>101</v>
      </c>
      <c r="F619">
        <v>13</v>
      </c>
      <c r="G619" t="str">
        <f t="shared" si="57"/>
        <v>เด็กหญิงพิชญ์นาฏ   ใจแก้ว</v>
      </c>
      <c r="J619">
        <f t="shared" si="58"/>
        <v>3714</v>
      </c>
      <c r="K619" t="str">
        <f t="shared" si="60"/>
        <v>เด็กหญิงพิชญ์นาฏ   ใจแก้ว</v>
      </c>
      <c r="L619">
        <f t="shared" si="61"/>
        <v>3714</v>
      </c>
      <c r="M619" t="str">
        <f t="shared" si="59"/>
        <v>ศิลปะ1</v>
      </c>
      <c r="N619">
        <f t="shared" si="62"/>
        <v>13</v>
      </c>
    </row>
    <row r="620" spans="1:14" x14ac:dyDescent="0.2">
      <c r="A620" t="s">
        <v>1534</v>
      </c>
      <c r="B620">
        <v>3715</v>
      </c>
      <c r="C620" t="s">
        <v>730</v>
      </c>
      <c r="D620" t="s">
        <v>1781</v>
      </c>
      <c r="E620" t="s">
        <v>1782</v>
      </c>
      <c r="F620">
        <v>14</v>
      </c>
      <c r="G620" t="str">
        <f t="shared" si="57"/>
        <v>เด็กหญิงพิมพ์ญาดา   อุทัย</v>
      </c>
      <c r="J620">
        <f t="shared" si="58"/>
        <v>3715</v>
      </c>
      <c r="K620" t="str">
        <f t="shared" si="60"/>
        <v>เด็กหญิงพิมพ์ญาดา   อุทัย</v>
      </c>
      <c r="L620">
        <f t="shared" si="61"/>
        <v>3715</v>
      </c>
      <c r="M620" t="str">
        <f t="shared" si="59"/>
        <v>ศิลปะ1</v>
      </c>
      <c r="N620">
        <f t="shared" si="62"/>
        <v>14</v>
      </c>
    </row>
    <row r="621" spans="1:14" x14ac:dyDescent="0.2">
      <c r="A621" t="s">
        <v>1534</v>
      </c>
      <c r="B621">
        <v>3717</v>
      </c>
      <c r="C621" t="s">
        <v>730</v>
      </c>
      <c r="D621" t="s">
        <v>1803</v>
      </c>
      <c r="E621" t="s">
        <v>1804</v>
      </c>
      <c r="F621">
        <v>15</v>
      </c>
      <c r="G621" t="str">
        <f t="shared" si="57"/>
        <v>เด็กหญิงจิตรานุช   บุญสูง</v>
      </c>
      <c r="J621">
        <f t="shared" si="58"/>
        <v>3717</v>
      </c>
      <c r="K621" t="str">
        <f t="shared" si="60"/>
        <v>เด็กหญิงจิตรานุช   บุญสูง</v>
      </c>
      <c r="L621">
        <f t="shared" si="61"/>
        <v>3717</v>
      </c>
      <c r="M621" t="str">
        <f t="shared" si="59"/>
        <v>ศิลปะ1</v>
      </c>
      <c r="N621">
        <f t="shared" si="62"/>
        <v>15</v>
      </c>
    </row>
    <row r="622" spans="1:14" x14ac:dyDescent="0.2">
      <c r="A622" t="s">
        <v>1535</v>
      </c>
      <c r="B622">
        <v>3531</v>
      </c>
      <c r="C622" t="s">
        <v>729</v>
      </c>
      <c r="D622" t="s">
        <v>453</v>
      </c>
      <c r="E622" t="s">
        <v>739</v>
      </c>
      <c r="F622">
        <v>1</v>
      </c>
      <c r="G622" t="str">
        <f t="shared" si="57"/>
        <v>เด็กชายธีรเดช   จิตคำ</v>
      </c>
      <c r="J622">
        <f t="shared" si="58"/>
        <v>3531</v>
      </c>
      <c r="K622" t="str">
        <f t="shared" si="60"/>
        <v>เด็กชายธีรเดช   จิตคำ</v>
      </c>
      <c r="L622">
        <f t="shared" si="61"/>
        <v>3531</v>
      </c>
      <c r="M622" t="str">
        <f t="shared" si="59"/>
        <v>ศิลปะ2</v>
      </c>
      <c r="N622">
        <f t="shared" si="62"/>
        <v>1</v>
      </c>
    </row>
    <row r="623" spans="1:14" x14ac:dyDescent="0.2">
      <c r="A623" t="s">
        <v>1535</v>
      </c>
      <c r="B623">
        <v>3532</v>
      </c>
      <c r="C623" t="s">
        <v>729</v>
      </c>
      <c r="D623" t="s">
        <v>966</v>
      </c>
      <c r="E623" t="s">
        <v>873</v>
      </c>
      <c r="F623">
        <v>2</v>
      </c>
      <c r="G623" t="str">
        <f t="shared" si="57"/>
        <v>เด็กชายนพพริษฐ์   ดวงแก้ว</v>
      </c>
      <c r="J623">
        <f t="shared" si="58"/>
        <v>3532</v>
      </c>
      <c r="K623" t="str">
        <f t="shared" si="60"/>
        <v>เด็กชายนพพริษฐ์   ดวงแก้ว</v>
      </c>
      <c r="L623">
        <f t="shared" si="61"/>
        <v>3532</v>
      </c>
      <c r="M623" t="str">
        <f t="shared" si="59"/>
        <v>ศิลปะ2</v>
      </c>
      <c r="N623">
        <f t="shared" si="62"/>
        <v>2</v>
      </c>
    </row>
    <row r="624" spans="1:14" x14ac:dyDescent="0.2">
      <c r="A624" t="s">
        <v>1535</v>
      </c>
      <c r="B624">
        <v>3617</v>
      </c>
      <c r="C624" t="s">
        <v>729</v>
      </c>
      <c r="D624" t="s">
        <v>1199</v>
      </c>
      <c r="E624" t="s">
        <v>1200</v>
      </c>
      <c r="F624">
        <v>3</v>
      </c>
      <c r="G624" t="str">
        <f t="shared" si="57"/>
        <v>เด็กชายศิวกร   ใจปัน</v>
      </c>
      <c r="J624">
        <f t="shared" si="58"/>
        <v>3617</v>
      </c>
      <c r="K624" t="str">
        <f t="shared" si="60"/>
        <v>เด็กชายศิวกร   ใจปัน</v>
      </c>
      <c r="L624">
        <f t="shared" si="61"/>
        <v>3617</v>
      </c>
      <c r="M624" t="str">
        <f t="shared" si="59"/>
        <v>ศิลปะ2</v>
      </c>
      <c r="N624">
        <f t="shared" si="62"/>
        <v>3</v>
      </c>
    </row>
    <row r="625" spans="1:14" x14ac:dyDescent="0.2">
      <c r="A625" t="s">
        <v>1535</v>
      </c>
      <c r="B625">
        <v>3641</v>
      </c>
      <c r="C625" t="s">
        <v>729</v>
      </c>
      <c r="D625" t="s">
        <v>1171</v>
      </c>
      <c r="E625" t="s">
        <v>7</v>
      </c>
      <c r="F625">
        <v>4</v>
      </c>
      <c r="G625" t="str">
        <f t="shared" si="57"/>
        <v>เด็กชายพงศ์สิริ    สุ่นเดช</v>
      </c>
      <c r="J625">
        <f t="shared" si="58"/>
        <v>3641</v>
      </c>
      <c r="K625" t="str">
        <f t="shared" si="60"/>
        <v>เด็กชายพงศ์สิริ    สุ่นเดช</v>
      </c>
      <c r="L625">
        <f t="shared" si="61"/>
        <v>3641</v>
      </c>
      <c r="M625" t="str">
        <f t="shared" si="59"/>
        <v>ศิลปะ2</v>
      </c>
      <c r="N625">
        <f t="shared" si="62"/>
        <v>4</v>
      </c>
    </row>
    <row r="626" spans="1:14" x14ac:dyDescent="0.2">
      <c r="A626" t="s">
        <v>1535</v>
      </c>
      <c r="B626">
        <v>3729</v>
      </c>
      <c r="C626" t="s">
        <v>729</v>
      </c>
      <c r="D626" t="s">
        <v>1785</v>
      </c>
      <c r="E626" t="s">
        <v>1786</v>
      </c>
      <c r="F626">
        <v>5</v>
      </c>
      <c r="G626" t="str">
        <f t="shared" si="57"/>
        <v>เด็กชายนวคุณ   สุประภาส</v>
      </c>
      <c r="J626">
        <f t="shared" si="58"/>
        <v>3729</v>
      </c>
      <c r="K626" t="str">
        <f t="shared" si="60"/>
        <v>เด็กชายนวคุณ   สุประภาส</v>
      </c>
      <c r="L626">
        <f t="shared" si="61"/>
        <v>3729</v>
      </c>
      <c r="M626" t="str">
        <f t="shared" si="59"/>
        <v>ศิลปะ2</v>
      </c>
      <c r="N626">
        <f t="shared" si="62"/>
        <v>5</v>
      </c>
    </row>
    <row r="627" spans="1:14" x14ac:dyDescent="0.2">
      <c r="A627" t="s">
        <v>1535</v>
      </c>
      <c r="B627">
        <v>3731</v>
      </c>
      <c r="C627" t="s">
        <v>729</v>
      </c>
      <c r="D627" t="s">
        <v>1055</v>
      </c>
      <c r="E627" t="s">
        <v>1795</v>
      </c>
      <c r="F627">
        <v>6</v>
      </c>
      <c r="G627" t="str">
        <f t="shared" si="57"/>
        <v>เด็กชายธนกฤต   สีหนูปุ้ย</v>
      </c>
      <c r="J627">
        <f t="shared" si="58"/>
        <v>3731</v>
      </c>
      <c r="K627" t="str">
        <f t="shared" si="60"/>
        <v>เด็กชายธนกฤต   สีหนูปุ้ย</v>
      </c>
      <c r="L627">
        <f t="shared" si="61"/>
        <v>3731</v>
      </c>
      <c r="M627" t="str">
        <f t="shared" si="59"/>
        <v>ศิลปะ2</v>
      </c>
      <c r="N627">
        <f t="shared" si="62"/>
        <v>6</v>
      </c>
    </row>
    <row r="628" spans="1:14" x14ac:dyDescent="0.2">
      <c r="A628" t="s">
        <v>1535</v>
      </c>
      <c r="B628">
        <v>3732</v>
      </c>
      <c r="C628" t="s">
        <v>729</v>
      </c>
      <c r="D628" t="s">
        <v>1801</v>
      </c>
      <c r="E628" t="s">
        <v>1802</v>
      </c>
      <c r="F628">
        <v>7</v>
      </c>
      <c r="G628" t="str">
        <f t="shared" si="57"/>
        <v>เด็กชายปภังกร   สววิบูลย์</v>
      </c>
      <c r="J628">
        <f t="shared" si="58"/>
        <v>3732</v>
      </c>
      <c r="K628" t="str">
        <f t="shared" si="60"/>
        <v>เด็กชายปภังกร   สววิบูลย์</v>
      </c>
      <c r="L628">
        <f t="shared" si="61"/>
        <v>3732</v>
      </c>
      <c r="M628" t="str">
        <f t="shared" si="59"/>
        <v>ศิลปะ2</v>
      </c>
      <c r="N628">
        <f t="shared" si="62"/>
        <v>7</v>
      </c>
    </row>
    <row r="629" spans="1:14" x14ac:dyDescent="0.2">
      <c r="A629" t="s">
        <v>1535</v>
      </c>
      <c r="B629">
        <v>3536</v>
      </c>
      <c r="C629" t="s">
        <v>730</v>
      </c>
      <c r="D629" t="s">
        <v>969</v>
      </c>
      <c r="E629" t="s">
        <v>876</v>
      </c>
      <c r="F629">
        <v>8</v>
      </c>
      <c r="G629" t="str">
        <f t="shared" si="57"/>
        <v>เด็กหญิงกวินทิพย์   ภิรมย์นาค</v>
      </c>
      <c r="J629">
        <f t="shared" si="58"/>
        <v>3536</v>
      </c>
      <c r="K629" t="str">
        <f t="shared" si="60"/>
        <v>เด็กหญิงกวินทิพย์   ภิรมย์นาค</v>
      </c>
      <c r="L629">
        <f t="shared" si="61"/>
        <v>3536</v>
      </c>
      <c r="M629" t="str">
        <f t="shared" si="59"/>
        <v>ศิลปะ2</v>
      </c>
      <c r="N629">
        <f t="shared" si="62"/>
        <v>8</v>
      </c>
    </row>
    <row r="630" spans="1:14" x14ac:dyDescent="0.2">
      <c r="A630" t="s">
        <v>1535</v>
      </c>
      <c r="B630">
        <v>3540</v>
      </c>
      <c r="C630" t="s">
        <v>730</v>
      </c>
      <c r="D630" t="s">
        <v>973</v>
      </c>
      <c r="E630" t="s">
        <v>879</v>
      </c>
      <c r="F630">
        <v>9</v>
      </c>
      <c r="G630" t="str">
        <f t="shared" si="57"/>
        <v>เด็กหญิงชลธีญา   อ้นจันทร์</v>
      </c>
      <c r="J630">
        <f t="shared" si="58"/>
        <v>3540</v>
      </c>
      <c r="K630" t="str">
        <f t="shared" si="60"/>
        <v>เด็กหญิงชลธีญา   อ้นจันทร์</v>
      </c>
      <c r="L630">
        <f t="shared" si="61"/>
        <v>3540</v>
      </c>
      <c r="M630" t="str">
        <f t="shared" si="59"/>
        <v>ศิลปะ2</v>
      </c>
      <c r="N630">
        <f t="shared" si="62"/>
        <v>9</v>
      </c>
    </row>
    <row r="631" spans="1:14" x14ac:dyDescent="0.2">
      <c r="A631" t="s">
        <v>1535</v>
      </c>
      <c r="B631">
        <v>3551</v>
      </c>
      <c r="C631" t="s">
        <v>730</v>
      </c>
      <c r="D631" t="s">
        <v>1035</v>
      </c>
      <c r="E631" t="s">
        <v>885</v>
      </c>
      <c r="F631">
        <v>10</v>
      </c>
      <c r="G631" t="str">
        <f t="shared" si="57"/>
        <v>เด็กหญิงพิชชาภา   นามศร</v>
      </c>
      <c r="J631">
        <f t="shared" si="58"/>
        <v>3551</v>
      </c>
      <c r="K631" t="str">
        <f t="shared" si="60"/>
        <v>เด็กหญิงพิชชาภา   นามศร</v>
      </c>
      <c r="L631">
        <f t="shared" si="61"/>
        <v>3551</v>
      </c>
      <c r="M631" t="str">
        <f t="shared" si="59"/>
        <v>ศิลปะ2</v>
      </c>
      <c r="N631">
        <f t="shared" si="62"/>
        <v>10</v>
      </c>
    </row>
    <row r="632" spans="1:14" x14ac:dyDescent="0.2">
      <c r="A632" t="s">
        <v>1535</v>
      </c>
      <c r="B632">
        <v>3553</v>
      </c>
      <c r="C632" t="s">
        <v>730</v>
      </c>
      <c r="D632" t="s">
        <v>984</v>
      </c>
      <c r="E632" t="s">
        <v>256</v>
      </c>
      <c r="F632">
        <v>11</v>
      </c>
      <c r="G632" t="str">
        <f t="shared" si="57"/>
        <v>เด็กหญิงวนัสนันท์   ติดรักษ์</v>
      </c>
      <c r="J632">
        <f t="shared" si="58"/>
        <v>3553</v>
      </c>
      <c r="K632" t="str">
        <f t="shared" si="60"/>
        <v>เด็กหญิงวนัสนันท์   ติดรักษ์</v>
      </c>
      <c r="L632">
        <f t="shared" si="61"/>
        <v>3553</v>
      </c>
      <c r="M632" t="str">
        <f t="shared" si="59"/>
        <v>ศิลปะ2</v>
      </c>
      <c r="N632">
        <f t="shared" si="62"/>
        <v>11</v>
      </c>
    </row>
    <row r="633" spans="1:14" x14ac:dyDescent="0.2">
      <c r="A633" t="s">
        <v>1535</v>
      </c>
      <c r="B633">
        <v>3630</v>
      </c>
      <c r="C633" t="s">
        <v>730</v>
      </c>
      <c r="D633" t="s">
        <v>1154</v>
      </c>
      <c r="E633" t="s">
        <v>128</v>
      </c>
      <c r="F633">
        <v>12</v>
      </c>
      <c r="G633" t="str">
        <f t="shared" si="57"/>
        <v>เด็กหญิงกนิษฐา     สุรินทร์ชัย</v>
      </c>
      <c r="J633">
        <f t="shared" si="58"/>
        <v>3630</v>
      </c>
      <c r="K633" t="str">
        <f t="shared" si="60"/>
        <v>เด็กหญิงกนิษฐา     สุรินทร์ชัย</v>
      </c>
      <c r="L633">
        <f t="shared" si="61"/>
        <v>3630</v>
      </c>
      <c r="M633" t="str">
        <f t="shared" si="59"/>
        <v>ศิลปะ2</v>
      </c>
      <c r="N633">
        <f t="shared" si="62"/>
        <v>12</v>
      </c>
    </row>
    <row r="634" spans="1:14" x14ac:dyDescent="0.2">
      <c r="A634" t="s">
        <v>1535</v>
      </c>
      <c r="B634">
        <v>3657</v>
      </c>
      <c r="C634" t="s">
        <v>730</v>
      </c>
      <c r="D634" t="s">
        <v>1191</v>
      </c>
      <c r="E634" t="s">
        <v>129</v>
      </c>
      <c r="F634">
        <v>13</v>
      </c>
      <c r="G634" t="str">
        <f t="shared" si="57"/>
        <v>เด็กหญิงวราภรณ์    พลเยี่ยม</v>
      </c>
      <c r="J634">
        <f t="shared" si="58"/>
        <v>3657</v>
      </c>
      <c r="K634" t="str">
        <f t="shared" si="60"/>
        <v>เด็กหญิงวราภรณ์    พลเยี่ยม</v>
      </c>
      <c r="L634">
        <f t="shared" si="61"/>
        <v>3657</v>
      </c>
      <c r="M634" t="str">
        <f t="shared" si="59"/>
        <v>ศิลปะ2</v>
      </c>
      <c r="N634">
        <f t="shared" si="62"/>
        <v>13</v>
      </c>
    </row>
    <row r="635" spans="1:14" x14ac:dyDescent="0.2">
      <c r="A635" t="s">
        <v>1535</v>
      </c>
      <c r="B635">
        <v>3728</v>
      </c>
      <c r="C635" t="s">
        <v>730</v>
      </c>
      <c r="D635" t="s">
        <v>1787</v>
      </c>
      <c r="E635" t="s">
        <v>1788</v>
      </c>
      <c r="F635">
        <v>14</v>
      </c>
      <c r="G635" t="str">
        <f t="shared" si="57"/>
        <v>เด็กหญิงอักษราภัค   หล้าเมา</v>
      </c>
      <c r="J635">
        <f t="shared" si="58"/>
        <v>3728</v>
      </c>
      <c r="K635" t="str">
        <f t="shared" si="60"/>
        <v>เด็กหญิงอักษราภัค   หล้าเมา</v>
      </c>
      <c r="L635">
        <f t="shared" si="61"/>
        <v>3728</v>
      </c>
      <c r="M635" t="str">
        <f t="shared" si="59"/>
        <v>ศิลปะ2</v>
      </c>
      <c r="N635">
        <f t="shared" si="62"/>
        <v>14</v>
      </c>
    </row>
    <row r="636" spans="1:14" x14ac:dyDescent="0.2">
      <c r="A636" t="s">
        <v>1535</v>
      </c>
      <c r="B636">
        <v>3730</v>
      </c>
      <c r="C636" t="s">
        <v>730</v>
      </c>
      <c r="D636" t="s">
        <v>1796</v>
      </c>
      <c r="E636" t="s">
        <v>1797</v>
      </c>
      <c r="F636">
        <v>15</v>
      </c>
      <c r="G636" t="str">
        <f t="shared" si="57"/>
        <v>เด็กหญิงภัทรริกา   ใจธิ</v>
      </c>
      <c r="J636">
        <f t="shared" si="58"/>
        <v>3730</v>
      </c>
      <c r="K636" t="str">
        <f t="shared" si="60"/>
        <v>เด็กหญิงภัทรริกา   ใจธิ</v>
      </c>
      <c r="L636">
        <f t="shared" si="61"/>
        <v>3730</v>
      </c>
      <c r="M636" t="str">
        <f t="shared" si="59"/>
        <v>ศิลปะ2</v>
      </c>
      <c r="N636">
        <f t="shared" si="62"/>
        <v>15</v>
      </c>
    </row>
    <row r="637" spans="1:14" x14ac:dyDescent="0.2">
      <c r="A637" t="s">
        <v>1536</v>
      </c>
      <c r="B637">
        <v>3501</v>
      </c>
      <c r="C637" t="s">
        <v>729</v>
      </c>
      <c r="D637" t="s">
        <v>942</v>
      </c>
      <c r="E637" t="s">
        <v>851</v>
      </c>
      <c r="F637">
        <v>1</v>
      </c>
      <c r="G637" t="str">
        <f t="shared" si="57"/>
        <v>เด็กชายกันติพัศ   ลือใจ</v>
      </c>
      <c r="J637">
        <f t="shared" si="58"/>
        <v>3501</v>
      </c>
      <c r="K637" t="str">
        <f t="shared" si="60"/>
        <v>เด็กชายกันติพัศ   ลือใจ</v>
      </c>
      <c r="L637">
        <f t="shared" si="61"/>
        <v>3501</v>
      </c>
      <c r="M637" t="str">
        <f t="shared" si="59"/>
        <v>ศิลปะ3</v>
      </c>
      <c r="N637">
        <f t="shared" si="62"/>
        <v>1</v>
      </c>
    </row>
    <row r="638" spans="1:14" x14ac:dyDescent="0.2">
      <c r="A638" t="s">
        <v>1536</v>
      </c>
      <c r="B638">
        <v>3503</v>
      </c>
      <c r="C638" t="s">
        <v>729</v>
      </c>
      <c r="D638" t="s">
        <v>640</v>
      </c>
      <c r="E638" t="s">
        <v>853</v>
      </c>
      <c r="F638">
        <v>2</v>
      </c>
      <c r="G638" t="str">
        <f t="shared" si="57"/>
        <v>เด็กชายณัฐนนท์   เชียงโส</v>
      </c>
      <c r="J638">
        <f t="shared" si="58"/>
        <v>3503</v>
      </c>
      <c r="K638" t="str">
        <f t="shared" si="60"/>
        <v>เด็กชายณัฐนนท์   เชียงโส</v>
      </c>
      <c r="L638">
        <f t="shared" si="61"/>
        <v>3503</v>
      </c>
      <c r="M638" t="str">
        <f t="shared" si="59"/>
        <v>ศิลปะ3</v>
      </c>
      <c r="N638">
        <f t="shared" si="62"/>
        <v>2</v>
      </c>
    </row>
    <row r="639" spans="1:14" x14ac:dyDescent="0.2">
      <c r="A639" t="s">
        <v>1536</v>
      </c>
      <c r="B639">
        <v>3509</v>
      </c>
      <c r="C639" t="s">
        <v>729</v>
      </c>
      <c r="D639" t="s">
        <v>949</v>
      </c>
      <c r="E639" t="s">
        <v>145</v>
      </c>
      <c r="F639">
        <v>3</v>
      </c>
      <c r="G639" t="str">
        <f t="shared" si="57"/>
        <v>เด็กชายภูตะวัน   ชุมภู</v>
      </c>
      <c r="J639">
        <f t="shared" si="58"/>
        <v>3509</v>
      </c>
      <c r="K639" t="str">
        <f t="shared" si="60"/>
        <v>เด็กชายภูตะวัน   ชุมภู</v>
      </c>
      <c r="L639">
        <f t="shared" si="61"/>
        <v>3509</v>
      </c>
      <c r="M639" t="str">
        <f t="shared" si="59"/>
        <v>ศิลปะ3</v>
      </c>
      <c r="N639">
        <f t="shared" si="62"/>
        <v>3</v>
      </c>
    </row>
    <row r="640" spans="1:14" x14ac:dyDescent="0.2">
      <c r="A640" t="s">
        <v>1536</v>
      </c>
      <c r="B640">
        <v>3643</v>
      </c>
      <c r="C640" t="s">
        <v>729</v>
      </c>
      <c r="D640" t="s">
        <v>1173</v>
      </c>
      <c r="E640" t="s">
        <v>240</v>
      </c>
      <c r="F640">
        <v>4</v>
      </c>
      <c r="G640" t="str">
        <f t="shared" si="57"/>
        <v>เด็กชายพิชญุตม์   ยิ้มพราย</v>
      </c>
      <c r="J640">
        <f t="shared" si="58"/>
        <v>3643</v>
      </c>
      <c r="K640" t="str">
        <f t="shared" si="60"/>
        <v>เด็กชายพิชญุตม์   ยิ้มพราย</v>
      </c>
      <c r="L640">
        <f t="shared" si="61"/>
        <v>3643</v>
      </c>
      <c r="M640" t="str">
        <f t="shared" si="59"/>
        <v>ศิลปะ3</v>
      </c>
      <c r="N640">
        <f t="shared" si="62"/>
        <v>4</v>
      </c>
    </row>
    <row r="641" spans="1:14" x14ac:dyDescent="0.2">
      <c r="A641" t="s">
        <v>1536</v>
      </c>
      <c r="B641">
        <v>3645</v>
      </c>
      <c r="C641" t="s">
        <v>729</v>
      </c>
      <c r="D641" t="s">
        <v>1176</v>
      </c>
      <c r="E641" t="s">
        <v>1771</v>
      </c>
      <c r="F641">
        <v>5</v>
      </c>
      <c r="G641" t="str">
        <f t="shared" ref="G641:G657" si="63">CONCATENATE(C641,D641,"   ",E641)</f>
        <v>เด็กชายพีระวัฒน์   คีลาวงค์</v>
      </c>
      <c r="J641">
        <f t="shared" ref="J641:J695" si="64">B641</f>
        <v>3645</v>
      </c>
      <c r="K641" t="str">
        <f t="shared" si="60"/>
        <v>เด็กชายพีระวัฒน์   คีลาวงค์</v>
      </c>
      <c r="L641">
        <f t="shared" si="61"/>
        <v>3645</v>
      </c>
      <c r="M641" t="str">
        <f t="shared" ref="M641:M695" si="65">A641</f>
        <v>ศิลปะ3</v>
      </c>
      <c r="N641">
        <f t="shared" si="62"/>
        <v>5</v>
      </c>
    </row>
    <row r="642" spans="1:14" x14ac:dyDescent="0.2">
      <c r="A642" t="s">
        <v>1536</v>
      </c>
      <c r="B642">
        <v>3646</v>
      </c>
      <c r="C642" t="s">
        <v>729</v>
      </c>
      <c r="D642" t="s">
        <v>1177</v>
      </c>
      <c r="E642" t="s">
        <v>1178</v>
      </c>
      <c r="F642">
        <v>6</v>
      </c>
      <c r="G642" t="str">
        <f t="shared" si="63"/>
        <v>เด็กชายภคนน   โกวิทย์แสงทอง</v>
      </c>
      <c r="J642">
        <f t="shared" si="64"/>
        <v>3646</v>
      </c>
      <c r="K642" t="str">
        <f t="shared" si="60"/>
        <v>เด็กชายภคนน   โกวิทย์แสงทอง</v>
      </c>
      <c r="L642">
        <f t="shared" si="61"/>
        <v>3646</v>
      </c>
      <c r="M642" t="str">
        <f t="shared" si="65"/>
        <v>ศิลปะ3</v>
      </c>
      <c r="N642">
        <f t="shared" si="62"/>
        <v>6</v>
      </c>
    </row>
    <row r="643" spans="1:14" x14ac:dyDescent="0.2">
      <c r="A643" t="s">
        <v>1536</v>
      </c>
      <c r="B643">
        <v>3668</v>
      </c>
      <c r="C643" t="s">
        <v>729</v>
      </c>
      <c r="D643" t="s">
        <v>1579</v>
      </c>
      <c r="E643" t="s">
        <v>1775</v>
      </c>
      <c r="F643">
        <v>7</v>
      </c>
      <c r="G643" t="str">
        <f t="shared" si="63"/>
        <v>เด็กชายรชต   ต๊ะศรีเรื่อน</v>
      </c>
      <c r="J643">
        <f t="shared" si="64"/>
        <v>3668</v>
      </c>
      <c r="K643" t="str">
        <f t="shared" si="60"/>
        <v>เด็กชายรชต   ต๊ะศรีเรื่อน</v>
      </c>
      <c r="L643">
        <f t="shared" si="61"/>
        <v>3668</v>
      </c>
      <c r="M643" t="str">
        <f t="shared" si="65"/>
        <v>ศิลปะ3</v>
      </c>
      <c r="N643">
        <f t="shared" si="62"/>
        <v>7</v>
      </c>
    </row>
    <row r="644" spans="1:14" x14ac:dyDescent="0.2">
      <c r="A644" t="s">
        <v>1536</v>
      </c>
      <c r="B644">
        <v>3742</v>
      </c>
      <c r="C644" t="s">
        <v>729</v>
      </c>
      <c r="D644" t="s">
        <v>1754</v>
      </c>
      <c r="E644" t="s">
        <v>1755</v>
      </c>
      <c r="F644">
        <v>8</v>
      </c>
      <c r="G644" t="str">
        <f t="shared" si="63"/>
        <v>เด็กชายตุนธร   แข็งขันธ์</v>
      </c>
      <c r="J644">
        <f t="shared" si="64"/>
        <v>3742</v>
      </c>
      <c r="K644" t="str">
        <f t="shared" si="60"/>
        <v>เด็กชายตุนธร   แข็งขันธ์</v>
      </c>
      <c r="L644">
        <f t="shared" si="61"/>
        <v>3742</v>
      </c>
      <c r="M644" t="str">
        <f t="shared" si="65"/>
        <v>ศิลปะ3</v>
      </c>
      <c r="N644">
        <f t="shared" si="62"/>
        <v>8</v>
      </c>
    </row>
    <row r="645" spans="1:14" x14ac:dyDescent="0.2">
      <c r="A645" t="s">
        <v>1536</v>
      </c>
      <c r="B645">
        <v>3745</v>
      </c>
      <c r="C645" t="s">
        <v>729</v>
      </c>
      <c r="D645" t="s">
        <v>1772</v>
      </c>
      <c r="E645" t="s">
        <v>95</v>
      </c>
      <c r="F645">
        <v>9</v>
      </c>
      <c r="G645" t="str">
        <f t="shared" si="63"/>
        <v>เด็กชายพชคฤณ   จอมแก้ว</v>
      </c>
      <c r="J645">
        <f t="shared" si="64"/>
        <v>3745</v>
      </c>
      <c r="K645" t="str">
        <f t="shared" si="60"/>
        <v>เด็กชายพชคฤณ   จอมแก้ว</v>
      </c>
      <c r="L645">
        <f t="shared" si="61"/>
        <v>3745</v>
      </c>
      <c r="M645" t="str">
        <f t="shared" si="65"/>
        <v>ศิลปะ3</v>
      </c>
      <c r="N645">
        <f t="shared" si="62"/>
        <v>9</v>
      </c>
    </row>
    <row r="646" spans="1:14" x14ac:dyDescent="0.2">
      <c r="A646" t="s">
        <v>1536</v>
      </c>
      <c r="B646">
        <v>3522</v>
      </c>
      <c r="C646" t="s">
        <v>730</v>
      </c>
      <c r="D646" t="s">
        <v>1039</v>
      </c>
      <c r="E646" t="s">
        <v>865</v>
      </c>
      <c r="F646">
        <v>10</v>
      </c>
      <c r="G646" t="str">
        <f t="shared" si="63"/>
        <v>เด็กหญิงเพ็ญธิชา   แซ่จ๋าว</v>
      </c>
      <c r="J646">
        <f t="shared" si="64"/>
        <v>3522</v>
      </c>
      <c r="K646" t="str">
        <f t="shared" si="60"/>
        <v>เด็กหญิงเพ็ญธิชา   แซ่จ๋าว</v>
      </c>
      <c r="L646">
        <f t="shared" si="61"/>
        <v>3522</v>
      </c>
      <c r="M646" t="str">
        <f t="shared" si="65"/>
        <v>ศิลปะ3</v>
      </c>
      <c r="N646">
        <f t="shared" si="62"/>
        <v>10</v>
      </c>
    </row>
    <row r="647" spans="1:14" x14ac:dyDescent="0.2">
      <c r="A647" t="s">
        <v>1536</v>
      </c>
      <c r="B647">
        <v>3526</v>
      </c>
      <c r="C647" t="s">
        <v>730</v>
      </c>
      <c r="D647" t="s">
        <v>962</v>
      </c>
      <c r="E647" t="s">
        <v>868</v>
      </c>
      <c r="F647">
        <v>11</v>
      </c>
      <c r="G647" t="str">
        <f t="shared" si="63"/>
        <v>เด็กหญิงอารยา   แสนใจนา</v>
      </c>
      <c r="J647">
        <f t="shared" si="64"/>
        <v>3526</v>
      </c>
      <c r="K647" t="str">
        <f t="shared" si="60"/>
        <v>เด็กหญิงอารยา   แสนใจนา</v>
      </c>
      <c r="L647">
        <f t="shared" si="61"/>
        <v>3526</v>
      </c>
      <c r="M647" t="str">
        <f t="shared" si="65"/>
        <v>ศิลปะ3</v>
      </c>
      <c r="N647">
        <f t="shared" si="62"/>
        <v>11</v>
      </c>
    </row>
    <row r="648" spans="1:14" x14ac:dyDescent="0.2">
      <c r="A648" t="s">
        <v>1536</v>
      </c>
      <c r="B648">
        <v>3543</v>
      </c>
      <c r="C648" t="s">
        <v>730</v>
      </c>
      <c r="D648" t="s">
        <v>976</v>
      </c>
      <c r="E648" t="s">
        <v>117</v>
      </c>
      <c r="F648">
        <v>12</v>
      </c>
      <c r="G648" t="str">
        <f t="shared" si="63"/>
        <v>เด็กหญิงณิชากร   ยาวิลาศ</v>
      </c>
      <c r="J648">
        <f t="shared" si="64"/>
        <v>3543</v>
      </c>
      <c r="K648" t="str">
        <f t="shared" si="60"/>
        <v>เด็กหญิงณิชากร   ยาวิลาศ</v>
      </c>
      <c r="L648">
        <f t="shared" si="61"/>
        <v>3543</v>
      </c>
      <c r="M648" t="str">
        <f t="shared" si="65"/>
        <v>ศิลปะ3</v>
      </c>
      <c r="N648">
        <f t="shared" si="62"/>
        <v>12</v>
      </c>
    </row>
    <row r="649" spans="1:14" x14ac:dyDescent="0.2">
      <c r="A649" t="s">
        <v>1536</v>
      </c>
      <c r="B649">
        <v>3636</v>
      </c>
      <c r="C649" t="s">
        <v>730</v>
      </c>
      <c r="D649" t="s">
        <v>1162</v>
      </c>
      <c r="E649" t="s">
        <v>1163</v>
      </c>
      <c r="F649">
        <v>13</v>
      </c>
      <c r="G649" t="str">
        <f t="shared" si="63"/>
        <v>เด็กหญิงณัฐณิชา    อินต๊ะวงค์</v>
      </c>
      <c r="J649">
        <f t="shared" si="64"/>
        <v>3636</v>
      </c>
      <c r="K649" t="str">
        <f t="shared" si="60"/>
        <v>เด็กหญิงณัฐณิชา    อินต๊ะวงค์</v>
      </c>
      <c r="L649">
        <f t="shared" si="61"/>
        <v>3636</v>
      </c>
      <c r="M649" t="str">
        <f t="shared" si="65"/>
        <v>ศิลปะ3</v>
      </c>
      <c r="N649">
        <f t="shared" si="62"/>
        <v>13</v>
      </c>
    </row>
    <row r="650" spans="1:14" x14ac:dyDescent="0.2">
      <c r="A650" t="s">
        <v>1536</v>
      </c>
      <c r="B650">
        <v>3743</v>
      </c>
      <c r="C650" t="s">
        <v>730</v>
      </c>
      <c r="D650" t="s">
        <v>1759</v>
      </c>
      <c r="E650" t="s">
        <v>1760</v>
      </c>
      <c r="F650">
        <v>14</v>
      </c>
      <c r="G650" t="str">
        <f t="shared" si="63"/>
        <v>เด็กหญิงรัตนกร   สุรินทร์</v>
      </c>
      <c r="J650">
        <f t="shared" si="64"/>
        <v>3743</v>
      </c>
      <c r="K650" t="str">
        <f t="shared" si="60"/>
        <v>เด็กหญิงรัตนกร   สุรินทร์</v>
      </c>
      <c r="L650">
        <f t="shared" si="61"/>
        <v>3743</v>
      </c>
      <c r="M650" t="str">
        <f t="shared" si="65"/>
        <v>ศิลปะ3</v>
      </c>
      <c r="N650">
        <f t="shared" si="62"/>
        <v>14</v>
      </c>
    </row>
    <row r="651" spans="1:14" x14ac:dyDescent="0.2">
      <c r="A651" t="s">
        <v>1536</v>
      </c>
      <c r="B651">
        <v>3744</v>
      </c>
      <c r="C651" t="s">
        <v>730</v>
      </c>
      <c r="D651" t="s">
        <v>1761</v>
      </c>
      <c r="E651" t="s">
        <v>1762</v>
      </c>
      <c r="F651">
        <v>15</v>
      </c>
      <c r="G651" t="str">
        <f t="shared" si="63"/>
        <v>เด็กหญิงรัชนก   บัวงาม</v>
      </c>
      <c r="J651">
        <f t="shared" si="64"/>
        <v>3744</v>
      </c>
      <c r="K651" t="str">
        <f t="shared" si="60"/>
        <v>เด็กหญิงรัชนก   บัวงาม</v>
      </c>
      <c r="L651">
        <f t="shared" si="61"/>
        <v>3744</v>
      </c>
      <c r="M651" t="str">
        <f t="shared" si="65"/>
        <v>ศิลปะ3</v>
      </c>
      <c r="N651">
        <f t="shared" si="62"/>
        <v>15</v>
      </c>
    </row>
    <row r="652" spans="1:14" x14ac:dyDescent="0.2">
      <c r="A652" t="s">
        <v>1537</v>
      </c>
      <c r="B652">
        <v>3504</v>
      </c>
      <c r="C652" t="s">
        <v>729</v>
      </c>
      <c r="D652" t="s">
        <v>944</v>
      </c>
      <c r="E652" t="s">
        <v>854</v>
      </c>
      <c r="F652">
        <v>1</v>
      </c>
      <c r="G652" t="str">
        <f t="shared" si="63"/>
        <v>เด็กชายติณห์ภัทร   เชื้อรอด</v>
      </c>
      <c r="J652">
        <f t="shared" si="64"/>
        <v>3504</v>
      </c>
      <c r="K652" t="str">
        <f t="shared" ref="K652:K695" si="66">G652</f>
        <v>เด็กชายติณห์ภัทร   เชื้อรอด</v>
      </c>
      <c r="L652">
        <f t="shared" ref="L652:L695" si="67">J652</f>
        <v>3504</v>
      </c>
      <c r="M652" t="str">
        <f t="shared" si="65"/>
        <v>เสริม1</v>
      </c>
      <c r="N652">
        <f t="shared" ref="N652:N695" si="68">F652</f>
        <v>1</v>
      </c>
    </row>
    <row r="653" spans="1:14" x14ac:dyDescent="0.2">
      <c r="A653" t="s">
        <v>1537</v>
      </c>
      <c r="B653">
        <v>3506</v>
      </c>
      <c r="C653" t="s">
        <v>729</v>
      </c>
      <c r="D653" t="s">
        <v>946</v>
      </c>
      <c r="E653" t="s">
        <v>856</v>
      </c>
      <c r="F653">
        <v>2</v>
      </c>
      <c r="G653" t="str">
        <f t="shared" si="63"/>
        <v>เด็กชายปุณณภพ   ป้องกัน</v>
      </c>
      <c r="J653">
        <f t="shared" si="64"/>
        <v>3506</v>
      </c>
      <c r="K653" t="str">
        <f t="shared" si="66"/>
        <v>เด็กชายปุณณภพ   ป้องกัน</v>
      </c>
      <c r="L653">
        <f t="shared" si="67"/>
        <v>3506</v>
      </c>
      <c r="M653" t="str">
        <f t="shared" si="65"/>
        <v>เสริม1</v>
      </c>
      <c r="N653">
        <f t="shared" si="68"/>
        <v>2</v>
      </c>
    </row>
    <row r="654" spans="1:14" x14ac:dyDescent="0.2">
      <c r="A654" t="s">
        <v>1537</v>
      </c>
      <c r="B654">
        <v>3510</v>
      </c>
      <c r="C654" t="s">
        <v>729</v>
      </c>
      <c r="D654" t="s">
        <v>950</v>
      </c>
      <c r="E654" t="s">
        <v>1</v>
      </c>
      <c r="F654">
        <v>3</v>
      </c>
      <c r="G654" t="str">
        <f t="shared" si="63"/>
        <v>เด็กชายภูมิภากร   ช่วยประสิทธิ์</v>
      </c>
      <c r="J654">
        <f t="shared" si="64"/>
        <v>3510</v>
      </c>
      <c r="K654" t="str">
        <f t="shared" si="66"/>
        <v>เด็กชายภูมิภากร   ช่วยประสิทธิ์</v>
      </c>
      <c r="L654">
        <f t="shared" si="67"/>
        <v>3510</v>
      </c>
      <c r="M654" t="str">
        <f t="shared" si="65"/>
        <v>เสริม1</v>
      </c>
      <c r="N654">
        <f t="shared" si="68"/>
        <v>3</v>
      </c>
    </row>
    <row r="655" spans="1:14" x14ac:dyDescent="0.2">
      <c r="A655" t="s">
        <v>1537</v>
      </c>
      <c r="B655">
        <v>3629</v>
      </c>
      <c r="C655" t="s">
        <v>729</v>
      </c>
      <c r="D655" t="s">
        <v>650</v>
      </c>
      <c r="E655" t="s">
        <v>1153</v>
      </c>
      <c r="F655">
        <v>4</v>
      </c>
      <c r="G655" t="str">
        <f t="shared" si="63"/>
        <v>เด็กชายธนทรัพย์   คำตุ้ย</v>
      </c>
      <c r="J655">
        <f t="shared" si="64"/>
        <v>3629</v>
      </c>
      <c r="K655" t="str">
        <f t="shared" si="66"/>
        <v>เด็กชายธนทรัพย์   คำตุ้ย</v>
      </c>
      <c r="L655">
        <f t="shared" si="67"/>
        <v>3629</v>
      </c>
      <c r="M655" t="str">
        <f t="shared" si="65"/>
        <v>เสริม1</v>
      </c>
      <c r="N655">
        <f t="shared" si="68"/>
        <v>4</v>
      </c>
    </row>
    <row r="656" spans="1:14" x14ac:dyDescent="0.2">
      <c r="A656" t="s">
        <v>1537</v>
      </c>
      <c r="B656">
        <v>3642</v>
      </c>
      <c r="C656" t="s">
        <v>729</v>
      </c>
      <c r="D656" t="s">
        <v>1172</v>
      </c>
      <c r="E656" t="s">
        <v>152</v>
      </c>
      <c r="F656">
        <v>5</v>
      </c>
      <c r="G656" t="str">
        <f t="shared" si="63"/>
        <v>เด็กชายพจนากร   สมรัตน์</v>
      </c>
      <c r="J656">
        <f t="shared" si="64"/>
        <v>3642</v>
      </c>
      <c r="K656" t="str">
        <f t="shared" si="66"/>
        <v>เด็กชายพจนากร   สมรัตน์</v>
      </c>
      <c r="L656">
        <f t="shared" si="67"/>
        <v>3642</v>
      </c>
      <c r="M656" t="str">
        <f t="shared" si="65"/>
        <v>เสริม1</v>
      </c>
      <c r="N656">
        <f t="shared" si="68"/>
        <v>5</v>
      </c>
    </row>
    <row r="657" spans="1:14" x14ac:dyDescent="0.2">
      <c r="A657" t="s">
        <v>1537</v>
      </c>
      <c r="B657">
        <v>3724</v>
      </c>
      <c r="C657" t="s">
        <v>729</v>
      </c>
      <c r="D657" t="s">
        <v>1740</v>
      </c>
      <c r="E657" t="s">
        <v>1741</v>
      </c>
      <c r="F657">
        <v>6</v>
      </c>
      <c r="G657" t="str">
        <f t="shared" si="63"/>
        <v>เด็กชายพชร   นิธิธนภัทร</v>
      </c>
      <c r="J657">
        <f t="shared" si="64"/>
        <v>3724</v>
      </c>
      <c r="K657" t="str">
        <f t="shared" si="66"/>
        <v>เด็กชายพชร   นิธิธนภัทร</v>
      </c>
      <c r="L657">
        <f t="shared" si="67"/>
        <v>3724</v>
      </c>
      <c r="M657" t="str">
        <f t="shared" si="65"/>
        <v>เสริม1</v>
      </c>
      <c r="N657">
        <f t="shared" si="68"/>
        <v>6</v>
      </c>
    </row>
    <row r="658" spans="1:14" x14ac:dyDescent="0.2">
      <c r="A658" t="s">
        <v>1537</v>
      </c>
      <c r="B658">
        <v>3727</v>
      </c>
      <c r="C658" t="s">
        <v>729</v>
      </c>
      <c r="D658" t="s">
        <v>1793</v>
      </c>
      <c r="E658" t="s">
        <v>1794</v>
      </c>
      <c r="F658">
        <v>7</v>
      </c>
      <c r="G658" t="str">
        <f t="shared" ref="G658:G689" si="69">CONCATENATE(C658,D658,"   ",E658)</f>
        <v>เด็กชายณัฐภูมิ   แสนเพชร</v>
      </c>
      <c r="J658">
        <f t="shared" si="64"/>
        <v>3727</v>
      </c>
      <c r="K658" t="str">
        <f t="shared" si="66"/>
        <v>เด็กชายณัฐภูมิ   แสนเพชร</v>
      </c>
      <c r="L658">
        <f t="shared" si="67"/>
        <v>3727</v>
      </c>
      <c r="M658" t="str">
        <f t="shared" si="65"/>
        <v>เสริม1</v>
      </c>
      <c r="N658">
        <f t="shared" si="68"/>
        <v>7</v>
      </c>
    </row>
    <row r="659" spans="1:14" x14ac:dyDescent="0.2">
      <c r="A659" t="s">
        <v>1537</v>
      </c>
      <c r="B659">
        <v>3513</v>
      </c>
      <c r="C659" t="s">
        <v>730</v>
      </c>
      <c r="D659" t="s">
        <v>1034</v>
      </c>
      <c r="E659" t="s">
        <v>85</v>
      </c>
      <c r="F659">
        <v>8</v>
      </c>
      <c r="G659" t="str">
        <f t="shared" si="69"/>
        <v>เด็กหญิงจิณัฏฐิตา   เชื้อเมืองพาน</v>
      </c>
      <c r="J659">
        <f t="shared" si="64"/>
        <v>3513</v>
      </c>
      <c r="K659" t="str">
        <f t="shared" si="66"/>
        <v>เด็กหญิงจิณัฏฐิตา   เชื้อเมืองพาน</v>
      </c>
      <c r="L659">
        <f t="shared" si="67"/>
        <v>3513</v>
      </c>
      <c r="M659" t="str">
        <f t="shared" si="65"/>
        <v>เสริม1</v>
      </c>
      <c r="N659">
        <f t="shared" si="68"/>
        <v>8</v>
      </c>
    </row>
    <row r="660" spans="1:14" x14ac:dyDescent="0.2">
      <c r="A660" t="s">
        <v>1537</v>
      </c>
      <c r="B660">
        <v>3518</v>
      </c>
      <c r="C660" t="s">
        <v>730</v>
      </c>
      <c r="D660" t="s">
        <v>956</v>
      </c>
      <c r="E660" t="s">
        <v>862</v>
      </c>
      <c r="F660">
        <v>9</v>
      </c>
      <c r="G660" t="str">
        <f t="shared" si="69"/>
        <v>เด็กหญิงณัฐธยาน์   คำดา</v>
      </c>
      <c r="J660">
        <f t="shared" si="64"/>
        <v>3518</v>
      </c>
      <c r="K660" t="str">
        <f t="shared" si="66"/>
        <v>เด็กหญิงณัฐธยาน์   คำดา</v>
      </c>
      <c r="L660">
        <f t="shared" si="67"/>
        <v>3518</v>
      </c>
      <c r="M660" t="str">
        <f t="shared" si="65"/>
        <v>เสริม1</v>
      </c>
      <c r="N660">
        <f t="shared" si="68"/>
        <v>9</v>
      </c>
    </row>
    <row r="661" spans="1:14" x14ac:dyDescent="0.2">
      <c r="A661" t="s">
        <v>1537</v>
      </c>
      <c r="B661">
        <v>3521</v>
      </c>
      <c r="C661" t="s">
        <v>730</v>
      </c>
      <c r="D661" t="s">
        <v>958</v>
      </c>
      <c r="E661" t="s">
        <v>864</v>
      </c>
      <c r="F661">
        <v>10</v>
      </c>
      <c r="G661" t="str">
        <f t="shared" si="69"/>
        <v>เด็กหญิงพรทิพย์   สนธิภักดี</v>
      </c>
      <c r="J661">
        <f t="shared" si="64"/>
        <v>3521</v>
      </c>
      <c r="K661" t="str">
        <f t="shared" si="66"/>
        <v>เด็กหญิงพรทิพย์   สนธิภักดี</v>
      </c>
      <c r="L661">
        <f t="shared" si="67"/>
        <v>3521</v>
      </c>
      <c r="M661" t="str">
        <f t="shared" si="65"/>
        <v>เสริม1</v>
      </c>
      <c r="N661">
        <f t="shared" si="68"/>
        <v>10</v>
      </c>
    </row>
    <row r="662" spans="1:14" x14ac:dyDescent="0.2">
      <c r="A662" t="s">
        <v>1537</v>
      </c>
      <c r="B662">
        <v>3523</v>
      </c>
      <c r="C662" t="s">
        <v>730</v>
      </c>
      <c r="D662" t="s">
        <v>959</v>
      </c>
      <c r="E662" t="s">
        <v>818</v>
      </c>
      <c r="F662">
        <v>11</v>
      </c>
      <c r="G662" t="str">
        <f t="shared" si="69"/>
        <v>เด็กหญิงมณฑกาญจน์   ใจปินตา</v>
      </c>
      <c r="J662">
        <f t="shared" si="64"/>
        <v>3523</v>
      </c>
      <c r="K662" t="str">
        <f t="shared" si="66"/>
        <v>เด็กหญิงมณฑกาญจน์   ใจปินตา</v>
      </c>
      <c r="L662">
        <f t="shared" si="67"/>
        <v>3523</v>
      </c>
      <c r="M662" t="str">
        <f t="shared" si="65"/>
        <v>เสริม1</v>
      </c>
      <c r="N662">
        <f t="shared" si="68"/>
        <v>11</v>
      </c>
    </row>
    <row r="663" spans="1:14" x14ac:dyDescent="0.2">
      <c r="A663" t="s">
        <v>1537</v>
      </c>
      <c r="B663">
        <v>3639</v>
      </c>
      <c r="C663" t="s">
        <v>730</v>
      </c>
      <c r="D663" t="s">
        <v>1167</v>
      </c>
      <c r="E663" t="s">
        <v>1168</v>
      </c>
      <c r="F663">
        <v>12</v>
      </c>
      <c r="G663" t="str">
        <f t="shared" si="69"/>
        <v>เด็กหญิงนำพาพร    ขันทบัว</v>
      </c>
      <c r="J663">
        <f t="shared" si="64"/>
        <v>3639</v>
      </c>
      <c r="K663" t="str">
        <f t="shared" si="66"/>
        <v>เด็กหญิงนำพาพร    ขันทบัว</v>
      </c>
      <c r="L663">
        <f t="shared" si="67"/>
        <v>3639</v>
      </c>
      <c r="M663" t="str">
        <f t="shared" si="65"/>
        <v>เสริม1</v>
      </c>
      <c r="N663">
        <f t="shared" si="68"/>
        <v>12</v>
      </c>
    </row>
    <row r="664" spans="1:14" x14ac:dyDescent="0.2">
      <c r="A664" t="s">
        <v>1537</v>
      </c>
      <c r="B664">
        <v>3658</v>
      </c>
      <c r="C664" t="s">
        <v>730</v>
      </c>
      <c r="D664" t="s">
        <v>1192</v>
      </c>
      <c r="E664" t="s">
        <v>1193</v>
      </c>
      <c r="F664">
        <v>13</v>
      </c>
      <c r="G664" t="str">
        <f t="shared" si="69"/>
        <v>เด็กหญิงวิศชญาพร   รุนเดิม</v>
      </c>
      <c r="J664">
        <f t="shared" si="64"/>
        <v>3658</v>
      </c>
      <c r="K664" t="str">
        <f t="shared" si="66"/>
        <v>เด็กหญิงวิศชญาพร   รุนเดิม</v>
      </c>
      <c r="L664">
        <f t="shared" si="67"/>
        <v>3658</v>
      </c>
      <c r="M664" t="str">
        <f t="shared" si="65"/>
        <v>เสริม1</v>
      </c>
      <c r="N664">
        <f t="shared" si="68"/>
        <v>13</v>
      </c>
    </row>
    <row r="665" spans="1:14" x14ac:dyDescent="0.2">
      <c r="A665" t="s">
        <v>1537</v>
      </c>
      <c r="B665">
        <v>3725</v>
      </c>
      <c r="C665" t="s">
        <v>730</v>
      </c>
      <c r="D665" t="s">
        <v>1749</v>
      </c>
      <c r="E665" t="s">
        <v>855</v>
      </c>
      <c r="F665">
        <v>14</v>
      </c>
      <c r="G665" t="str">
        <f t="shared" si="69"/>
        <v>เด็กหญิงรัญชน์ธร   ธรรมากาศ</v>
      </c>
      <c r="J665">
        <f t="shared" si="64"/>
        <v>3725</v>
      </c>
      <c r="K665" t="str">
        <f t="shared" si="66"/>
        <v>เด็กหญิงรัญชน์ธร   ธรรมากาศ</v>
      </c>
      <c r="L665">
        <f t="shared" si="67"/>
        <v>3725</v>
      </c>
      <c r="M665" t="str">
        <f t="shared" si="65"/>
        <v>เสริม1</v>
      </c>
      <c r="N665">
        <f t="shared" si="68"/>
        <v>14</v>
      </c>
    </row>
    <row r="666" spans="1:14" x14ac:dyDescent="0.2">
      <c r="A666" t="s">
        <v>1537</v>
      </c>
      <c r="B666">
        <v>3726</v>
      </c>
      <c r="C666" t="s">
        <v>730</v>
      </c>
      <c r="D666" t="s">
        <v>1750</v>
      </c>
      <c r="E666" t="s">
        <v>1751</v>
      </c>
      <c r="F666">
        <v>15</v>
      </c>
      <c r="G666" t="str">
        <f t="shared" si="69"/>
        <v>เด็กหญิงสุธาสินี   พรหมเผ่า</v>
      </c>
      <c r="J666">
        <f t="shared" si="64"/>
        <v>3726</v>
      </c>
      <c r="K666" t="str">
        <f t="shared" si="66"/>
        <v>เด็กหญิงสุธาสินี   พรหมเผ่า</v>
      </c>
      <c r="L666">
        <f t="shared" si="67"/>
        <v>3726</v>
      </c>
      <c r="M666" t="str">
        <f t="shared" si="65"/>
        <v>เสริม1</v>
      </c>
      <c r="N666">
        <f t="shared" si="68"/>
        <v>15</v>
      </c>
    </row>
    <row r="667" spans="1:14" x14ac:dyDescent="0.2">
      <c r="A667" t="s">
        <v>1538</v>
      </c>
      <c r="B667">
        <v>3528</v>
      </c>
      <c r="C667" t="s">
        <v>729</v>
      </c>
      <c r="D667" t="s">
        <v>516</v>
      </c>
      <c r="E667" t="s">
        <v>870</v>
      </c>
      <c r="F667">
        <v>1</v>
      </c>
      <c r="G667" t="str">
        <f t="shared" si="69"/>
        <v>เด็กชายจิรายุ   คำภีระวงค์</v>
      </c>
      <c r="J667">
        <f t="shared" si="64"/>
        <v>3528</v>
      </c>
      <c r="K667" t="str">
        <f t="shared" si="66"/>
        <v>เด็กชายจิรายุ   คำภีระวงค์</v>
      </c>
      <c r="L667">
        <f t="shared" si="67"/>
        <v>3528</v>
      </c>
      <c r="M667" t="str">
        <f t="shared" si="65"/>
        <v>เสริม2</v>
      </c>
      <c r="N667">
        <f t="shared" si="68"/>
        <v>1</v>
      </c>
    </row>
    <row r="668" spans="1:14" x14ac:dyDescent="0.2">
      <c r="A668" t="s">
        <v>1538</v>
      </c>
      <c r="B668">
        <v>3534</v>
      </c>
      <c r="C668" t="s">
        <v>729</v>
      </c>
      <c r="D668" t="s">
        <v>967</v>
      </c>
      <c r="E668" t="s">
        <v>874</v>
      </c>
      <c r="F668">
        <v>2</v>
      </c>
      <c r="G668" t="str">
        <f t="shared" si="69"/>
        <v>เด็กชายรัชพล   บุญรักษา</v>
      </c>
      <c r="J668">
        <f t="shared" si="64"/>
        <v>3534</v>
      </c>
      <c r="K668" t="str">
        <f t="shared" si="66"/>
        <v>เด็กชายรัชพล   บุญรักษา</v>
      </c>
      <c r="L668">
        <f t="shared" si="67"/>
        <v>3534</v>
      </c>
      <c r="M668" t="str">
        <f t="shared" si="65"/>
        <v>เสริม2</v>
      </c>
      <c r="N668">
        <f t="shared" si="68"/>
        <v>2</v>
      </c>
    </row>
    <row r="669" spans="1:14" x14ac:dyDescent="0.2">
      <c r="A669" t="s">
        <v>1538</v>
      </c>
      <c r="B669">
        <v>3619</v>
      </c>
      <c r="C669" t="s">
        <v>729</v>
      </c>
      <c r="D669" t="s">
        <v>82</v>
      </c>
      <c r="E669" t="s">
        <v>1198</v>
      </c>
      <c r="F669">
        <v>3</v>
      </c>
      <c r="G669" t="str">
        <f t="shared" si="69"/>
        <v>เด็กชายปริญญา   มีทอง</v>
      </c>
      <c r="J669">
        <f t="shared" si="64"/>
        <v>3619</v>
      </c>
      <c r="K669" t="str">
        <f t="shared" si="66"/>
        <v>เด็กชายปริญญา   มีทอง</v>
      </c>
      <c r="L669">
        <f t="shared" si="67"/>
        <v>3619</v>
      </c>
      <c r="M669" t="str">
        <f t="shared" si="65"/>
        <v>เสริม2</v>
      </c>
      <c r="N669">
        <f t="shared" si="68"/>
        <v>3</v>
      </c>
    </row>
    <row r="670" spans="1:14" x14ac:dyDescent="0.2">
      <c r="A670" t="s">
        <v>1538</v>
      </c>
      <c r="B670">
        <v>3624</v>
      </c>
      <c r="C670" t="s">
        <v>729</v>
      </c>
      <c r="D670" t="s">
        <v>1148</v>
      </c>
      <c r="E670" t="s">
        <v>862</v>
      </c>
      <c r="F670">
        <v>4</v>
      </c>
      <c r="G670" t="str">
        <f t="shared" si="69"/>
        <v>เด็กชายณัฐวรรธน์    คำดา</v>
      </c>
      <c r="J670">
        <f t="shared" si="64"/>
        <v>3624</v>
      </c>
      <c r="K670" t="str">
        <f t="shared" si="66"/>
        <v>เด็กชายณัฐวรรธน์    คำดา</v>
      </c>
      <c r="L670">
        <f t="shared" si="67"/>
        <v>3624</v>
      </c>
      <c r="M670" t="str">
        <f t="shared" si="65"/>
        <v>เสริม2</v>
      </c>
      <c r="N670">
        <f t="shared" si="68"/>
        <v>4</v>
      </c>
    </row>
    <row r="671" spans="1:14" x14ac:dyDescent="0.2">
      <c r="A671" t="s">
        <v>1538</v>
      </c>
      <c r="B671">
        <v>3644</v>
      </c>
      <c r="C671" t="s">
        <v>729</v>
      </c>
      <c r="D671" t="s">
        <v>1174</v>
      </c>
      <c r="E671" t="s">
        <v>1175</v>
      </c>
      <c r="F671">
        <v>5</v>
      </c>
      <c r="G671" t="str">
        <f t="shared" si="69"/>
        <v>เด็กชายพิชยะ   อธิวันดี</v>
      </c>
      <c r="J671">
        <f t="shared" si="64"/>
        <v>3644</v>
      </c>
      <c r="K671" t="str">
        <f t="shared" si="66"/>
        <v>เด็กชายพิชยะ   อธิวันดี</v>
      </c>
      <c r="L671">
        <f t="shared" si="67"/>
        <v>3644</v>
      </c>
      <c r="M671" t="str">
        <f t="shared" si="65"/>
        <v>เสริม2</v>
      </c>
      <c r="N671">
        <f t="shared" si="68"/>
        <v>5</v>
      </c>
    </row>
    <row r="672" spans="1:14" x14ac:dyDescent="0.2">
      <c r="A672" t="s">
        <v>1538</v>
      </c>
      <c r="B672">
        <v>3733</v>
      </c>
      <c r="C672" t="s">
        <v>729</v>
      </c>
      <c r="D672" t="s">
        <v>1742</v>
      </c>
      <c r="E672" t="s">
        <v>1743</v>
      </c>
      <c r="F672">
        <v>6</v>
      </c>
      <c r="G672" t="str">
        <f t="shared" si="69"/>
        <v>เด็กชายเอื้ออังกูร   มีนันต๊ะ</v>
      </c>
      <c r="J672">
        <f t="shared" si="64"/>
        <v>3733</v>
      </c>
      <c r="K672" t="str">
        <f t="shared" si="66"/>
        <v>เด็กชายเอื้ออังกูร   มีนันต๊ะ</v>
      </c>
      <c r="L672">
        <f t="shared" si="67"/>
        <v>3733</v>
      </c>
      <c r="M672" t="str">
        <f t="shared" si="65"/>
        <v>เสริม2</v>
      </c>
      <c r="N672">
        <f t="shared" si="68"/>
        <v>6</v>
      </c>
    </row>
    <row r="673" spans="1:14" x14ac:dyDescent="0.2">
      <c r="A673" t="s">
        <v>1538</v>
      </c>
      <c r="B673">
        <v>3734</v>
      </c>
      <c r="C673" t="s">
        <v>729</v>
      </c>
      <c r="D673" t="s">
        <v>1744</v>
      </c>
      <c r="E673" t="s">
        <v>1745</v>
      </c>
      <c r="F673">
        <v>7</v>
      </c>
      <c r="G673" t="str">
        <f t="shared" si="69"/>
        <v>เด็กชายกฤษณพล   ใจวรรณ์</v>
      </c>
      <c r="J673">
        <f t="shared" si="64"/>
        <v>3734</v>
      </c>
      <c r="K673" t="str">
        <f t="shared" si="66"/>
        <v>เด็กชายกฤษณพล   ใจวรรณ์</v>
      </c>
      <c r="L673">
        <f t="shared" si="67"/>
        <v>3734</v>
      </c>
      <c r="M673" t="str">
        <f t="shared" si="65"/>
        <v>เสริม2</v>
      </c>
      <c r="N673">
        <f t="shared" si="68"/>
        <v>7</v>
      </c>
    </row>
    <row r="674" spans="1:14" x14ac:dyDescent="0.2">
      <c r="A674" t="s">
        <v>1538</v>
      </c>
      <c r="B674">
        <v>3736</v>
      </c>
      <c r="C674" t="s">
        <v>729</v>
      </c>
      <c r="D674" t="s">
        <v>1768</v>
      </c>
      <c r="E674" t="s">
        <v>787</v>
      </c>
      <c r="F674">
        <v>8</v>
      </c>
      <c r="G674" t="str">
        <f t="shared" si="69"/>
        <v>เด็กชายญาณาธิป   หนูดำ</v>
      </c>
      <c r="J674">
        <f t="shared" si="64"/>
        <v>3736</v>
      </c>
      <c r="K674" t="str">
        <f t="shared" si="66"/>
        <v>เด็กชายญาณาธิป   หนูดำ</v>
      </c>
      <c r="L674">
        <f t="shared" si="67"/>
        <v>3736</v>
      </c>
      <c r="M674" t="str">
        <f t="shared" si="65"/>
        <v>เสริม2</v>
      </c>
      <c r="N674">
        <f t="shared" si="68"/>
        <v>8</v>
      </c>
    </row>
    <row r="675" spans="1:14" x14ac:dyDescent="0.2">
      <c r="A675" t="s">
        <v>1538</v>
      </c>
      <c r="B675">
        <v>3545</v>
      </c>
      <c r="C675" t="s">
        <v>730</v>
      </c>
      <c r="D675" t="s">
        <v>977</v>
      </c>
      <c r="E675" t="s">
        <v>856</v>
      </c>
      <c r="F675">
        <v>9</v>
      </c>
      <c r="G675" t="str">
        <f t="shared" si="69"/>
        <v>เด็กหญิงธวัลรัตน์   ป้องกัน</v>
      </c>
      <c r="J675">
        <f t="shared" si="64"/>
        <v>3545</v>
      </c>
      <c r="K675" t="str">
        <f t="shared" si="66"/>
        <v>เด็กหญิงธวัลรัตน์   ป้องกัน</v>
      </c>
      <c r="L675">
        <f t="shared" si="67"/>
        <v>3545</v>
      </c>
      <c r="M675" t="str">
        <f t="shared" si="65"/>
        <v>เสริม2</v>
      </c>
      <c r="N675">
        <f t="shared" si="68"/>
        <v>9</v>
      </c>
    </row>
    <row r="676" spans="1:14" x14ac:dyDescent="0.2">
      <c r="A676" t="s">
        <v>1538</v>
      </c>
      <c r="B676">
        <v>3548</v>
      </c>
      <c r="C676" t="s">
        <v>730</v>
      </c>
      <c r="D676" t="s">
        <v>980</v>
      </c>
      <c r="E676" t="s">
        <v>882</v>
      </c>
      <c r="F676">
        <v>10</v>
      </c>
      <c r="G676" t="str">
        <f t="shared" si="69"/>
        <v>เด็กหญิงปาณิสรา   จำปาอิ่น</v>
      </c>
      <c r="J676">
        <f t="shared" si="64"/>
        <v>3548</v>
      </c>
      <c r="K676" t="str">
        <f t="shared" si="66"/>
        <v>เด็กหญิงปาณิสรา   จำปาอิ่น</v>
      </c>
      <c r="L676">
        <f t="shared" si="67"/>
        <v>3548</v>
      </c>
      <c r="M676" t="str">
        <f t="shared" si="65"/>
        <v>เสริม2</v>
      </c>
      <c r="N676">
        <f t="shared" si="68"/>
        <v>10</v>
      </c>
    </row>
    <row r="677" spans="1:14" x14ac:dyDescent="0.2">
      <c r="A677" t="s">
        <v>1538</v>
      </c>
      <c r="B677">
        <v>3554</v>
      </c>
      <c r="C677" t="s">
        <v>730</v>
      </c>
      <c r="D677" t="s">
        <v>985</v>
      </c>
      <c r="E677" t="s">
        <v>103</v>
      </c>
      <c r="F677">
        <v>11</v>
      </c>
      <c r="G677" t="str">
        <f t="shared" si="69"/>
        <v>เด็กหญิงศรีกมลลักษณ์   ตาสาย</v>
      </c>
      <c r="J677">
        <f t="shared" si="64"/>
        <v>3554</v>
      </c>
      <c r="K677" t="str">
        <f t="shared" si="66"/>
        <v>เด็กหญิงศรีกมลลักษณ์   ตาสาย</v>
      </c>
      <c r="L677">
        <f t="shared" si="67"/>
        <v>3554</v>
      </c>
      <c r="M677" t="str">
        <f t="shared" si="65"/>
        <v>เสริม2</v>
      </c>
      <c r="N677">
        <f t="shared" si="68"/>
        <v>11</v>
      </c>
    </row>
    <row r="678" spans="1:14" x14ac:dyDescent="0.2">
      <c r="A678" t="s">
        <v>1538</v>
      </c>
      <c r="B678">
        <v>3650</v>
      </c>
      <c r="C678" t="s">
        <v>730</v>
      </c>
      <c r="D678" t="s">
        <v>1180</v>
      </c>
      <c r="E678" t="s">
        <v>1181</v>
      </c>
      <c r="F678">
        <v>12</v>
      </c>
      <c r="G678" t="str">
        <f t="shared" si="69"/>
        <v>เด็กหญิงนิพาดา    วงค์เรือน</v>
      </c>
      <c r="J678">
        <f t="shared" si="64"/>
        <v>3650</v>
      </c>
      <c r="K678" t="str">
        <f t="shared" si="66"/>
        <v>เด็กหญิงนิพาดา    วงค์เรือน</v>
      </c>
      <c r="L678">
        <f t="shared" si="67"/>
        <v>3650</v>
      </c>
      <c r="M678" t="str">
        <f t="shared" si="65"/>
        <v>เสริม2</v>
      </c>
      <c r="N678">
        <f t="shared" si="68"/>
        <v>12</v>
      </c>
    </row>
    <row r="679" spans="1:14" x14ac:dyDescent="0.2">
      <c r="A679" t="s">
        <v>1538</v>
      </c>
      <c r="B679">
        <v>3735</v>
      </c>
      <c r="C679" t="s">
        <v>730</v>
      </c>
      <c r="D679" t="s">
        <v>1752</v>
      </c>
      <c r="E679" t="s">
        <v>1753</v>
      </c>
      <c r="F679">
        <v>13</v>
      </c>
      <c r="G679" t="str">
        <f t="shared" si="69"/>
        <v>เด็กหญิงณัฏฐณิชชา   พรนิธิสมบูรณ์</v>
      </c>
      <c r="J679">
        <f t="shared" si="64"/>
        <v>3735</v>
      </c>
      <c r="K679" t="str">
        <f t="shared" si="66"/>
        <v>เด็กหญิงณัฏฐณิชชา   พรนิธิสมบูรณ์</v>
      </c>
      <c r="L679">
        <f t="shared" si="67"/>
        <v>3735</v>
      </c>
      <c r="M679" t="str">
        <f t="shared" si="65"/>
        <v>เสริม2</v>
      </c>
      <c r="N679">
        <f t="shared" si="68"/>
        <v>13</v>
      </c>
    </row>
    <row r="680" spans="1:14" x14ac:dyDescent="0.2">
      <c r="A680" t="s">
        <v>1538</v>
      </c>
      <c r="B680">
        <v>3737</v>
      </c>
      <c r="C680" t="s">
        <v>730</v>
      </c>
      <c r="D680" t="s">
        <v>1769</v>
      </c>
      <c r="E680" t="s">
        <v>1770</v>
      </c>
      <c r="F680">
        <v>14</v>
      </c>
      <c r="G680" t="str">
        <f t="shared" si="69"/>
        <v>เด็กหญิงอนามิกา   กันทะเจตน์</v>
      </c>
      <c r="J680">
        <f t="shared" si="64"/>
        <v>3737</v>
      </c>
      <c r="K680" t="str">
        <f t="shared" si="66"/>
        <v>เด็กหญิงอนามิกา   กันทะเจตน์</v>
      </c>
      <c r="L680">
        <f t="shared" si="67"/>
        <v>3737</v>
      </c>
      <c r="M680" t="str">
        <f t="shared" si="65"/>
        <v>เสริม2</v>
      </c>
      <c r="N680">
        <f t="shared" si="68"/>
        <v>14</v>
      </c>
    </row>
    <row r="681" spans="1:14" x14ac:dyDescent="0.2">
      <c r="A681" t="s">
        <v>1539</v>
      </c>
      <c r="B681">
        <v>3502</v>
      </c>
      <c r="C681" t="s">
        <v>729</v>
      </c>
      <c r="D681" t="s">
        <v>943</v>
      </c>
      <c r="E681" t="s">
        <v>852</v>
      </c>
      <c r="F681">
        <v>1</v>
      </c>
      <c r="G681" t="str">
        <f t="shared" si="69"/>
        <v>เด็กชายเขตต์นที   ชุ่มใจ</v>
      </c>
      <c r="J681">
        <f t="shared" si="64"/>
        <v>3502</v>
      </c>
      <c r="K681" t="str">
        <f t="shared" si="66"/>
        <v>เด็กชายเขตต์นที   ชุ่มใจ</v>
      </c>
      <c r="L681">
        <f t="shared" si="67"/>
        <v>3502</v>
      </c>
      <c r="M681" t="str">
        <f t="shared" si="65"/>
        <v>เสริม3</v>
      </c>
      <c r="N681">
        <f t="shared" si="68"/>
        <v>1</v>
      </c>
    </row>
    <row r="682" spans="1:14" x14ac:dyDescent="0.2">
      <c r="A682" t="s">
        <v>1539</v>
      </c>
      <c r="B682">
        <v>3507</v>
      </c>
      <c r="C682" t="s">
        <v>729</v>
      </c>
      <c r="D682" t="s">
        <v>947</v>
      </c>
      <c r="E682" t="s">
        <v>857</v>
      </c>
      <c r="F682">
        <v>2</v>
      </c>
      <c r="G682" t="str">
        <f t="shared" si="69"/>
        <v>เด็กชายพงษ์ศิริ   กิตติกรกต</v>
      </c>
      <c r="J682">
        <f t="shared" si="64"/>
        <v>3507</v>
      </c>
      <c r="K682" t="str">
        <f t="shared" si="66"/>
        <v>เด็กชายพงษ์ศิริ   กิตติกรกต</v>
      </c>
      <c r="L682">
        <f t="shared" si="67"/>
        <v>3507</v>
      </c>
      <c r="M682" t="str">
        <f t="shared" si="65"/>
        <v>เสริม3</v>
      </c>
      <c r="N682">
        <f t="shared" si="68"/>
        <v>2</v>
      </c>
    </row>
    <row r="683" spans="1:14" x14ac:dyDescent="0.2">
      <c r="A683" t="s">
        <v>1539</v>
      </c>
      <c r="B683">
        <v>3508</v>
      </c>
      <c r="C683" t="s">
        <v>729</v>
      </c>
      <c r="D683" t="s">
        <v>948</v>
      </c>
      <c r="E683" t="s">
        <v>858</v>
      </c>
      <c r="F683">
        <v>3</v>
      </c>
      <c r="G683" t="str">
        <f t="shared" si="69"/>
        <v>เด็กชายพนมกร   ไกลถิ่น</v>
      </c>
      <c r="J683">
        <f t="shared" si="64"/>
        <v>3508</v>
      </c>
      <c r="K683" t="str">
        <f t="shared" si="66"/>
        <v>เด็กชายพนมกร   ไกลถิ่น</v>
      </c>
      <c r="L683">
        <f t="shared" si="67"/>
        <v>3508</v>
      </c>
      <c r="M683" t="str">
        <f t="shared" si="65"/>
        <v>เสริม3</v>
      </c>
      <c r="N683">
        <f t="shared" si="68"/>
        <v>3</v>
      </c>
    </row>
    <row r="684" spans="1:14" x14ac:dyDescent="0.2">
      <c r="A684" t="s">
        <v>1539</v>
      </c>
      <c r="B684">
        <v>3527</v>
      </c>
      <c r="C684" t="s">
        <v>729</v>
      </c>
      <c r="D684" t="s">
        <v>963</v>
      </c>
      <c r="E684" t="s">
        <v>869</v>
      </c>
      <c r="F684">
        <v>4</v>
      </c>
      <c r="G684" t="str">
        <f t="shared" si="69"/>
        <v>เด็กชายกรปีภัทร   มุขอิ่ม</v>
      </c>
      <c r="J684">
        <f t="shared" si="64"/>
        <v>3527</v>
      </c>
      <c r="K684" t="str">
        <f t="shared" si="66"/>
        <v>เด็กชายกรปีภัทร   มุขอิ่ม</v>
      </c>
      <c r="L684">
        <f t="shared" si="67"/>
        <v>3527</v>
      </c>
      <c r="M684" t="str">
        <f t="shared" si="65"/>
        <v>เสริม3</v>
      </c>
      <c r="N684">
        <f t="shared" si="68"/>
        <v>4</v>
      </c>
    </row>
    <row r="685" spans="1:14" x14ac:dyDescent="0.2">
      <c r="A685" t="s">
        <v>1539</v>
      </c>
      <c r="B685">
        <v>3533</v>
      </c>
      <c r="C685" t="s">
        <v>729</v>
      </c>
      <c r="D685" t="s">
        <v>1065</v>
      </c>
      <c r="E685" t="s">
        <v>1066</v>
      </c>
      <c r="F685">
        <v>5</v>
      </c>
      <c r="G685" t="str">
        <f t="shared" si="69"/>
        <v>เด็กชายธาดาธร   ธนภัคบริบูรณ์</v>
      </c>
      <c r="J685">
        <f t="shared" si="64"/>
        <v>3533</v>
      </c>
      <c r="K685" t="str">
        <f t="shared" si="66"/>
        <v>เด็กชายธาดาธร   ธนภัคบริบูรณ์</v>
      </c>
      <c r="L685">
        <f t="shared" si="67"/>
        <v>3533</v>
      </c>
      <c r="M685" t="str">
        <f t="shared" si="65"/>
        <v>เสริม3</v>
      </c>
      <c r="N685">
        <f t="shared" si="68"/>
        <v>5</v>
      </c>
    </row>
    <row r="686" spans="1:14" x14ac:dyDescent="0.2">
      <c r="A686" t="s">
        <v>1539</v>
      </c>
      <c r="B686">
        <v>3621</v>
      </c>
      <c r="C686" t="s">
        <v>729</v>
      </c>
      <c r="D686" t="s">
        <v>1143</v>
      </c>
      <c r="E686" t="s">
        <v>1144</v>
      </c>
      <c r="F686">
        <v>6</v>
      </c>
      <c r="G686" t="str">
        <f t="shared" si="69"/>
        <v>เด็กชายชุติไชย   อ้ายเหมย</v>
      </c>
      <c r="J686">
        <f t="shared" si="64"/>
        <v>3621</v>
      </c>
      <c r="K686" t="str">
        <f t="shared" si="66"/>
        <v>เด็กชายชุติไชย   อ้ายเหมย</v>
      </c>
      <c r="L686">
        <f t="shared" si="67"/>
        <v>3621</v>
      </c>
      <c r="M686" t="str">
        <f t="shared" si="65"/>
        <v>เสริม3</v>
      </c>
      <c r="N686">
        <f t="shared" si="68"/>
        <v>6</v>
      </c>
    </row>
    <row r="687" spans="1:14" x14ac:dyDescent="0.2">
      <c r="A687" t="s">
        <v>1539</v>
      </c>
      <c r="B687">
        <v>3627</v>
      </c>
      <c r="C687" t="s">
        <v>729</v>
      </c>
      <c r="D687" t="s">
        <v>213</v>
      </c>
      <c r="E687" t="s">
        <v>315</v>
      </c>
      <c r="F687">
        <v>7</v>
      </c>
      <c r="G687" t="str">
        <f t="shared" si="69"/>
        <v>เด็กชายทินภัทร   ผุดผ่อง</v>
      </c>
      <c r="J687">
        <f t="shared" si="64"/>
        <v>3627</v>
      </c>
      <c r="K687" t="str">
        <f t="shared" si="66"/>
        <v>เด็กชายทินภัทร   ผุดผ่อง</v>
      </c>
      <c r="L687">
        <f t="shared" si="67"/>
        <v>3627</v>
      </c>
      <c r="M687" t="str">
        <f t="shared" si="65"/>
        <v>เสริม3</v>
      </c>
      <c r="N687">
        <f t="shared" si="68"/>
        <v>7</v>
      </c>
    </row>
    <row r="688" spans="1:14" x14ac:dyDescent="0.2">
      <c r="A688" t="s">
        <v>1539</v>
      </c>
      <c r="B688">
        <v>3750</v>
      </c>
      <c r="C688" t="s">
        <v>729</v>
      </c>
      <c r="D688" t="s">
        <v>1758</v>
      </c>
      <c r="E688" t="s">
        <v>313</v>
      </c>
      <c r="F688">
        <v>8</v>
      </c>
      <c r="G688" t="str">
        <f t="shared" si="69"/>
        <v>เด็กชายวงศกร   คำลือชัย</v>
      </c>
      <c r="J688">
        <f t="shared" si="64"/>
        <v>3750</v>
      </c>
      <c r="K688" t="str">
        <f t="shared" si="66"/>
        <v>เด็กชายวงศกร   คำลือชัย</v>
      </c>
      <c r="L688">
        <f t="shared" si="67"/>
        <v>3750</v>
      </c>
      <c r="M688" t="str">
        <f t="shared" si="65"/>
        <v>เสริม3</v>
      </c>
      <c r="N688">
        <f t="shared" si="68"/>
        <v>8</v>
      </c>
    </row>
    <row r="689" spans="1:14" x14ac:dyDescent="0.2">
      <c r="A689" t="s">
        <v>1539</v>
      </c>
      <c r="B689">
        <v>3753</v>
      </c>
      <c r="C689" t="s">
        <v>729</v>
      </c>
      <c r="D689" t="s">
        <v>1773</v>
      </c>
      <c r="E689" t="s">
        <v>1774</v>
      </c>
      <c r="F689">
        <v>9</v>
      </c>
      <c r="G689" t="str">
        <f t="shared" si="69"/>
        <v>เด็กชายภูธิเบต   พวงสมบัติ</v>
      </c>
      <c r="J689">
        <f t="shared" si="64"/>
        <v>3753</v>
      </c>
      <c r="K689" t="str">
        <f t="shared" si="66"/>
        <v>เด็กชายภูธิเบต   พวงสมบัติ</v>
      </c>
      <c r="L689">
        <f t="shared" si="67"/>
        <v>3753</v>
      </c>
      <c r="M689" t="str">
        <f t="shared" si="65"/>
        <v>เสริม3</v>
      </c>
      <c r="N689">
        <f t="shared" si="68"/>
        <v>9</v>
      </c>
    </row>
    <row r="690" spans="1:14" x14ac:dyDescent="0.2">
      <c r="A690" t="s">
        <v>1539</v>
      </c>
      <c r="B690">
        <v>3539</v>
      </c>
      <c r="C690" t="s">
        <v>730</v>
      </c>
      <c r="D690" t="s">
        <v>972</v>
      </c>
      <c r="E690" t="s">
        <v>878</v>
      </c>
      <c r="F690">
        <v>10</v>
      </c>
      <c r="G690" t="str">
        <f t="shared" ref="G690:G695" si="70">CONCATENATE(C690,D690,"   ",E690)</f>
        <v>เด็กหญิงเจนจิรา   มุ่งเจริญ</v>
      </c>
      <c r="J690">
        <f t="shared" si="64"/>
        <v>3539</v>
      </c>
      <c r="K690" t="str">
        <f t="shared" si="66"/>
        <v>เด็กหญิงเจนจิรา   มุ่งเจริญ</v>
      </c>
      <c r="L690">
        <f t="shared" si="67"/>
        <v>3539</v>
      </c>
      <c r="M690" t="str">
        <f t="shared" si="65"/>
        <v>เสริม3</v>
      </c>
      <c r="N690">
        <f t="shared" si="68"/>
        <v>10</v>
      </c>
    </row>
    <row r="691" spans="1:14" x14ac:dyDescent="0.2">
      <c r="A691" t="s">
        <v>1539</v>
      </c>
      <c r="B691">
        <v>3556</v>
      </c>
      <c r="C691" t="s">
        <v>730</v>
      </c>
      <c r="D691" t="s">
        <v>1049</v>
      </c>
      <c r="E691" t="s">
        <v>1050</v>
      </c>
      <c r="F691">
        <v>11</v>
      </c>
      <c r="G691" t="str">
        <f t="shared" si="70"/>
        <v>เด็กหญิงชมพูแพร   สีมอย</v>
      </c>
      <c r="J691">
        <f t="shared" si="64"/>
        <v>3556</v>
      </c>
      <c r="K691" t="str">
        <f t="shared" si="66"/>
        <v>เด็กหญิงชมพูแพร   สีมอย</v>
      </c>
      <c r="L691">
        <f t="shared" si="67"/>
        <v>3556</v>
      </c>
      <c r="M691" t="str">
        <f t="shared" si="65"/>
        <v>เสริม3</v>
      </c>
      <c r="N691">
        <f t="shared" si="68"/>
        <v>11</v>
      </c>
    </row>
    <row r="692" spans="1:14" x14ac:dyDescent="0.2">
      <c r="A692" t="s">
        <v>1539</v>
      </c>
      <c r="B692">
        <v>3635</v>
      </c>
      <c r="C692" t="s">
        <v>730</v>
      </c>
      <c r="D692" t="s">
        <v>1160</v>
      </c>
      <c r="E692" t="s">
        <v>1161</v>
      </c>
      <c r="F692">
        <v>12</v>
      </c>
      <c r="G692" t="str">
        <f t="shared" si="70"/>
        <v>เด็กหญิงณัฐกาญจ์   แก้วบุญปั๋น</v>
      </c>
      <c r="J692">
        <f t="shared" si="64"/>
        <v>3635</v>
      </c>
      <c r="K692" t="str">
        <f t="shared" si="66"/>
        <v>เด็กหญิงณัฐกาญจ์   แก้วบุญปั๋น</v>
      </c>
      <c r="L692">
        <f t="shared" si="67"/>
        <v>3635</v>
      </c>
      <c r="M692" t="str">
        <f t="shared" si="65"/>
        <v>เสริม3</v>
      </c>
      <c r="N692">
        <f t="shared" si="68"/>
        <v>12</v>
      </c>
    </row>
    <row r="693" spans="1:14" x14ac:dyDescent="0.2">
      <c r="A693" t="s">
        <v>1539</v>
      </c>
      <c r="B693">
        <v>3653</v>
      </c>
      <c r="C693" t="s">
        <v>730</v>
      </c>
      <c r="D693" t="s">
        <v>1186</v>
      </c>
      <c r="E693" t="s">
        <v>1168</v>
      </c>
      <c r="F693">
        <v>13</v>
      </c>
      <c r="G693" t="str">
        <f t="shared" si="70"/>
        <v>เด็กหญิงพรนำพา   ขันทบัว</v>
      </c>
      <c r="J693">
        <f t="shared" si="64"/>
        <v>3653</v>
      </c>
      <c r="K693" t="str">
        <f t="shared" si="66"/>
        <v>เด็กหญิงพรนำพา   ขันทบัว</v>
      </c>
      <c r="L693">
        <f t="shared" si="67"/>
        <v>3653</v>
      </c>
      <c r="M693" t="str">
        <f t="shared" si="65"/>
        <v>เสริม3</v>
      </c>
      <c r="N693">
        <f t="shared" si="68"/>
        <v>13</v>
      </c>
    </row>
    <row r="694" spans="1:14" x14ac:dyDescent="0.2">
      <c r="A694" t="s">
        <v>1539</v>
      </c>
      <c r="B694">
        <v>3751</v>
      </c>
      <c r="C694" t="s">
        <v>730</v>
      </c>
      <c r="D694" t="s">
        <v>581</v>
      </c>
      <c r="E694" t="s">
        <v>1766</v>
      </c>
      <c r="F694">
        <v>14</v>
      </c>
      <c r="G694" t="str">
        <f t="shared" si="70"/>
        <v>เด็กหญิงภัทรธิดา   ลาภบุญเรือง</v>
      </c>
      <c r="J694">
        <f t="shared" si="64"/>
        <v>3751</v>
      </c>
      <c r="K694" t="str">
        <f t="shared" si="66"/>
        <v>เด็กหญิงภัทรธิดา   ลาภบุญเรือง</v>
      </c>
      <c r="L694">
        <f t="shared" si="67"/>
        <v>3751</v>
      </c>
      <c r="M694" t="str">
        <f t="shared" si="65"/>
        <v>เสริม3</v>
      </c>
      <c r="N694">
        <f t="shared" si="68"/>
        <v>14</v>
      </c>
    </row>
    <row r="695" spans="1:14" x14ac:dyDescent="0.2">
      <c r="A695" t="s">
        <v>1539</v>
      </c>
      <c r="B695">
        <v>3752</v>
      </c>
      <c r="C695" t="s">
        <v>730</v>
      </c>
      <c r="D695" t="s">
        <v>1767</v>
      </c>
      <c r="E695" t="s">
        <v>856</v>
      </c>
      <c r="F695">
        <v>15</v>
      </c>
      <c r="G695" t="str">
        <f t="shared" si="70"/>
        <v>เด็กหญิงปุณณภา   ป้องกัน</v>
      </c>
      <c r="J695">
        <f t="shared" si="64"/>
        <v>3752</v>
      </c>
      <c r="K695" t="str">
        <f t="shared" si="66"/>
        <v>เด็กหญิงปุณณภา   ป้องกัน</v>
      </c>
      <c r="L695">
        <f t="shared" si="67"/>
        <v>3752</v>
      </c>
      <c r="M695" t="str">
        <f t="shared" si="65"/>
        <v>เสริม3</v>
      </c>
      <c r="N695">
        <f t="shared" si="68"/>
        <v>15</v>
      </c>
    </row>
  </sheetData>
  <sortState ref="B562:H695">
    <sortCondition ref="C562:C695"/>
    <sortCondition ref="B562:B6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</sheetPr>
  <dimension ref="A1:V28"/>
  <sheetViews>
    <sheetView topLeftCell="A19" workbookViewId="0">
      <selection activeCell="G8" sqref="G8"/>
    </sheetView>
  </sheetViews>
  <sheetFormatPr defaultRowHeight="24" x14ac:dyDescent="0.55000000000000004"/>
  <cols>
    <col min="1" max="1" width="5.125" style="4" bestFit="1" customWidth="1"/>
    <col min="2" max="2" width="9" style="4"/>
    <col min="3" max="3" width="16.5" style="4" hidden="1" customWidth="1"/>
    <col min="4" max="4" width="10.3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19" width="10.375" style="4" hidden="1" customWidth="1"/>
    <col min="20" max="20" width="10.75" style="4" hidden="1" customWidth="1"/>
    <col min="21" max="16384" width="9" style="4"/>
  </cols>
  <sheetData>
    <row r="1" spans="1:22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22" x14ac:dyDescent="0.55000000000000004">
      <c r="A2" s="228" t="s">
        <v>1719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22" x14ac:dyDescent="0.55000000000000004">
      <c r="A3" s="228" t="s">
        <v>993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22" ht="12" customHeight="1" x14ac:dyDescent="0.55000000000000004"/>
    <row r="5" spans="1:22" s="2" customFormat="1" ht="34.5" x14ac:dyDescent="0.2">
      <c r="A5" s="1" t="s">
        <v>735</v>
      </c>
      <c r="B5" s="6" t="s">
        <v>732</v>
      </c>
      <c r="C5" s="139"/>
      <c r="D5" s="139"/>
      <c r="E5" s="229" t="s">
        <v>736</v>
      </c>
      <c r="F5" s="230"/>
      <c r="G5" s="2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 x14ac:dyDescent="0.55000000000000004">
      <c r="A6" s="32">
        <v>1</v>
      </c>
      <c r="B6" s="7">
        <v>3617</v>
      </c>
      <c r="C6" s="142">
        <f>R6</f>
        <v>1570501365773</v>
      </c>
      <c r="D6" s="141">
        <f>S6</f>
        <v>41760</v>
      </c>
      <c r="E6" s="34" t="s">
        <v>729</v>
      </c>
      <c r="F6" s="10" t="s">
        <v>1199</v>
      </c>
      <c r="G6" s="9" t="s">
        <v>1200</v>
      </c>
      <c r="H6" s="1"/>
      <c r="I6" s="15"/>
      <c r="J6" s="15"/>
      <c r="K6" s="15"/>
      <c r="L6" s="15"/>
      <c r="M6" s="15"/>
      <c r="N6" s="1"/>
      <c r="O6" s="15"/>
      <c r="P6" s="15"/>
      <c r="Q6" s="15"/>
      <c r="R6" s="125">
        <f>VLOOKUP(B6,เลขปชช!B$2:J$701,6,0)</f>
        <v>1570501365773</v>
      </c>
      <c r="S6" s="132">
        <f>VLOOKUP(B6,เลขปชช!B$2:J$701,7,0)</f>
        <v>41760</v>
      </c>
      <c r="T6" s="125" t="e">
        <f>VLOOKUP(B6,#REF!,4,0)</f>
        <v>#REF!</v>
      </c>
    </row>
    <row r="7" spans="1:22" x14ac:dyDescent="0.55000000000000004">
      <c r="A7" s="32">
        <v>2</v>
      </c>
      <c r="B7" s="7">
        <v>3640</v>
      </c>
      <c r="C7" s="142">
        <f t="shared" ref="C7:C28" si="0">R7</f>
        <v>1570501367202</v>
      </c>
      <c r="D7" s="141">
        <f t="shared" ref="D7:D28" si="1">S7</f>
        <v>41874</v>
      </c>
      <c r="E7" s="34" t="s">
        <v>729</v>
      </c>
      <c r="F7" s="10" t="s">
        <v>1169</v>
      </c>
      <c r="G7" s="9" t="s">
        <v>1170</v>
      </c>
      <c r="H7" s="1"/>
      <c r="I7" s="15"/>
      <c r="J7" s="15"/>
      <c r="K7" s="15"/>
      <c r="L7" s="15"/>
      <c r="M7" s="15"/>
      <c r="N7" s="1"/>
      <c r="O7" s="15"/>
      <c r="P7" s="15"/>
      <c r="Q7" s="15"/>
      <c r="R7" s="125">
        <f>VLOOKUP(B7,เลขปชช!B$2:J$701,6,0)</f>
        <v>1570501367202</v>
      </c>
      <c r="S7" s="132">
        <f>VLOOKUP(B7,เลขปชช!B$2:J$701,7,0)</f>
        <v>41874</v>
      </c>
      <c r="T7" s="125" t="e">
        <f>VLOOKUP(B7,#REF!,4,0)</f>
        <v>#REF!</v>
      </c>
    </row>
    <row r="8" spans="1:22" x14ac:dyDescent="0.55000000000000004">
      <c r="A8" s="32">
        <v>3</v>
      </c>
      <c r="B8" s="7">
        <v>3641</v>
      </c>
      <c r="C8" s="142">
        <f t="shared" si="0"/>
        <v>1570501366524</v>
      </c>
      <c r="D8" s="141">
        <f t="shared" si="1"/>
        <v>41815</v>
      </c>
      <c r="E8" s="34" t="s">
        <v>729</v>
      </c>
      <c r="F8" s="10" t="s">
        <v>1171</v>
      </c>
      <c r="G8" s="9" t="s">
        <v>7</v>
      </c>
      <c r="H8" s="1"/>
      <c r="I8" s="15"/>
      <c r="J8" s="15"/>
      <c r="K8" s="15"/>
      <c r="L8" s="15"/>
      <c r="M8" s="15"/>
      <c r="N8" s="1"/>
      <c r="O8" s="15"/>
      <c r="P8" s="15"/>
      <c r="Q8" s="15"/>
      <c r="R8" s="125">
        <f>VLOOKUP(B8,เลขปชช!B$2:J$701,6,0)</f>
        <v>1570501366524</v>
      </c>
      <c r="S8" s="132">
        <f>VLOOKUP(B8,เลขปชช!B$2:J$701,7,0)</f>
        <v>41815</v>
      </c>
      <c r="T8" s="125" t="e">
        <f>VLOOKUP(B8,#REF!,4,0)</f>
        <v>#REF!</v>
      </c>
    </row>
    <row r="9" spans="1:22" x14ac:dyDescent="0.55000000000000004">
      <c r="A9" s="32">
        <v>4</v>
      </c>
      <c r="B9" s="7">
        <v>3642</v>
      </c>
      <c r="C9" s="142">
        <f t="shared" si="0"/>
        <v>1570501367377</v>
      </c>
      <c r="D9" s="141">
        <f t="shared" si="1"/>
        <v>41894</v>
      </c>
      <c r="E9" s="34" t="s">
        <v>729</v>
      </c>
      <c r="F9" s="10" t="s">
        <v>1172</v>
      </c>
      <c r="G9" s="9" t="s">
        <v>152</v>
      </c>
      <c r="H9" s="1"/>
      <c r="I9" s="15"/>
      <c r="J9" s="15"/>
      <c r="K9" s="15"/>
      <c r="L9" s="15"/>
      <c r="M9" s="15"/>
      <c r="N9" s="1"/>
      <c r="O9" s="15"/>
      <c r="P9" s="15"/>
      <c r="Q9" s="15"/>
      <c r="R9" s="125">
        <f>VLOOKUP(B9,เลขปชช!B$2:J$701,6,0)</f>
        <v>1570501367377</v>
      </c>
      <c r="S9" s="132">
        <f>VLOOKUP(B9,เลขปชช!B$2:J$701,7,0)</f>
        <v>41894</v>
      </c>
      <c r="T9" s="125" t="e">
        <f>VLOOKUP(B9,#REF!,4,0)</f>
        <v>#REF!</v>
      </c>
    </row>
    <row r="10" spans="1:22" x14ac:dyDescent="0.55000000000000004">
      <c r="A10" s="32">
        <v>5</v>
      </c>
      <c r="B10" s="7">
        <v>3643</v>
      </c>
      <c r="C10" s="142">
        <f t="shared" si="0"/>
        <v>1579901675174</v>
      </c>
      <c r="D10" s="141">
        <f t="shared" si="1"/>
        <v>41891</v>
      </c>
      <c r="E10" s="34" t="s">
        <v>729</v>
      </c>
      <c r="F10" s="10" t="s">
        <v>1173</v>
      </c>
      <c r="G10" s="9" t="s">
        <v>240</v>
      </c>
      <c r="H10" s="1"/>
      <c r="I10" s="15"/>
      <c r="J10" s="15"/>
      <c r="K10" s="15"/>
      <c r="L10" s="15"/>
      <c r="M10" s="15"/>
      <c r="N10" s="1"/>
      <c r="O10" s="15"/>
      <c r="P10" s="15"/>
      <c r="Q10" s="15"/>
      <c r="R10" s="125">
        <f>VLOOKUP(B10,เลขปชช!B$2:J$701,6,0)</f>
        <v>1579901675174</v>
      </c>
      <c r="S10" s="132">
        <f>VLOOKUP(B10,เลขปชช!B$2:J$701,7,0)</f>
        <v>41891</v>
      </c>
      <c r="T10" s="125" t="e">
        <f>VLOOKUP(B10,#REF!,4,0)</f>
        <v>#REF!</v>
      </c>
    </row>
    <row r="11" spans="1:22" x14ac:dyDescent="0.55000000000000004">
      <c r="A11" s="32">
        <v>6</v>
      </c>
      <c r="B11" s="7">
        <v>3644</v>
      </c>
      <c r="C11" s="142">
        <f t="shared" si="0"/>
        <v>1579901703372</v>
      </c>
      <c r="D11" s="141">
        <f t="shared" si="1"/>
        <v>42047</v>
      </c>
      <c r="E11" s="34" t="s">
        <v>729</v>
      </c>
      <c r="F11" s="10" t="s">
        <v>1174</v>
      </c>
      <c r="G11" s="9" t="s">
        <v>1175</v>
      </c>
      <c r="H11" s="1"/>
      <c r="I11" s="15"/>
      <c r="J11" s="15"/>
      <c r="K11" s="15"/>
      <c r="L11" s="15"/>
      <c r="M11" s="15"/>
      <c r="N11" s="1"/>
      <c r="O11" s="15"/>
      <c r="P11" s="15"/>
      <c r="Q11" s="15"/>
      <c r="R11" s="125">
        <f>VLOOKUP(B11,เลขปชช!B$2:J$701,6,0)</f>
        <v>1579901703372</v>
      </c>
      <c r="S11" s="132">
        <f>VLOOKUP(B11,เลขปชช!B$2:J$701,7,0)</f>
        <v>42047</v>
      </c>
      <c r="T11" s="125" t="e">
        <f>VLOOKUP(B11,#REF!,4,0)</f>
        <v>#REF!</v>
      </c>
    </row>
    <row r="12" spans="1:22" x14ac:dyDescent="0.55000000000000004">
      <c r="A12" s="32">
        <v>7</v>
      </c>
      <c r="B12" s="7">
        <v>3645</v>
      </c>
      <c r="C12" s="142">
        <f t="shared" si="0"/>
        <v>1579901695418</v>
      </c>
      <c r="D12" s="141">
        <f t="shared" si="1"/>
        <v>41996</v>
      </c>
      <c r="E12" s="34" t="s">
        <v>729</v>
      </c>
      <c r="F12" s="10" t="s">
        <v>1176</v>
      </c>
      <c r="G12" s="28" t="s">
        <v>1268</v>
      </c>
      <c r="H12" s="1"/>
      <c r="I12" s="15"/>
      <c r="J12" s="15"/>
      <c r="K12" s="15"/>
      <c r="L12" s="15"/>
      <c r="M12" s="15"/>
      <c r="N12" s="1"/>
      <c r="O12" s="15"/>
      <c r="P12" s="15"/>
      <c r="Q12" s="15"/>
      <c r="R12" s="125">
        <f>VLOOKUP(B12,เลขปชช!B$2:J$701,6,0)</f>
        <v>1579901695418</v>
      </c>
      <c r="S12" s="132">
        <f>VLOOKUP(B12,เลขปชช!B$2:J$701,7,0)</f>
        <v>41996</v>
      </c>
      <c r="T12" s="125" t="e">
        <f>VLOOKUP(B12,#REF!,4,0)</f>
        <v>#REF!</v>
      </c>
    </row>
    <row r="13" spans="1:22" x14ac:dyDescent="0.55000000000000004">
      <c r="A13" s="32">
        <v>8</v>
      </c>
      <c r="B13" s="7">
        <v>3646</v>
      </c>
      <c r="C13" s="142">
        <f t="shared" si="0"/>
        <v>1579901700519</v>
      </c>
      <c r="D13" s="141">
        <f t="shared" si="1"/>
        <v>42030</v>
      </c>
      <c r="E13" s="34" t="s">
        <v>729</v>
      </c>
      <c r="F13" s="10" t="s">
        <v>1177</v>
      </c>
      <c r="G13" s="9" t="s">
        <v>1178</v>
      </c>
      <c r="H13" s="1"/>
      <c r="I13" s="15"/>
      <c r="J13" s="15"/>
      <c r="K13" s="15"/>
      <c r="L13" s="15"/>
      <c r="M13" s="15"/>
      <c r="N13" s="1"/>
      <c r="O13" s="15"/>
      <c r="P13" s="15"/>
      <c r="Q13" s="15"/>
      <c r="R13" s="125">
        <f>VLOOKUP(B13,เลขปชช!B$2:J$701,6,0)</f>
        <v>1579901700519</v>
      </c>
      <c r="S13" s="132">
        <f>VLOOKUP(B13,เลขปชช!B$2:J$701,7,0)</f>
        <v>42030</v>
      </c>
      <c r="T13" s="125" t="e">
        <f>VLOOKUP(B13,#REF!,4,0)</f>
        <v>#REF!</v>
      </c>
    </row>
    <row r="14" spans="1:22" x14ac:dyDescent="0.55000000000000004">
      <c r="A14" s="32">
        <v>9</v>
      </c>
      <c r="B14" s="7">
        <v>3647</v>
      </c>
      <c r="C14" s="142">
        <f t="shared" si="0"/>
        <v>1579901701752</v>
      </c>
      <c r="D14" s="141">
        <f t="shared" si="1"/>
        <v>42035</v>
      </c>
      <c r="E14" s="8" t="s">
        <v>729</v>
      </c>
      <c r="F14" s="10" t="s">
        <v>601</v>
      </c>
      <c r="G14" s="9" t="s">
        <v>1179</v>
      </c>
      <c r="H14" s="1"/>
      <c r="I14" s="15"/>
      <c r="J14" s="15"/>
      <c r="K14" s="15"/>
      <c r="L14" s="15"/>
      <c r="M14" s="15"/>
      <c r="N14" s="1"/>
      <c r="O14" s="15"/>
      <c r="P14" s="15"/>
      <c r="Q14" s="15"/>
      <c r="R14" s="125">
        <f>VLOOKUP(B14,เลขปชช!B$2:J$701,6,0)</f>
        <v>1579901701752</v>
      </c>
      <c r="S14" s="132">
        <f>VLOOKUP(B14,เลขปชช!B$2:J$701,7,0)</f>
        <v>42035</v>
      </c>
      <c r="T14" s="125" t="e">
        <f>VLOOKUP(B14,#REF!,4,0)</f>
        <v>#REF!</v>
      </c>
      <c r="U14" s="11"/>
      <c r="V14" s="55"/>
    </row>
    <row r="15" spans="1:22" x14ac:dyDescent="0.55000000000000004">
      <c r="A15" s="32">
        <v>10</v>
      </c>
      <c r="B15" s="7">
        <v>3648</v>
      </c>
      <c r="C15" s="142">
        <f t="shared" si="0"/>
        <v>1570501368888</v>
      </c>
      <c r="D15" s="141">
        <f t="shared" si="1"/>
        <v>41993</v>
      </c>
      <c r="E15" s="34" t="s">
        <v>729</v>
      </c>
      <c r="F15" s="10" t="s">
        <v>665</v>
      </c>
      <c r="G15" s="9" t="s">
        <v>222</v>
      </c>
      <c r="H15" s="1"/>
      <c r="I15" s="15"/>
      <c r="J15" s="15"/>
      <c r="K15" s="15"/>
      <c r="L15" s="15"/>
      <c r="M15" s="15"/>
      <c r="N15" s="1"/>
      <c r="O15" s="15"/>
      <c r="P15" s="15"/>
      <c r="Q15" s="15"/>
      <c r="R15" s="125">
        <f>VLOOKUP(B15,เลขปชช!B$2:J$701,6,0)</f>
        <v>1570501368888</v>
      </c>
      <c r="S15" s="132">
        <f>VLOOKUP(B15,เลขปชช!B$2:J$701,7,0)</f>
        <v>41993</v>
      </c>
      <c r="T15" s="125" t="e">
        <f>VLOOKUP(B15,#REF!,4,0)</f>
        <v>#REF!</v>
      </c>
    </row>
    <row r="16" spans="1:22" x14ac:dyDescent="0.55000000000000004">
      <c r="A16" s="32">
        <v>11</v>
      </c>
      <c r="B16" s="7">
        <v>3616</v>
      </c>
      <c r="C16" s="142">
        <f t="shared" si="0"/>
        <v>1570501365820</v>
      </c>
      <c r="D16" s="141">
        <f t="shared" si="1"/>
        <v>41762</v>
      </c>
      <c r="E16" s="34" t="s">
        <v>730</v>
      </c>
      <c r="F16" s="10" t="s">
        <v>1201</v>
      </c>
      <c r="G16" s="9" t="s">
        <v>1092</v>
      </c>
      <c r="H16" s="1"/>
      <c r="I16" s="15"/>
      <c r="J16" s="15"/>
      <c r="K16" s="15"/>
      <c r="L16" s="15"/>
      <c r="M16" s="15"/>
      <c r="N16" s="1"/>
      <c r="O16" s="15"/>
      <c r="P16" s="15"/>
      <c r="Q16" s="15"/>
      <c r="R16" s="125">
        <f>VLOOKUP(B16,เลขปชช!B$2:J$701,6,0)</f>
        <v>1570501365820</v>
      </c>
      <c r="S16" s="132">
        <f>VLOOKUP(B16,เลขปชช!B$2:J$701,7,0)</f>
        <v>41762</v>
      </c>
      <c r="T16" s="125" t="e">
        <f>VLOOKUP(B16,#REF!,4,0)</f>
        <v>#REF!</v>
      </c>
    </row>
    <row r="17" spans="1:20" x14ac:dyDescent="0.55000000000000004">
      <c r="A17" s="32">
        <v>13</v>
      </c>
      <c r="B17" s="7">
        <v>3650</v>
      </c>
      <c r="C17" s="142">
        <f t="shared" si="0"/>
        <v>1570501366354</v>
      </c>
      <c r="D17" s="141">
        <f t="shared" si="1"/>
        <v>41811</v>
      </c>
      <c r="E17" s="34" t="s">
        <v>730</v>
      </c>
      <c r="F17" s="10" t="s">
        <v>1180</v>
      </c>
      <c r="G17" s="9" t="s">
        <v>1181</v>
      </c>
      <c r="H17" s="1"/>
      <c r="I17" s="15"/>
      <c r="J17" s="15"/>
      <c r="K17" s="15"/>
      <c r="L17" s="15"/>
      <c r="M17" s="15"/>
      <c r="N17" s="1"/>
      <c r="O17" s="15"/>
      <c r="P17" s="15"/>
      <c r="Q17" s="15"/>
      <c r="R17" s="125">
        <f>VLOOKUP(B17,เลขปชช!B$2:J$701,6,0)</f>
        <v>1570501366354</v>
      </c>
      <c r="S17" s="132">
        <f>VLOOKUP(B17,เลขปชช!B$2:J$701,7,0)</f>
        <v>41811</v>
      </c>
      <c r="T17" s="125" t="e">
        <f>VLOOKUP(B17,#REF!,4,0)</f>
        <v>#REF!</v>
      </c>
    </row>
    <row r="18" spans="1:20" x14ac:dyDescent="0.55000000000000004">
      <c r="A18" s="32">
        <v>14</v>
      </c>
      <c r="B18" s="7">
        <v>3651</v>
      </c>
      <c r="C18" s="142">
        <f t="shared" si="0"/>
        <v>1570501366095</v>
      </c>
      <c r="D18" s="141">
        <f t="shared" si="1"/>
        <v>41781</v>
      </c>
      <c r="E18" s="34" t="s">
        <v>730</v>
      </c>
      <c r="F18" s="10" t="s">
        <v>1182</v>
      </c>
      <c r="G18" s="9" t="s">
        <v>1183</v>
      </c>
      <c r="H18" s="1"/>
      <c r="I18" s="15"/>
      <c r="J18" s="15"/>
      <c r="K18" s="15"/>
      <c r="L18" s="15"/>
      <c r="M18" s="15"/>
      <c r="N18" s="1"/>
      <c r="O18" s="15"/>
      <c r="P18" s="15"/>
      <c r="Q18" s="15"/>
      <c r="R18" s="125">
        <f>VLOOKUP(B18,เลขปชช!B$2:J$701,6,0)</f>
        <v>1570501366095</v>
      </c>
      <c r="S18" s="132">
        <f>VLOOKUP(B18,เลขปชช!B$2:J$701,7,0)</f>
        <v>41781</v>
      </c>
      <c r="T18" s="125" t="e">
        <f>VLOOKUP(B18,#REF!,4,0)</f>
        <v>#REF!</v>
      </c>
    </row>
    <row r="19" spans="1:20" x14ac:dyDescent="0.55000000000000004">
      <c r="A19" s="32">
        <v>15</v>
      </c>
      <c r="B19" s="7">
        <v>3652</v>
      </c>
      <c r="C19" s="142">
        <f t="shared" si="0"/>
        <v>1570501369728</v>
      </c>
      <c r="D19" s="141">
        <f t="shared" si="1"/>
        <v>42082</v>
      </c>
      <c r="E19" s="34" t="s">
        <v>730</v>
      </c>
      <c r="F19" s="10" t="s">
        <v>1184</v>
      </c>
      <c r="G19" s="9" t="s">
        <v>1185</v>
      </c>
      <c r="H19" s="1"/>
      <c r="I19" s="15"/>
      <c r="J19" s="15"/>
      <c r="K19" s="15"/>
      <c r="L19" s="15"/>
      <c r="M19" s="15"/>
      <c r="N19" s="1"/>
      <c r="O19" s="15"/>
      <c r="P19" s="15"/>
      <c r="Q19" s="15"/>
      <c r="R19" s="125">
        <f>VLOOKUP(B19,เลขปชช!B$2:J$701,6,0)</f>
        <v>1570501369728</v>
      </c>
      <c r="S19" s="132">
        <f>VLOOKUP(B19,เลขปชช!B$2:J$701,7,0)</f>
        <v>42082</v>
      </c>
      <c r="T19" s="125" t="e">
        <f>VLOOKUP(B19,#REF!,4,0)</f>
        <v>#REF!</v>
      </c>
    </row>
    <row r="20" spans="1:20" x14ac:dyDescent="0.55000000000000004">
      <c r="A20" s="32">
        <v>16</v>
      </c>
      <c r="B20" s="7">
        <v>3653</v>
      </c>
      <c r="C20" s="142">
        <f t="shared" si="0"/>
        <v>1579901667449</v>
      </c>
      <c r="D20" s="141">
        <f t="shared" si="1"/>
        <v>41840</v>
      </c>
      <c r="E20" s="34" t="s">
        <v>730</v>
      </c>
      <c r="F20" s="10" t="s">
        <v>1186</v>
      </c>
      <c r="G20" s="9" t="s">
        <v>1168</v>
      </c>
      <c r="H20" s="1"/>
      <c r="I20" s="15"/>
      <c r="J20" s="15"/>
      <c r="K20" s="15"/>
      <c r="L20" s="15"/>
      <c r="M20" s="15"/>
      <c r="N20" s="1"/>
      <c r="O20" s="15"/>
      <c r="P20" s="15"/>
      <c r="Q20" s="15"/>
      <c r="R20" s="125">
        <f>VLOOKUP(B20,เลขปชช!B$2:J$701,6,0)</f>
        <v>1579901667449</v>
      </c>
      <c r="S20" s="132">
        <f>VLOOKUP(B20,เลขปชช!B$2:J$701,7,0)</f>
        <v>41840</v>
      </c>
      <c r="T20" s="125" t="e">
        <f>VLOOKUP(B20,#REF!,4,0)</f>
        <v>#REF!</v>
      </c>
    </row>
    <row r="21" spans="1:20" x14ac:dyDescent="0.55000000000000004">
      <c r="A21" s="32">
        <v>18</v>
      </c>
      <c r="B21" s="7">
        <v>3655</v>
      </c>
      <c r="C21" s="142">
        <f t="shared" si="0"/>
        <v>1570501368560</v>
      </c>
      <c r="D21" s="141">
        <f t="shared" si="1"/>
        <v>41974</v>
      </c>
      <c r="E21" s="34" t="s">
        <v>730</v>
      </c>
      <c r="F21" s="10" t="s">
        <v>1218</v>
      </c>
      <c r="G21" s="9" t="s">
        <v>1189</v>
      </c>
      <c r="H21" s="1"/>
      <c r="I21" s="15"/>
      <c r="J21" s="15"/>
      <c r="K21" s="15"/>
      <c r="L21" s="15"/>
      <c r="M21" s="15"/>
      <c r="N21" s="1"/>
      <c r="O21" s="15"/>
      <c r="P21" s="15"/>
      <c r="Q21" s="15"/>
      <c r="R21" s="125">
        <f>VLOOKUP(B21,เลขปชช!B$2:J$701,6,0)</f>
        <v>1570501368560</v>
      </c>
      <c r="S21" s="132">
        <f>VLOOKUP(B21,เลขปชช!B$2:J$701,7,0)</f>
        <v>41974</v>
      </c>
      <c r="T21" s="125" t="e">
        <f>VLOOKUP(B21,#REF!,4,0)</f>
        <v>#REF!</v>
      </c>
    </row>
    <row r="22" spans="1:20" x14ac:dyDescent="0.55000000000000004">
      <c r="A22" s="32">
        <v>19</v>
      </c>
      <c r="B22" s="7">
        <v>3656</v>
      </c>
      <c r="C22" s="142">
        <f t="shared" si="0"/>
        <v>1570501366338</v>
      </c>
      <c r="D22" s="141">
        <f t="shared" si="1"/>
        <v>41808</v>
      </c>
      <c r="E22" s="34" t="s">
        <v>730</v>
      </c>
      <c r="F22" s="10" t="s">
        <v>1190</v>
      </c>
      <c r="G22" s="9" t="s">
        <v>164</v>
      </c>
      <c r="H22" s="1"/>
      <c r="I22" s="15"/>
      <c r="J22" s="15"/>
      <c r="K22" s="15"/>
      <c r="L22" s="15"/>
      <c r="M22" s="15"/>
      <c r="N22" s="1"/>
      <c r="O22" s="15"/>
      <c r="P22" s="15"/>
      <c r="Q22" s="15"/>
      <c r="R22" s="125">
        <f>VLOOKUP(B22,เลขปชช!B$2:J$701,6,0)</f>
        <v>1570501366338</v>
      </c>
      <c r="S22" s="132">
        <f>VLOOKUP(B22,เลขปชช!B$2:J$701,7,0)</f>
        <v>41808</v>
      </c>
      <c r="T22" s="125" t="e">
        <f>VLOOKUP(B22,#REF!,4,0)</f>
        <v>#REF!</v>
      </c>
    </row>
    <row r="23" spans="1:20" x14ac:dyDescent="0.55000000000000004">
      <c r="A23" s="32">
        <v>20</v>
      </c>
      <c r="B23" s="7">
        <v>3657</v>
      </c>
      <c r="C23" s="142">
        <f t="shared" si="0"/>
        <v>1100202160928</v>
      </c>
      <c r="D23" s="141">
        <f t="shared" si="1"/>
        <v>41855</v>
      </c>
      <c r="E23" s="34" t="s">
        <v>730</v>
      </c>
      <c r="F23" s="10" t="s">
        <v>1191</v>
      </c>
      <c r="G23" s="9" t="s">
        <v>129</v>
      </c>
      <c r="H23" s="1"/>
      <c r="I23" s="15"/>
      <c r="J23" s="15"/>
      <c r="K23" s="15"/>
      <c r="L23" s="15"/>
      <c r="M23" s="15"/>
      <c r="N23" s="1"/>
      <c r="O23" s="15"/>
      <c r="P23" s="15"/>
      <c r="Q23" s="15"/>
      <c r="R23" s="125">
        <f>VLOOKUP(B23,เลขปชช!B$2:J$701,6,0)</f>
        <v>1100202160928</v>
      </c>
      <c r="S23" s="132">
        <f>VLOOKUP(B23,เลขปชช!B$2:J$701,7,0)</f>
        <v>41855</v>
      </c>
      <c r="T23" s="125" t="e">
        <f>VLOOKUP(B23,#REF!,4,0)</f>
        <v>#REF!</v>
      </c>
    </row>
    <row r="24" spans="1:20" x14ac:dyDescent="0.55000000000000004">
      <c r="A24" s="32">
        <v>21</v>
      </c>
      <c r="B24" s="7">
        <v>3658</v>
      </c>
      <c r="C24" s="142">
        <f t="shared" si="0"/>
        <v>1570501369787</v>
      </c>
      <c r="D24" s="141">
        <f t="shared" si="1"/>
        <v>42087</v>
      </c>
      <c r="E24" s="34" t="s">
        <v>730</v>
      </c>
      <c r="F24" s="10" t="s">
        <v>1192</v>
      </c>
      <c r="G24" s="9" t="s">
        <v>1193</v>
      </c>
      <c r="H24" s="1"/>
      <c r="I24" s="15"/>
      <c r="J24" s="15"/>
      <c r="K24" s="15"/>
      <c r="L24" s="15"/>
      <c r="M24" s="15"/>
      <c r="N24" s="1"/>
      <c r="O24" s="15"/>
      <c r="P24" s="15"/>
      <c r="Q24" s="15"/>
      <c r="R24" s="125">
        <f>VLOOKUP(B24,เลขปชช!B$2:J$701,6,0)</f>
        <v>1570501369787</v>
      </c>
      <c r="S24" s="132">
        <f>VLOOKUP(B24,เลขปชช!B$2:J$701,7,0)</f>
        <v>42087</v>
      </c>
      <c r="T24" s="125" t="e">
        <f>VLOOKUP(B24,#REF!,4,0)</f>
        <v>#REF!</v>
      </c>
    </row>
    <row r="25" spans="1:20" x14ac:dyDescent="0.55000000000000004">
      <c r="A25" s="32">
        <v>23</v>
      </c>
      <c r="B25" s="7"/>
      <c r="C25" s="142" t="e">
        <f t="shared" si="0"/>
        <v>#N/A</v>
      </c>
      <c r="D25" s="141" t="e">
        <f t="shared" si="1"/>
        <v>#N/A</v>
      </c>
      <c r="E25" s="34"/>
      <c r="F25" s="10"/>
      <c r="G25" s="9"/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125" t="e">
        <f>VLOOKUP(B25,เลขปชช!B$2:J$701,6,0)</f>
        <v>#N/A</v>
      </c>
      <c r="S25" s="132" t="e">
        <f>VLOOKUP(B25,เลขปชช!B$2:J$701,7,0)</f>
        <v>#N/A</v>
      </c>
      <c r="T25" s="125" t="e">
        <f>VLOOKUP(B25,#REF!,4,0)</f>
        <v>#REF!</v>
      </c>
    </row>
    <row r="26" spans="1:20" x14ac:dyDescent="0.55000000000000004">
      <c r="A26" s="32">
        <v>24</v>
      </c>
      <c r="B26" s="7"/>
      <c r="C26" s="142" t="e">
        <f t="shared" si="0"/>
        <v>#N/A</v>
      </c>
      <c r="D26" s="141" t="e">
        <f t="shared" si="1"/>
        <v>#N/A</v>
      </c>
      <c r="E26" s="34"/>
      <c r="F26" s="10"/>
      <c r="G26" s="9"/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125" t="e">
        <f>VLOOKUP(B26,เลขปชช!B$2:J$701,6,0)</f>
        <v>#N/A</v>
      </c>
      <c r="S26" s="132" t="e">
        <f>VLOOKUP(B26,เลขปชช!B$2:J$701,7,0)</f>
        <v>#N/A</v>
      </c>
      <c r="T26" s="125" t="e">
        <f>VLOOKUP(B26,#REF!,4,0)</f>
        <v>#REF!</v>
      </c>
    </row>
    <row r="27" spans="1:20" x14ac:dyDescent="0.55000000000000004">
      <c r="A27" s="32">
        <v>25</v>
      </c>
      <c r="B27" s="7"/>
      <c r="C27" s="142" t="e">
        <f t="shared" si="0"/>
        <v>#N/A</v>
      </c>
      <c r="D27" s="141" t="e">
        <f t="shared" si="1"/>
        <v>#N/A</v>
      </c>
      <c r="E27" s="34"/>
      <c r="F27" s="10"/>
      <c r="G27" s="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25" t="e">
        <f>VLOOKUP(B27,เลขปชช!B$2:J$701,6,0)</f>
        <v>#N/A</v>
      </c>
      <c r="S27" s="132" t="e">
        <f>VLOOKUP(B27,เลขปชช!B$2:J$701,7,0)</f>
        <v>#N/A</v>
      </c>
      <c r="T27" s="125" t="e">
        <f>VLOOKUP(B27,#REF!,4,0)</f>
        <v>#REF!</v>
      </c>
    </row>
    <row r="28" spans="1:20" x14ac:dyDescent="0.55000000000000004">
      <c r="A28" s="32">
        <v>26</v>
      </c>
      <c r="B28" s="7"/>
      <c r="C28" s="142" t="e">
        <f t="shared" si="0"/>
        <v>#N/A</v>
      </c>
      <c r="D28" s="141" t="e">
        <f t="shared" si="1"/>
        <v>#N/A</v>
      </c>
      <c r="E28" s="34"/>
      <c r="F28" s="10"/>
      <c r="G28" s="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25" t="e">
        <f>VLOOKUP(B28,เลขปชช!B$2:J$701,6,0)</f>
        <v>#N/A</v>
      </c>
      <c r="S28" s="132" t="e">
        <f>VLOOKUP(B28,เลขปชช!B$2:J$701,7,0)</f>
        <v>#N/A</v>
      </c>
      <c r="T28" s="125" t="e">
        <f>VLOOKUP(B28,#REF!,4,0)</f>
        <v>#REF!</v>
      </c>
    </row>
  </sheetData>
  <sortState ref="B6:I31">
    <sortCondition ref="E6:E31"/>
    <sortCondition ref="B6:B31"/>
  </sortState>
  <mergeCells count="4">
    <mergeCell ref="A1:Q1"/>
    <mergeCell ref="A2:Q2"/>
    <mergeCell ref="A3:Q3"/>
    <mergeCell ref="E5:G5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249977111117893"/>
  </sheetPr>
  <dimension ref="A1:V35"/>
  <sheetViews>
    <sheetView topLeftCell="A35" workbookViewId="0">
      <selection activeCell="F12" sqref="F12"/>
    </sheetView>
  </sheetViews>
  <sheetFormatPr defaultRowHeight="24" x14ac:dyDescent="0.55000000000000004"/>
  <cols>
    <col min="1" max="1" width="5.125" style="4" bestFit="1" customWidth="1"/>
    <col min="2" max="2" width="9" style="4"/>
    <col min="3" max="3" width="16.5" style="4" hidden="1" customWidth="1"/>
    <col min="4" max="4" width="11.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8" width="3.625" style="49" customWidth="1"/>
    <col min="9" max="17" width="3.625" style="4" customWidth="1"/>
    <col min="18" max="18" width="16.5" style="4" hidden="1" customWidth="1"/>
    <col min="19" max="20" width="15.125" style="4" hidden="1" customWidth="1"/>
    <col min="21" max="16384" width="9" style="4"/>
  </cols>
  <sheetData>
    <row r="1" spans="1:22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22" x14ac:dyDescent="0.55000000000000004">
      <c r="A2" s="228" t="s">
        <v>1720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3"/>
      <c r="S2" s="13"/>
      <c r="T2" s="13"/>
      <c r="U2" s="13"/>
      <c r="V2" s="13"/>
    </row>
    <row r="3" spans="1:22" x14ac:dyDescent="0.55000000000000004">
      <c r="A3" s="228" t="s">
        <v>993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12"/>
      <c r="S3" s="14"/>
      <c r="T3" s="14"/>
      <c r="U3" s="14"/>
      <c r="V3" s="14"/>
    </row>
    <row r="4" spans="1:22" ht="12" customHeight="1" x14ac:dyDescent="0.55000000000000004"/>
    <row r="5" spans="1:22" s="2" customFormat="1" ht="34.5" x14ac:dyDescent="0.2">
      <c r="A5" s="1" t="s">
        <v>735</v>
      </c>
      <c r="B5" s="6" t="s">
        <v>732</v>
      </c>
      <c r="C5" s="139"/>
      <c r="D5" s="139"/>
      <c r="E5" s="229" t="s">
        <v>736</v>
      </c>
      <c r="F5" s="230"/>
      <c r="G5" s="2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 x14ac:dyDescent="0.55000000000000004">
      <c r="A6" s="3">
        <v>1</v>
      </c>
      <c r="B6" s="7">
        <v>3500</v>
      </c>
      <c r="C6" s="142">
        <f>R6</f>
        <v>1570501361611</v>
      </c>
      <c r="D6" s="141">
        <f>S6</f>
        <v>41418</v>
      </c>
      <c r="E6" s="8" t="s">
        <v>729</v>
      </c>
      <c r="F6" s="10" t="s">
        <v>941</v>
      </c>
      <c r="G6" s="9" t="s">
        <v>850</v>
      </c>
      <c r="H6" s="1"/>
      <c r="I6" s="15"/>
      <c r="J6" s="15"/>
      <c r="K6" s="15"/>
      <c r="L6" s="15"/>
      <c r="M6" s="15"/>
      <c r="N6" s="15"/>
      <c r="O6" s="15"/>
      <c r="P6" s="15"/>
      <c r="Q6" s="15"/>
      <c r="R6" s="125">
        <f>VLOOKUP(B6,เลขปชช!B$2:J$701,6,0)</f>
        <v>1570501361611</v>
      </c>
      <c r="S6" s="132">
        <f>VLOOKUP(B6,เลขปชช!B$2:J$701,7,0)</f>
        <v>41418</v>
      </c>
      <c r="T6" s="125" t="e">
        <f>VLOOKUP(B6,#REF!,4,0)</f>
        <v>#REF!</v>
      </c>
    </row>
    <row r="7" spans="1:22" x14ac:dyDescent="0.55000000000000004">
      <c r="A7" s="3">
        <v>2</v>
      </c>
      <c r="B7" s="7">
        <v>3501</v>
      </c>
      <c r="C7" s="142">
        <f t="shared" ref="C7:C35" si="0">R7</f>
        <v>1579901653405</v>
      </c>
      <c r="D7" s="141">
        <f t="shared" ref="D7:D35" si="1">S7</f>
        <v>41754</v>
      </c>
      <c r="E7" s="8" t="s">
        <v>729</v>
      </c>
      <c r="F7" s="10" t="s">
        <v>942</v>
      </c>
      <c r="G7" s="9" t="s">
        <v>851</v>
      </c>
      <c r="H7" s="1"/>
      <c r="I7" s="15"/>
      <c r="J7" s="15"/>
      <c r="K7" s="15"/>
      <c r="L7" s="15"/>
      <c r="M7" s="15"/>
      <c r="N7" s="15"/>
      <c r="O7" s="15"/>
      <c r="P7" s="15"/>
      <c r="Q7" s="15"/>
      <c r="R7" s="125">
        <f>VLOOKUP(B7,เลขปชช!B$2:J$701,6,0)</f>
        <v>1579901653405</v>
      </c>
      <c r="S7" s="132">
        <f>VLOOKUP(B7,เลขปชช!B$2:J$701,7,0)</f>
        <v>41754</v>
      </c>
      <c r="T7" s="125" t="e">
        <f>VLOOKUP(B7,#REF!,4,0)</f>
        <v>#REF!</v>
      </c>
    </row>
    <row r="8" spans="1:22" x14ac:dyDescent="0.55000000000000004">
      <c r="A8" s="32">
        <v>3</v>
      </c>
      <c r="B8" s="7">
        <v>3502</v>
      </c>
      <c r="C8" s="142">
        <f t="shared" si="0"/>
        <v>1509967035530</v>
      </c>
      <c r="D8" s="141">
        <f t="shared" si="1"/>
        <v>41684</v>
      </c>
      <c r="E8" s="8" t="s">
        <v>729</v>
      </c>
      <c r="F8" s="10" t="s">
        <v>943</v>
      </c>
      <c r="G8" s="9" t="s">
        <v>852</v>
      </c>
      <c r="H8" s="1"/>
      <c r="I8" s="15"/>
      <c r="J8" s="15"/>
      <c r="K8" s="15"/>
      <c r="L8" s="15"/>
      <c r="M8" s="15"/>
      <c r="N8" s="15"/>
      <c r="O8" s="15"/>
      <c r="P8" s="15"/>
      <c r="Q8" s="15"/>
      <c r="R8" s="125">
        <f>VLOOKUP(B8,เลขปชช!B$2:J$701,6,0)</f>
        <v>1509967035530</v>
      </c>
      <c r="S8" s="132">
        <f>VLOOKUP(B8,เลขปชช!B$2:J$701,7,0)</f>
        <v>41684</v>
      </c>
      <c r="T8" s="125" t="e">
        <f>VLOOKUP(B8,#REF!,4,0)</f>
        <v>#REF!</v>
      </c>
    </row>
    <row r="9" spans="1:22" x14ac:dyDescent="0.55000000000000004">
      <c r="A9" s="32">
        <v>4</v>
      </c>
      <c r="B9" s="7">
        <v>3503</v>
      </c>
      <c r="C9" s="142">
        <f t="shared" si="0"/>
        <v>1570501363380</v>
      </c>
      <c r="D9" s="141">
        <f t="shared" si="1"/>
        <v>41562</v>
      </c>
      <c r="E9" s="8" t="s">
        <v>729</v>
      </c>
      <c r="F9" s="10" t="s">
        <v>640</v>
      </c>
      <c r="G9" s="9" t="s">
        <v>853</v>
      </c>
      <c r="H9" s="1"/>
      <c r="I9" s="15"/>
      <c r="J9" s="15"/>
      <c r="K9" s="15"/>
      <c r="L9" s="15"/>
      <c r="M9" s="15"/>
      <c r="N9" s="15"/>
      <c r="O9" s="15"/>
      <c r="P9" s="15"/>
      <c r="Q9" s="15"/>
      <c r="R9" s="125">
        <f>VLOOKUP(B9,เลขปชช!B$2:J$701,6,0)</f>
        <v>1570501363380</v>
      </c>
      <c r="S9" s="132">
        <f>VLOOKUP(B9,เลขปชช!B$2:J$701,7,0)</f>
        <v>41562</v>
      </c>
      <c r="T9" s="125" t="e">
        <f>VLOOKUP(B9,#REF!,4,0)</f>
        <v>#REF!</v>
      </c>
    </row>
    <row r="10" spans="1:22" x14ac:dyDescent="0.55000000000000004">
      <c r="A10" s="32">
        <v>5</v>
      </c>
      <c r="B10" s="7">
        <v>3504</v>
      </c>
      <c r="C10" s="142">
        <f t="shared" si="0"/>
        <v>1579901648614</v>
      </c>
      <c r="D10" s="141">
        <f t="shared" si="1"/>
        <v>41730</v>
      </c>
      <c r="E10" s="8" t="s">
        <v>729</v>
      </c>
      <c r="F10" s="10" t="s">
        <v>944</v>
      </c>
      <c r="G10" s="9" t="s">
        <v>854</v>
      </c>
      <c r="H10" s="1"/>
      <c r="I10" s="15"/>
      <c r="J10" s="15"/>
      <c r="K10" s="15"/>
      <c r="L10" s="15"/>
      <c r="M10" s="15"/>
      <c r="N10" s="15"/>
      <c r="O10" s="15"/>
      <c r="P10" s="15"/>
      <c r="Q10" s="15"/>
      <c r="R10" s="125">
        <f>VLOOKUP(B10,เลขปชช!B$2:J$701,6,0)</f>
        <v>1579901648614</v>
      </c>
      <c r="S10" s="132">
        <f>VLOOKUP(B10,เลขปชช!B$2:J$701,7,0)</f>
        <v>41730</v>
      </c>
      <c r="T10" s="125" t="e">
        <f>VLOOKUP(B10,#REF!,4,0)</f>
        <v>#REF!</v>
      </c>
    </row>
    <row r="11" spans="1:22" x14ac:dyDescent="0.55000000000000004">
      <c r="A11" s="32">
        <v>6</v>
      </c>
      <c r="B11" s="7">
        <v>3505</v>
      </c>
      <c r="C11" s="142">
        <f t="shared" si="0"/>
        <v>1579901646069</v>
      </c>
      <c r="D11" s="141">
        <f t="shared" si="1"/>
        <v>41713</v>
      </c>
      <c r="E11" s="8" t="s">
        <v>729</v>
      </c>
      <c r="F11" s="10" t="s">
        <v>945</v>
      </c>
      <c r="G11" s="9" t="s">
        <v>855</v>
      </c>
      <c r="H11" s="1"/>
      <c r="I11" s="15"/>
      <c r="J11" s="15"/>
      <c r="K11" s="15"/>
      <c r="L11" s="15"/>
      <c r="M11" s="15"/>
      <c r="N11" s="15"/>
      <c r="O11" s="15"/>
      <c r="P11" s="15"/>
      <c r="Q11" s="15"/>
      <c r="R11" s="125">
        <f>VLOOKUP(B11,เลขปชช!B$2:J$701,6,0)</f>
        <v>1579901646069</v>
      </c>
      <c r="S11" s="132">
        <f>VLOOKUP(B11,เลขปชช!B$2:J$701,7,0)</f>
        <v>41713</v>
      </c>
      <c r="T11" s="125" t="e">
        <f>VLOOKUP(B11,#REF!,4,0)</f>
        <v>#REF!</v>
      </c>
    </row>
    <row r="12" spans="1:22" x14ac:dyDescent="0.55000000000000004">
      <c r="A12" s="32">
        <v>7</v>
      </c>
      <c r="B12" s="7">
        <v>3506</v>
      </c>
      <c r="C12" s="142">
        <f t="shared" si="0"/>
        <v>1570501362081</v>
      </c>
      <c r="D12" s="141">
        <f t="shared" si="1"/>
        <v>41449</v>
      </c>
      <c r="E12" s="8" t="s">
        <v>729</v>
      </c>
      <c r="F12" s="10" t="s">
        <v>946</v>
      </c>
      <c r="G12" s="9" t="s">
        <v>856</v>
      </c>
      <c r="H12" s="1"/>
      <c r="I12" s="15"/>
      <c r="J12" s="15"/>
      <c r="K12" s="15"/>
      <c r="L12" s="15"/>
      <c r="M12" s="15"/>
      <c r="N12" s="15"/>
      <c r="O12" s="15"/>
      <c r="P12" s="15"/>
      <c r="Q12" s="15"/>
      <c r="R12" s="125">
        <f>VLOOKUP(B12,เลขปชช!B$2:J$701,6,0)</f>
        <v>1570501362081</v>
      </c>
      <c r="S12" s="132">
        <f>VLOOKUP(B12,เลขปชช!B$2:J$701,7,0)</f>
        <v>41449</v>
      </c>
      <c r="T12" s="125" t="e">
        <f>VLOOKUP(B12,#REF!,4,0)</f>
        <v>#REF!</v>
      </c>
    </row>
    <row r="13" spans="1:22" x14ac:dyDescent="0.55000000000000004">
      <c r="A13" s="32">
        <v>8</v>
      </c>
      <c r="B13" s="7">
        <v>3507</v>
      </c>
      <c r="C13" s="142">
        <f t="shared" si="0"/>
        <v>1103101267576</v>
      </c>
      <c r="D13" s="141">
        <f t="shared" si="1"/>
        <v>41515</v>
      </c>
      <c r="E13" s="8" t="s">
        <v>729</v>
      </c>
      <c r="F13" s="10" t="s">
        <v>947</v>
      </c>
      <c r="G13" s="9" t="s">
        <v>857</v>
      </c>
      <c r="H13" s="1"/>
      <c r="I13" s="15"/>
      <c r="J13" s="15"/>
      <c r="K13" s="15"/>
      <c r="L13" s="15"/>
      <c r="M13" s="15"/>
      <c r="N13" s="15"/>
      <c r="O13" s="15"/>
      <c r="P13" s="15"/>
      <c r="Q13" s="15"/>
      <c r="R13" s="125">
        <f>VLOOKUP(B13,เลขปชช!B$2:J$701,6,0)</f>
        <v>1103101267576</v>
      </c>
      <c r="S13" s="132">
        <f>VLOOKUP(B13,เลขปชช!B$2:J$701,7,0)</f>
        <v>41515</v>
      </c>
      <c r="T13" s="125" t="e">
        <f>VLOOKUP(B13,#REF!,4,0)</f>
        <v>#REF!</v>
      </c>
    </row>
    <row r="14" spans="1:22" x14ac:dyDescent="0.55000000000000004">
      <c r="A14" s="32">
        <v>9</v>
      </c>
      <c r="B14" s="7">
        <v>3508</v>
      </c>
      <c r="C14" s="142">
        <f t="shared" si="0"/>
        <v>1579901646760</v>
      </c>
      <c r="D14" s="141">
        <f t="shared" si="1"/>
        <v>41718</v>
      </c>
      <c r="E14" s="8" t="s">
        <v>729</v>
      </c>
      <c r="F14" s="10" t="s">
        <v>948</v>
      </c>
      <c r="G14" s="9" t="s">
        <v>858</v>
      </c>
      <c r="H14" s="1"/>
      <c r="I14" s="15"/>
      <c r="J14" s="15"/>
      <c r="K14" s="15"/>
      <c r="L14" s="15"/>
      <c r="M14" s="15"/>
      <c r="N14" s="15"/>
      <c r="O14" s="15"/>
      <c r="P14" s="15"/>
      <c r="Q14" s="15"/>
      <c r="R14" s="125">
        <f>VLOOKUP(B14,เลขปชช!B$2:J$701,6,0)</f>
        <v>1579901646760</v>
      </c>
      <c r="S14" s="132">
        <f>VLOOKUP(B14,เลขปชช!B$2:J$701,7,0)</f>
        <v>41718</v>
      </c>
      <c r="T14" s="125" t="e">
        <f>VLOOKUP(B14,#REF!,4,0)</f>
        <v>#REF!</v>
      </c>
    </row>
    <row r="15" spans="1:22" x14ac:dyDescent="0.55000000000000004">
      <c r="A15" s="32">
        <v>10</v>
      </c>
      <c r="B15" s="7">
        <v>3509</v>
      </c>
      <c r="C15" s="142">
        <f t="shared" si="0"/>
        <v>1570501364050</v>
      </c>
      <c r="D15" s="141">
        <f t="shared" si="1"/>
        <v>41616</v>
      </c>
      <c r="E15" s="8" t="s">
        <v>729</v>
      </c>
      <c r="F15" s="10" t="s">
        <v>949</v>
      </c>
      <c r="G15" s="9" t="s">
        <v>145</v>
      </c>
      <c r="H15" s="1"/>
      <c r="I15" s="15"/>
      <c r="J15" s="15"/>
      <c r="K15" s="15"/>
      <c r="L15" s="15"/>
      <c r="M15" s="15"/>
      <c r="N15" s="15"/>
      <c r="O15" s="15"/>
      <c r="P15" s="15"/>
      <c r="Q15" s="15"/>
      <c r="R15" s="125">
        <f>VLOOKUP(B15,เลขปชช!B$2:J$701,6,0)</f>
        <v>1570501364050</v>
      </c>
      <c r="S15" s="132">
        <f>VLOOKUP(B15,เลขปชช!B$2:J$701,7,0)</f>
        <v>41616</v>
      </c>
      <c r="T15" s="125" t="e">
        <f>VLOOKUP(B15,#REF!,4,0)</f>
        <v>#REF!</v>
      </c>
    </row>
    <row r="16" spans="1:22" x14ac:dyDescent="0.55000000000000004">
      <c r="A16" s="32">
        <v>11</v>
      </c>
      <c r="B16" s="7">
        <v>3510</v>
      </c>
      <c r="C16" s="142">
        <f t="shared" si="0"/>
        <v>1579901638490</v>
      </c>
      <c r="D16" s="141">
        <f t="shared" si="1"/>
        <v>41669</v>
      </c>
      <c r="E16" s="8" t="s">
        <v>729</v>
      </c>
      <c r="F16" s="10" t="s">
        <v>950</v>
      </c>
      <c r="G16" s="9" t="s">
        <v>1</v>
      </c>
      <c r="H16" s="1"/>
      <c r="I16" s="15"/>
      <c r="J16" s="15"/>
      <c r="K16" s="15"/>
      <c r="L16" s="15"/>
      <c r="M16" s="15"/>
      <c r="N16" s="15"/>
      <c r="O16" s="15"/>
      <c r="P16" s="15"/>
      <c r="Q16" s="15"/>
      <c r="R16" s="125">
        <f>VLOOKUP(B16,เลขปชช!B$2:J$701,6,0)</f>
        <v>1579901638490</v>
      </c>
      <c r="S16" s="132">
        <f>VLOOKUP(B16,เลขปชช!B$2:J$701,7,0)</f>
        <v>41669</v>
      </c>
      <c r="T16" s="125" t="e">
        <f>VLOOKUP(B16,#REF!,4,0)</f>
        <v>#REF!</v>
      </c>
    </row>
    <row r="17" spans="1:20" x14ac:dyDescent="0.55000000000000004">
      <c r="A17" s="32">
        <v>12</v>
      </c>
      <c r="B17" s="7">
        <v>3511</v>
      </c>
      <c r="C17" s="142">
        <f t="shared" si="0"/>
        <v>1579901603751</v>
      </c>
      <c r="D17" s="141">
        <f t="shared" si="1"/>
        <v>41477</v>
      </c>
      <c r="E17" s="8" t="s">
        <v>729</v>
      </c>
      <c r="F17" s="10" t="s">
        <v>951</v>
      </c>
      <c r="G17" s="9" t="s">
        <v>1033</v>
      </c>
      <c r="H17" s="1"/>
      <c r="I17" s="15"/>
      <c r="J17" s="15"/>
      <c r="K17" s="15"/>
      <c r="L17" s="15"/>
      <c r="M17" s="15"/>
      <c r="N17" s="15"/>
      <c r="O17" s="15"/>
      <c r="P17" s="15"/>
      <c r="Q17" s="15"/>
      <c r="R17" s="125">
        <f>VLOOKUP(B17,เลขปชช!B$2:J$701,6,0)</f>
        <v>1579901603751</v>
      </c>
      <c r="S17" s="132">
        <f>VLOOKUP(B17,เลขปชช!B$2:J$701,7,0)</f>
        <v>41477</v>
      </c>
      <c r="T17" s="125" t="e">
        <f>VLOOKUP(B17,#REF!,4,0)</f>
        <v>#REF!</v>
      </c>
    </row>
    <row r="18" spans="1:20" x14ac:dyDescent="0.55000000000000004">
      <c r="A18" s="32">
        <v>13</v>
      </c>
      <c r="B18" s="7">
        <v>3512</v>
      </c>
      <c r="C18" s="142">
        <f t="shared" si="0"/>
        <v>1502101058221</v>
      </c>
      <c r="D18" s="141">
        <f t="shared" si="1"/>
        <v>41505</v>
      </c>
      <c r="E18" s="8" t="s">
        <v>730</v>
      </c>
      <c r="F18" s="10" t="s">
        <v>684</v>
      </c>
      <c r="G18" s="9" t="s">
        <v>859</v>
      </c>
      <c r="H18" s="1"/>
      <c r="I18" s="15"/>
      <c r="J18" s="15"/>
      <c r="K18" s="15"/>
      <c r="L18" s="15"/>
      <c r="M18" s="15"/>
      <c r="N18" s="15"/>
      <c r="O18" s="15"/>
      <c r="P18" s="15"/>
      <c r="Q18" s="15"/>
      <c r="R18" s="125">
        <f>VLOOKUP(B18,เลขปชช!B$2:J$701,6,0)</f>
        <v>1502101058221</v>
      </c>
      <c r="S18" s="132">
        <f>VLOOKUP(B18,เลขปชช!B$2:J$701,7,0)</f>
        <v>41505</v>
      </c>
      <c r="T18" s="125" t="e">
        <f>VLOOKUP(B18,#REF!,4,0)</f>
        <v>#REF!</v>
      </c>
    </row>
    <row r="19" spans="1:20" x14ac:dyDescent="0.55000000000000004">
      <c r="A19" s="32">
        <v>14</v>
      </c>
      <c r="B19" s="7">
        <v>3513</v>
      </c>
      <c r="C19" s="142">
        <f t="shared" si="0"/>
        <v>1579901618502</v>
      </c>
      <c r="D19" s="141">
        <f t="shared" si="1"/>
        <v>41557</v>
      </c>
      <c r="E19" s="8" t="s">
        <v>730</v>
      </c>
      <c r="F19" s="10" t="s">
        <v>1034</v>
      </c>
      <c r="G19" s="9" t="s">
        <v>85</v>
      </c>
      <c r="H19" s="1"/>
      <c r="I19" s="15"/>
      <c r="J19" s="15"/>
      <c r="K19" s="15"/>
      <c r="L19" s="15"/>
      <c r="M19" s="15"/>
      <c r="N19" s="15"/>
      <c r="O19" s="15"/>
      <c r="P19" s="15"/>
      <c r="Q19" s="15"/>
      <c r="R19" s="125">
        <f>VLOOKUP(B19,เลขปชช!B$2:J$701,6,0)</f>
        <v>1579901618502</v>
      </c>
      <c r="S19" s="132">
        <f>VLOOKUP(B19,เลขปชช!B$2:J$701,7,0)</f>
        <v>41557</v>
      </c>
      <c r="T19" s="125" t="e">
        <f>VLOOKUP(B19,#REF!,4,0)</f>
        <v>#REF!</v>
      </c>
    </row>
    <row r="20" spans="1:20" x14ac:dyDescent="0.55000000000000004">
      <c r="A20" s="32">
        <v>15</v>
      </c>
      <c r="B20" s="7">
        <v>3514</v>
      </c>
      <c r="C20" s="142">
        <f t="shared" si="0"/>
        <v>1579901595243</v>
      </c>
      <c r="D20" s="141">
        <f t="shared" si="1"/>
        <v>41421</v>
      </c>
      <c r="E20" s="8" t="s">
        <v>730</v>
      </c>
      <c r="F20" s="10" t="s">
        <v>952</v>
      </c>
      <c r="G20" s="9" t="s">
        <v>816</v>
      </c>
      <c r="H20" s="1"/>
      <c r="I20" s="15"/>
      <c r="J20" s="15"/>
      <c r="K20" s="15"/>
      <c r="L20" s="15"/>
      <c r="M20" s="15"/>
      <c r="N20" s="15"/>
      <c r="O20" s="15"/>
      <c r="P20" s="15"/>
      <c r="Q20" s="15"/>
      <c r="R20" s="125">
        <f>VLOOKUP(B20,เลขปชช!B$2:J$701,6,0)</f>
        <v>1579901595243</v>
      </c>
      <c r="S20" s="132">
        <f>VLOOKUP(B20,เลขปชช!B$2:J$701,7,0)</f>
        <v>41421</v>
      </c>
      <c r="T20" s="125" t="e">
        <f>VLOOKUP(B20,#REF!,4,0)</f>
        <v>#REF!</v>
      </c>
    </row>
    <row r="21" spans="1:20" x14ac:dyDescent="0.55000000000000004">
      <c r="A21" s="32">
        <v>16</v>
      </c>
      <c r="B21" s="7">
        <v>3515</v>
      </c>
      <c r="C21" s="142">
        <f t="shared" si="0"/>
        <v>1103101279418</v>
      </c>
      <c r="D21" s="141">
        <f t="shared" si="1"/>
        <v>41616</v>
      </c>
      <c r="E21" s="8" t="s">
        <v>730</v>
      </c>
      <c r="F21" s="10" t="s">
        <v>953</v>
      </c>
      <c r="G21" s="9" t="s">
        <v>860</v>
      </c>
      <c r="H21" s="1"/>
      <c r="I21" s="15"/>
      <c r="J21" s="15"/>
      <c r="K21" s="15"/>
      <c r="L21" s="15"/>
      <c r="M21" s="15"/>
      <c r="N21" s="15"/>
      <c r="O21" s="15"/>
      <c r="P21" s="15"/>
      <c r="Q21" s="15"/>
      <c r="R21" s="125">
        <f>VLOOKUP(B21,เลขปชช!B$2:J$701,6,0)</f>
        <v>1103101279418</v>
      </c>
      <c r="S21" s="132">
        <f>VLOOKUP(B21,เลขปชช!B$2:J$701,7,0)</f>
        <v>41616</v>
      </c>
      <c r="T21" s="125" t="e">
        <f>VLOOKUP(B21,#REF!,4,0)</f>
        <v>#REF!</v>
      </c>
    </row>
    <row r="22" spans="1:20" x14ac:dyDescent="0.55000000000000004">
      <c r="A22" s="32">
        <v>17</v>
      </c>
      <c r="B22" s="7">
        <v>3516</v>
      </c>
      <c r="C22" s="142">
        <f t="shared" si="0"/>
        <v>1579901603742</v>
      </c>
      <c r="D22" s="141">
        <f t="shared" si="1"/>
        <v>41477</v>
      </c>
      <c r="E22" s="8" t="s">
        <v>730</v>
      </c>
      <c r="F22" s="10" t="s">
        <v>954</v>
      </c>
      <c r="G22" s="9" t="s">
        <v>1033</v>
      </c>
      <c r="H22" s="1"/>
      <c r="I22" s="15"/>
      <c r="J22" s="15"/>
      <c r="K22" s="15"/>
      <c r="L22" s="15"/>
      <c r="M22" s="15"/>
      <c r="N22" s="15"/>
      <c r="O22" s="15"/>
      <c r="P22" s="15"/>
      <c r="Q22" s="15"/>
      <c r="R22" s="125">
        <f>VLOOKUP(B22,เลขปชช!B$2:J$701,6,0)</f>
        <v>1579901603742</v>
      </c>
      <c r="S22" s="132">
        <f>VLOOKUP(B22,เลขปชช!B$2:J$701,7,0)</f>
        <v>41477</v>
      </c>
      <c r="T22" s="125" t="e">
        <f>VLOOKUP(B22,#REF!,4,0)</f>
        <v>#REF!</v>
      </c>
    </row>
    <row r="23" spans="1:20" x14ac:dyDescent="0.55000000000000004">
      <c r="A23" s="32">
        <v>18</v>
      </c>
      <c r="B23" s="7">
        <v>3517</v>
      </c>
      <c r="C23" s="142">
        <f t="shared" si="0"/>
        <v>1570501365269</v>
      </c>
      <c r="D23" s="141">
        <f t="shared" si="1"/>
        <v>41711</v>
      </c>
      <c r="E23" s="8" t="s">
        <v>730</v>
      </c>
      <c r="F23" s="10" t="s">
        <v>955</v>
      </c>
      <c r="G23" s="9" t="s">
        <v>861</v>
      </c>
      <c r="H23" s="1"/>
      <c r="I23" s="15"/>
      <c r="J23" s="15"/>
      <c r="K23" s="15"/>
      <c r="L23" s="15"/>
      <c r="M23" s="15"/>
      <c r="N23" s="15"/>
      <c r="O23" s="15"/>
      <c r="P23" s="15"/>
      <c r="Q23" s="15"/>
      <c r="R23" s="125">
        <f>VLOOKUP(B23,เลขปชช!B$2:J$701,6,0)</f>
        <v>1570501365269</v>
      </c>
      <c r="S23" s="132">
        <f>VLOOKUP(B23,เลขปชช!B$2:J$701,7,0)</f>
        <v>41711</v>
      </c>
      <c r="T23" s="125" t="e">
        <f>VLOOKUP(B23,#REF!,4,0)</f>
        <v>#REF!</v>
      </c>
    </row>
    <row r="24" spans="1:20" x14ac:dyDescent="0.55000000000000004">
      <c r="A24" s="32">
        <v>19</v>
      </c>
      <c r="B24" s="7">
        <v>3518</v>
      </c>
      <c r="C24" s="142">
        <f t="shared" si="0"/>
        <v>1579901624871</v>
      </c>
      <c r="D24" s="141">
        <f t="shared" si="1"/>
        <v>41591</v>
      </c>
      <c r="E24" s="8" t="s">
        <v>730</v>
      </c>
      <c r="F24" s="10" t="s">
        <v>956</v>
      </c>
      <c r="G24" s="9" t="s">
        <v>862</v>
      </c>
      <c r="H24" s="1"/>
      <c r="I24" s="15"/>
      <c r="J24" s="15"/>
      <c r="K24" s="15"/>
      <c r="L24" s="15"/>
      <c r="M24" s="15"/>
      <c r="N24" s="15"/>
      <c r="O24" s="15"/>
      <c r="P24" s="15"/>
      <c r="Q24" s="15"/>
      <c r="R24" s="125">
        <f>VLOOKUP(B24,เลขปชช!B$2:J$701,6,0)</f>
        <v>1579901624871</v>
      </c>
      <c r="S24" s="132">
        <f>VLOOKUP(B24,เลขปชช!B$2:J$701,7,0)</f>
        <v>41591</v>
      </c>
      <c r="T24" s="125" t="e">
        <f>VLOOKUP(B24,#REF!,4,0)</f>
        <v>#REF!</v>
      </c>
    </row>
    <row r="25" spans="1:20" x14ac:dyDescent="0.55000000000000004">
      <c r="A25" s="32">
        <v>20</v>
      </c>
      <c r="B25" s="7">
        <v>3520</v>
      </c>
      <c r="C25" s="142">
        <f t="shared" si="0"/>
        <v>1570501363142</v>
      </c>
      <c r="D25" s="141">
        <f t="shared" si="1"/>
        <v>41541</v>
      </c>
      <c r="E25" s="8" t="s">
        <v>730</v>
      </c>
      <c r="F25" s="10" t="s">
        <v>957</v>
      </c>
      <c r="G25" s="9" t="s">
        <v>863</v>
      </c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125">
        <f>VLOOKUP(B25,เลขปชช!B$2:J$701,6,0)</f>
        <v>1570501363142</v>
      </c>
      <c r="S25" s="132">
        <f>VLOOKUP(B25,เลขปชช!B$2:J$701,7,0)</f>
        <v>41541</v>
      </c>
      <c r="T25" s="125" t="e">
        <f>VLOOKUP(B25,#REF!,4,0)</f>
        <v>#REF!</v>
      </c>
    </row>
    <row r="26" spans="1:20" x14ac:dyDescent="0.55000000000000004">
      <c r="A26" s="32">
        <v>21</v>
      </c>
      <c r="B26" s="7">
        <v>3521</v>
      </c>
      <c r="C26" s="142">
        <f t="shared" si="0"/>
        <v>1570501364904</v>
      </c>
      <c r="D26" s="141">
        <f t="shared" si="1"/>
        <v>41677</v>
      </c>
      <c r="E26" s="8" t="s">
        <v>730</v>
      </c>
      <c r="F26" s="10" t="s">
        <v>958</v>
      </c>
      <c r="G26" s="9" t="s">
        <v>864</v>
      </c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125">
        <f>VLOOKUP(B26,เลขปชช!B$2:J$701,6,0)</f>
        <v>1570501364904</v>
      </c>
      <c r="S26" s="132">
        <f>VLOOKUP(B26,เลขปชช!B$2:J$701,7,0)</f>
        <v>41677</v>
      </c>
      <c r="T26" s="125" t="e">
        <f>VLOOKUP(B26,#REF!,4,0)</f>
        <v>#REF!</v>
      </c>
    </row>
    <row r="27" spans="1:20" x14ac:dyDescent="0.55000000000000004">
      <c r="A27" s="32">
        <v>22</v>
      </c>
      <c r="B27" s="7">
        <v>3522</v>
      </c>
      <c r="C27" s="142">
        <f t="shared" si="0"/>
        <v>1559900650704</v>
      </c>
      <c r="D27" s="141">
        <f t="shared" si="1"/>
        <v>41521</v>
      </c>
      <c r="E27" s="8" t="s">
        <v>730</v>
      </c>
      <c r="F27" s="10" t="s">
        <v>1039</v>
      </c>
      <c r="G27" s="9" t="s">
        <v>865</v>
      </c>
      <c r="H27" s="1"/>
      <c r="I27" s="15"/>
      <c r="J27" s="15"/>
      <c r="K27" s="15"/>
      <c r="L27" s="15"/>
      <c r="M27" s="15"/>
      <c r="N27" s="15"/>
      <c r="O27" s="15"/>
      <c r="P27" s="15"/>
      <c r="Q27" s="15"/>
      <c r="R27" s="125">
        <f>VLOOKUP(B27,เลขปชช!B$2:J$701,6,0)</f>
        <v>1559900650704</v>
      </c>
      <c r="S27" s="132">
        <f>VLOOKUP(B27,เลขปชช!B$2:J$701,7,0)</f>
        <v>41521</v>
      </c>
      <c r="T27" s="125" t="e">
        <f>VLOOKUP(B27,#REF!,4,0)</f>
        <v>#REF!</v>
      </c>
    </row>
    <row r="28" spans="1:20" x14ac:dyDescent="0.55000000000000004">
      <c r="A28" s="32">
        <v>23</v>
      </c>
      <c r="B28" s="7">
        <v>3523</v>
      </c>
      <c r="C28" s="142">
        <f t="shared" si="0"/>
        <v>1579901631886</v>
      </c>
      <c r="D28" s="141">
        <f t="shared" si="1"/>
        <v>41628</v>
      </c>
      <c r="E28" s="8" t="s">
        <v>730</v>
      </c>
      <c r="F28" s="10" t="s">
        <v>959</v>
      </c>
      <c r="G28" s="9" t="s">
        <v>818</v>
      </c>
      <c r="H28" s="1"/>
      <c r="I28" s="15"/>
      <c r="J28" s="15"/>
      <c r="K28" s="15"/>
      <c r="L28" s="15"/>
      <c r="M28" s="15"/>
      <c r="N28" s="15"/>
      <c r="O28" s="15"/>
      <c r="P28" s="15"/>
      <c r="Q28" s="15"/>
      <c r="R28" s="125">
        <f>VLOOKUP(B28,เลขปชช!B$2:J$701,6,0)</f>
        <v>1579901631886</v>
      </c>
      <c r="S28" s="132">
        <f>VLOOKUP(B28,เลขปชช!B$2:J$701,7,0)</f>
        <v>41628</v>
      </c>
      <c r="T28" s="125" t="e">
        <f>VLOOKUP(B28,#REF!,4,0)</f>
        <v>#REF!</v>
      </c>
    </row>
    <row r="29" spans="1:20" x14ac:dyDescent="0.55000000000000004">
      <c r="A29" s="32">
        <v>24</v>
      </c>
      <c r="B29" s="7">
        <v>3524</v>
      </c>
      <c r="C29" s="142">
        <f t="shared" si="0"/>
        <v>1579901619894</v>
      </c>
      <c r="D29" s="141">
        <f t="shared" si="1"/>
        <v>41564</v>
      </c>
      <c r="E29" s="8" t="s">
        <v>730</v>
      </c>
      <c r="F29" s="10" t="s">
        <v>960</v>
      </c>
      <c r="G29" s="9" t="s">
        <v>866</v>
      </c>
      <c r="H29" s="1"/>
      <c r="I29" s="15"/>
      <c r="J29" s="15"/>
      <c r="K29" s="15"/>
      <c r="L29" s="15"/>
      <c r="M29" s="15"/>
      <c r="N29" s="15"/>
      <c r="O29" s="15"/>
      <c r="P29" s="15"/>
      <c r="Q29" s="15"/>
      <c r="R29" s="125">
        <f>VLOOKUP(B29,เลขปชช!B$2:J$701,6,0)</f>
        <v>1579901619894</v>
      </c>
      <c r="S29" s="132">
        <f>VLOOKUP(B29,เลขปชช!B$2:J$701,7,0)</f>
        <v>41564</v>
      </c>
      <c r="T29" s="125" t="e">
        <f>VLOOKUP(B29,#REF!,4,0)</f>
        <v>#REF!</v>
      </c>
    </row>
    <row r="30" spans="1:20" x14ac:dyDescent="0.55000000000000004">
      <c r="A30" s="32">
        <v>25</v>
      </c>
      <c r="B30" s="7">
        <v>3525</v>
      </c>
      <c r="C30" s="142">
        <f t="shared" si="0"/>
        <v>1570501363568</v>
      </c>
      <c r="D30" s="141">
        <f t="shared" si="1"/>
        <v>41576</v>
      </c>
      <c r="E30" s="8" t="s">
        <v>730</v>
      </c>
      <c r="F30" s="10" t="s">
        <v>1559</v>
      </c>
      <c r="G30" s="9" t="s">
        <v>867</v>
      </c>
      <c r="H30" s="1"/>
      <c r="I30" s="15"/>
      <c r="J30" s="15"/>
      <c r="K30" s="15"/>
      <c r="L30" s="15"/>
      <c r="M30" s="15"/>
      <c r="N30" s="15"/>
      <c r="O30" s="15"/>
      <c r="P30" s="15"/>
      <c r="Q30" s="15"/>
      <c r="R30" s="125">
        <f>VLOOKUP(B30,เลขปชช!B$2:J$701,6,0)</f>
        <v>1570501363568</v>
      </c>
      <c r="S30" s="132">
        <f>VLOOKUP(B30,เลขปชช!B$2:J$701,7,0)</f>
        <v>41576</v>
      </c>
      <c r="T30" s="125" t="e">
        <f>VLOOKUP(B30,#REF!,4,0)</f>
        <v>#REF!</v>
      </c>
    </row>
    <row r="31" spans="1:20" x14ac:dyDescent="0.55000000000000004">
      <c r="A31" s="32">
        <v>26</v>
      </c>
      <c r="B31" s="7">
        <v>3526</v>
      </c>
      <c r="C31" s="142">
        <f t="shared" si="0"/>
        <v>1579901603084</v>
      </c>
      <c r="D31" s="141">
        <f t="shared" si="1"/>
        <v>41473</v>
      </c>
      <c r="E31" s="8" t="s">
        <v>730</v>
      </c>
      <c r="F31" s="10" t="s">
        <v>962</v>
      </c>
      <c r="G31" s="9" t="s">
        <v>868</v>
      </c>
      <c r="H31" s="1"/>
      <c r="I31" s="15"/>
      <c r="J31" s="15"/>
      <c r="K31" s="15"/>
      <c r="L31" s="15"/>
      <c r="M31" s="15"/>
      <c r="N31" s="15"/>
      <c r="O31" s="15"/>
      <c r="P31" s="15"/>
      <c r="Q31" s="15"/>
      <c r="R31" s="125">
        <f>VLOOKUP(B31,เลขปชช!B$2:J$701,6,0)</f>
        <v>1579901603084</v>
      </c>
      <c r="S31" s="132">
        <f>VLOOKUP(B31,เลขปชช!B$2:J$701,7,0)</f>
        <v>41473</v>
      </c>
      <c r="T31" s="125" t="e">
        <f>VLOOKUP(B31,#REF!,4,0)</f>
        <v>#REF!</v>
      </c>
    </row>
    <row r="32" spans="1:20" x14ac:dyDescent="0.55000000000000004">
      <c r="A32" s="32">
        <v>27</v>
      </c>
      <c r="B32" s="7">
        <v>3543</v>
      </c>
      <c r="C32" s="142">
        <f t="shared" si="0"/>
        <v>1570501362367</v>
      </c>
      <c r="D32" s="141">
        <f t="shared" si="1"/>
        <v>41479</v>
      </c>
      <c r="E32" s="8" t="s">
        <v>730</v>
      </c>
      <c r="F32" s="10" t="s">
        <v>976</v>
      </c>
      <c r="G32" s="9" t="s">
        <v>117</v>
      </c>
      <c r="H32" s="1"/>
      <c r="I32" s="15"/>
      <c r="J32" s="15"/>
      <c r="K32" s="15"/>
      <c r="L32" s="15"/>
      <c r="M32" s="15"/>
      <c r="N32" s="15"/>
      <c r="O32" s="15"/>
      <c r="P32" s="15"/>
      <c r="Q32" s="15"/>
      <c r="R32" s="125">
        <f>VLOOKUP(B32,เลขปชช!B$2:J$701,6,0)</f>
        <v>1570501362367</v>
      </c>
      <c r="S32" s="132">
        <f>VLOOKUP(B32,เลขปชช!B$2:J$701,7,0)</f>
        <v>41479</v>
      </c>
      <c r="T32" s="125" t="e">
        <f>VLOOKUP(B32,#REF!,4,0)</f>
        <v>#REF!</v>
      </c>
    </row>
    <row r="33" spans="1:20" x14ac:dyDescent="0.55000000000000004">
      <c r="A33" s="32">
        <v>28</v>
      </c>
      <c r="B33" s="7">
        <v>3556</v>
      </c>
      <c r="C33" s="142">
        <f t="shared" si="0"/>
        <v>1579901642365</v>
      </c>
      <c r="D33" s="141">
        <f t="shared" si="1"/>
        <v>41693</v>
      </c>
      <c r="E33" s="34" t="s">
        <v>730</v>
      </c>
      <c r="F33" s="10" t="s">
        <v>1049</v>
      </c>
      <c r="G33" s="9" t="s">
        <v>1050</v>
      </c>
      <c r="H33" s="1"/>
      <c r="I33" s="15"/>
      <c r="J33" s="15"/>
      <c r="K33" s="15"/>
      <c r="L33" s="15"/>
      <c r="M33" s="15"/>
      <c r="N33" s="15"/>
      <c r="O33" s="15"/>
      <c r="P33" s="15"/>
      <c r="Q33" s="15"/>
      <c r="R33" s="125">
        <f>VLOOKUP(B33,เลขปชช!B$2:J$701,6,0)</f>
        <v>1579901642365</v>
      </c>
      <c r="S33" s="132">
        <f>VLOOKUP(B33,เลขปชช!B$2:J$701,7,0)</f>
        <v>41693</v>
      </c>
      <c r="T33" s="125" t="e">
        <f>VLOOKUP(B33,#REF!,4,0)</f>
        <v>#REF!</v>
      </c>
    </row>
    <row r="34" spans="1:20" x14ac:dyDescent="0.55000000000000004">
      <c r="A34" s="32">
        <v>29</v>
      </c>
      <c r="B34" s="7">
        <v>3618</v>
      </c>
      <c r="C34" s="142">
        <f t="shared" si="0"/>
        <v>1100501763331</v>
      </c>
      <c r="D34" s="141">
        <f t="shared" si="1"/>
        <v>41759</v>
      </c>
      <c r="E34" s="34" t="s">
        <v>730</v>
      </c>
      <c r="F34" s="10" t="s">
        <v>1267</v>
      </c>
      <c r="G34" s="9" t="s">
        <v>1197</v>
      </c>
      <c r="H34" s="1"/>
      <c r="I34" s="15"/>
      <c r="J34" s="15"/>
      <c r="K34" s="15"/>
      <c r="L34" s="15"/>
      <c r="M34" s="15"/>
      <c r="N34" s="15"/>
      <c r="O34" s="15"/>
      <c r="P34" s="15"/>
      <c r="Q34" s="15"/>
      <c r="R34" s="125">
        <f>VLOOKUP(B34,เลขปชช!B$2:J$701,6,0)</f>
        <v>1100501763331</v>
      </c>
      <c r="S34" s="132">
        <f>VLOOKUP(B34,เลขปชช!B$2:J$701,7,0)</f>
        <v>41759</v>
      </c>
      <c r="T34" s="125" t="e">
        <f>VLOOKUP(B34,#REF!,4,0)</f>
        <v>#REF!</v>
      </c>
    </row>
    <row r="35" spans="1:20" x14ac:dyDescent="0.55000000000000004">
      <c r="A35" s="32">
        <v>30</v>
      </c>
      <c r="B35" s="7">
        <v>3662</v>
      </c>
      <c r="C35" s="142">
        <f t="shared" si="0"/>
        <v>1579901600034</v>
      </c>
      <c r="D35" s="141">
        <f t="shared" si="1"/>
        <v>41450</v>
      </c>
      <c r="E35" s="34" t="s">
        <v>730</v>
      </c>
      <c r="F35" s="10" t="s">
        <v>1233</v>
      </c>
      <c r="G35" s="9" t="s">
        <v>1234</v>
      </c>
      <c r="H35" s="1"/>
      <c r="I35" s="15"/>
      <c r="J35" s="15"/>
      <c r="K35" s="15"/>
      <c r="L35" s="15"/>
      <c r="M35" s="15"/>
      <c r="N35" s="15"/>
      <c r="O35" s="15"/>
      <c r="P35" s="15"/>
      <c r="Q35" s="15"/>
      <c r="R35" s="125">
        <f>VLOOKUP(B35,เลขปชช!B$2:J$701,6,0)</f>
        <v>1579901600034</v>
      </c>
      <c r="S35" s="132">
        <f>VLOOKUP(B35,เลขปชช!B$2:J$701,7,0)</f>
        <v>41450</v>
      </c>
      <c r="T35" s="125" t="e">
        <f>VLOOKUP(B35,#REF!,4,0)</f>
        <v>#REF!</v>
      </c>
    </row>
  </sheetData>
  <sortState ref="B6:R35">
    <sortCondition ref="E6:E35"/>
    <sortCondition ref="B6:B35"/>
    <sortCondition ref="F6:F35"/>
  </sortState>
  <mergeCells count="4">
    <mergeCell ref="E5:G5"/>
    <mergeCell ref="A3:Q3"/>
    <mergeCell ref="A2:Q2"/>
    <mergeCell ref="A1:Q1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</sheetPr>
  <dimension ref="A1:U31"/>
  <sheetViews>
    <sheetView workbookViewId="0">
      <selection activeCell="Q28" sqref="Q28"/>
    </sheetView>
  </sheetViews>
  <sheetFormatPr defaultRowHeight="24" x14ac:dyDescent="0.55000000000000004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8" width="3.625" style="49" customWidth="1"/>
    <col min="9" max="17" width="3.625" style="4" customWidth="1"/>
    <col min="18" max="18" width="16.5" style="4" hidden="1" customWidth="1"/>
    <col min="19" max="19" width="10.375" style="4" hidden="1" customWidth="1"/>
    <col min="20" max="16384" width="9" style="4"/>
  </cols>
  <sheetData>
    <row r="1" spans="1:21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21" x14ac:dyDescent="0.55000000000000004">
      <c r="A2" s="228" t="s">
        <v>1722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3"/>
      <c r="S2" s="13"/>
      <c r="T2" s="13"/>
      <c r="U2" s="13"/>
    </row>
    <row r="3" spans="1:21" x14ac:dyDescent="0.55000000000000004">
      <c r="A3" s="228" t="s">
        <v>1721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12"/>
      <c r="S3" s="14"/>
      <c r="T3" s="14"/>
      <c r="U3" s="14"/>
    </row>
    <row r="4" spans="1:21" ht="12" customHeight="1" x14ac:dyDescent="0.55000000000000004"/>
    <row r="5" spans="1:21" s="2" customFormat="1" ht="34.5" x14ac:dyDescent="0.2">
      <c r="A5" s="1" t="s">
        <v>735</v>
      </c>
      <c r="B5" s="6" t="s">
        <v>732</v>
      </c>
      <c r="C5" s="139"/>
      <c r="D5" s="139"/>
      <c r="E5" s="229" t="s">
        <v>736</v>
      </c>
      <c r="F5" s="230"/>
      <c r="G5" s="2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 x14ac:dyDescent="0.55000000000000004">
      <c r="A6" s="3">
        <v>1</v>
      </c>
      <c r="B6" s="7">
        <v>3527</v>
      </c>
      <c r="C6" s="142">
        <f>R6</f>
        <v>1570501363258</v>
      </c>
      <c r="D6" s="141">
        <f>S6</f>
        <v>41553</v>
      </c>
      <c r="E6" s="8" t="s">
        <v>729</v>
      </c>
      <c r="F6" s="10" t="s">
        <v>963</v>
      </c>
      <c r="G6" s="9" t="s">
        <v>869</v>
      </c>
      <c r="H6" s="1"/>
      <c r="I6" s="15"/>
      <c r="J6" s="15"/>
      <c r="K6" s="15"/>
      <c r="L6" s="15"/>
      <c r="M6" s="15"/>
      <c r="N6" s="15"/>
      <c r="O6" s="15"/>
      <c r="P6" s="15"/>
      <c r="Q6" s="15"/>
      <c r="R6" s="125">
        <f>VLOOKUP(B6,เลขปชช!B$2:J$999,6,0)</f>
        <v>1570501363258</v>
      </c>
      <c r="S6" s="132">
        <f>VLOOKUP(B6,เลขปชช!B$2:J$999,7,0)</f>
        <v>41553</v>
      </c>
    </row>
    <row r="7" spans="1:21" x14ac:dyDescent="0.55000000000000004">
      <c r="A7" s="3">
        <v>2</v>
      </c>
      <c r="B7" s="7">
        <v>3528</v>
      </c>
      <c r="C7" s="142">
        <f t="shared" ref="C7:C29" si="0">R7</f>
        <v>1579901621163</v>
      </c>
      <c r="D7" s="141">
        <f t="shared" ref="D7:D29" si="1">S7</f>
        <v>41569</v>
      </c>
      <c r="E7" s="8" t="s">
        <v>729</v>
      </c>
      <c r="F7" s="10" t="s">
        <v>516</v>
      </c>
      <c r="G7" s="9" t="s">
        <v>870</v>
      </c>
      <c r="H7" s="1"/>
      <c r="I7" s="15"/>
      <c r="J7" s="15"/>
      <c r="K7" s="15"/>
      <c r="L7" s="15"/>
      <c r="M7" s="15"/>
      <c r="N7" s="15"/>
      <c r="O7" s="15"/>
      <c r="P7" s="15"/>
      <c r="Q7" s="15"/>
      <c r="R7" s="125">
        <f>VLOOKUP(B7,เลขปชช!B$2:J$999,6,0)</f>
        <v>1579901621163</v>
      </c>
      <c r="S7" s="132">
        <f>VLOOKUP(B7,เลขปชช!B$2:J$999,7,0)</f>
        <v>41569</v>
      </c>
    </row>
    <row r="8" spans="1:21" x14ac:dyDescent="0.55000000000000004">
      <c r="A8" s="32">
        <v>3</v>
      </c>
      <c r="B8" s="7">
        <v>3530</v>
      </c>
      <c r="C8" s="142">
        <f t="shared" si="0"/>
        <v>1579901612946</v>
      </c>
      <c r="D8" s="141">
        <f t="shared" si="1"/>
        <v>41527</v>
      </c>
      <c r="E8" s="8" t="s">
        <v>729</v>
      </c>
      <c r="F8" s="10" t="s">
        <v>965</v>
      </c>
      <c r="G8" s="9" t="s">
        <v>872</v>
      </c>
      <c r="H8" s="1"/>
      <c r="I8" s="15"/>
      <c r="J8" s="15"/>
      <c r="K8" s="15"/>
      <c r="L8" s="15"/>
      <c r="M8" s="15"/>
      <c r="N8" s="15"/>
      <c r="O8" s="15"/>
      <c r="P8" s="15"/>
      <c r="Q8" s="15"/>
      <c r="R8" s="125">
        <f>VLOOKUP(B8,เลขปชช!B$2:J$999,6,0)</f>
        <v>1579901612946</v>
      </c>
      <c r="S8" s="132">
        <f>VLOOKUP(B8,เลขปชช!B$2:J$999,7,0)</f>
        <v>41527</v>
      </c>
    </row>
    <row r="9" spans="1:21" x14ac:dyDescent="0.55000000000000004">
      <c r="A9" s="32">
        <v>4</v>
      </c>
      <c r="B9" s="7">
        <v>3531</v>
      </c>
      <c r="C9" s="142">
        <f t="shared" si="0"/>
        <v>1570501362219</v>
      </c>
      <c r="D9" s="141">
        <f t="shared" si="1"/>
        <v>41462</v>
      </c>
      <c r="E9" s="8" t="s">
        <v>729</v>
      </c>
      <c r="F9" s="10" t="s">
        <v>453</v>
      </c>
      <c r="G9" s="9" t="s">
        <v>739</v>
      </c>
      <c r="H9" s="1"/>
      <c r="I9" s="15"/>
      <c r="J9" s="15"/>
      <c r="K9" s="15"/>
      <c r="L9" s="15"/>
      <c r="M9" s="15"/>
      <c r="N9" s="15"/>
      <c r="O9" s="15"/>
      <c r="P9" s="15"/>
      <c r="Q9" s="15"/>
      <c r="R9" s="125">
        <f>VLOOKUP(B9,เลขปชช!B$2:J$999,6,0)</f>
        <v>1570501362219</v>
      </c>
      <c r="S9" s="132">
        <f>VLOOKUP(B9,เลขปชช!B$2:J$999,7,0)</f>
        <v>41462</v>
      </c>
    </row>
    <row r="10" spans="1:21" x14ac:dyDescent="0.55000000000000004">
      <c r="A10" s="32">
        <v>5</v>
      </c>
      <c r="B10" s="29">
        <v>3532</v>
      </c>
      <c r="C10" s="142">
        <f t="shared" si="0"/>
        <v>1570501365331</v>
      </c>
      <c r="D10" s="141">
        <f t="shared" si="1"/>
        <v>41716</v>
      </c>
      <c r="E10" s="30" t="s">
        <v>729</v>
      </c>
      <c r="F10" s="27" t="s">
        <v>966</v>
      </c>
      <c r="G10" s="28" t="s">
        <v>873</v>
      </c>
      <c r="H10" s="1"/>
      <c r="I10" s="15"/>
      <c r="J10" s="15"/>
      <c r="K10" s="15"/>
      <c r="L10" s="15"/>
      <c r="M10" s="15"/>
      <c r="N10" s="15"/>
      <c r="O10" s="15"/>
      <c r="P10" s="15"/>
      <c r="Q10" s="15"/>
      <c r="R10" s="125">
        <f>VLOOKUP(B10,เลขปชช!B$2:J$999,6,0)</f>
        <v>1570501365331</v>
      </c>
      <c r="S10" s="132">
        <f>VLOOKUP(B10,เลขปชช!B$2:J$999,7,0)</f>
        <v>41716</v>
      </c>
    </row>
    <row r="11" spans="1:21" x14ac:dyDescent="0.55000000000000004">
      <c r="A11" s="32">
        <v>6</v>
      </c>
      <c r="B11" s="7">
        <v>3533</v>
      </c>
      <c r="C11" s="142">
        <f t="shared" si="0"/>
        <v>1579901634958</v>
      </c>
      <c r="D11" s="141">
        <f t="shared" si="1"/>
        <v>41647</v>
      </c>
      <c r="E11" s="8" t="s">
        <v>729</v>
      </c>
      <c r="F11" s="10" t="s">
        <v>1065</v>
      </c>
      <c r="G11" s="9" t="s">
        <v>1066</v>
      </c>
      <c r="H11" s="1"/>
      <c r="I11" s="15"/>
      <c r="J11" s="15"/>
      <c r="K11" s="15"/>
      <c r="L11" s="15"/>
      <c r="M11" s="15"/>
      <c r="N11" s="15"/>
      <c r="O11" s="15"/>
      <c r="P11" s="15"/>
      <c r="Q11" s="15"/>
      <c r="R11" s="125">
        <f>VLOOKUP(B11,เลขปชช!B$2:J$999,6,0)</f>
        <v>1579901634958</v>
      </c>
      <c r="S11" s="132">
        <f>VLOOKUP(B11,เลขปชช!B$2:J$999,7,0)</f>
        <v>41647</v>
      </c>
    </row>
    <row r="12" spans="1:21" x14ac:dyDescent="0.55000000000000004">
      <c r="A12" s="32">
        <v>7</v>
      </c>
      <c r="B12" s="7">
        <v>3534</v>
      </c>
      <c r="C12" s="142">
        <f t="shared" si="0"/>
        <v>1579901648941</v>
      </c>
      <c r="D12" s="141">
        <f t="shared" si="1"/>
        <v>41724</v>
      </c>
      <c r="E12" s="8" t="s">
        <v>729</v>
      </c>
      <c r="F12" s="10" t="s">
        <v>967</v>
      </c>
      <c r="G12" s="9" t="s">
        <v>874</v>
      </c>
      <c r="H12" s="1"/>
      <c r="I12" s="15"/>
      <c r="J12" s="15"/>
      <c r="K12" s="15"/>
      <c r="L12" s="15"/>
      <c r="M12" s="15"/>
      <c r="N12" s="15"/>
      <c r="O12" s="15"/>
      <c r="P12" s="15"/>
      <c r="Q12" s="15"/>
      <c r="R12" s="125">
        <f>VLOOKUP(B12,เลขปชช!B$2:J$999,6,0)</f>
        <v>1579901648941</v>
      </c>
      <c r="S12" s="132">
        <f>VLOOKUP(B12,เลขปชช!B$2:J$999,7,0)</f>
        <v>41724</v>
      </c>
    </row>
    <row r="13" spans="1:21" x14ac:dyDescent="0.55000000000000004">
      <c r="A13" s="32">
        <v>8</v>
      </c>
      <c r="B13" s="7">
        <v>3549</v>
      </c>
      <c r="C13" s="142">
        <f t="shared" si="0"/>
        <v>1629901040640</v>
      </c>
      <c r="D13" s="141">
        <f t="shared" si="1"/>
        <v>41643</v>
      </c>
      <c r="E13" s="8" t="s">
        <v>729</v>
      </c>
      <c r="F13" s="10" t="s">
        <v>981</v>
      </c>
      <c r="G13" s="9" t="s">
        <v>883</v>
      </c>
      <c r="H13" s="1"/>
      <c r="I13" s="15"/>
      <c r="J13" s="15"/>
      <c r="K13" s="15"/>
      <c r="L13" s="15"/>
      <c r="M13" s="15"/>
      <c r="N13" s="15"/>
      <c r="O13" s="15"/>
      <c r="P13" s="15"/>
      <c r="Q13" s="15"/>
      <c r="R13" s="125">
        <f>VLOOKUP(B13,เลขปชช!B$2:J$999,6,0)</f>
        <v>1629901040640</v>
      </c>
      <c r="S13" s="132">
        <f>VLOOKUP(B13,เลขปชช!B$2:J$999,7,0)</f>
        <v>41643</v>
      </c>
    </row>
    <row r="14" spans="1:21" x14ac:dyDescent="0.55000000000000004">
      <c r="A14" s="32">
        <v>9</v>
      </c>
      <c r="B14" s="7">
        <v>3535</v>
      </c>
      <c r="C14" s="142">
        <f t="shared" si="0"/>
        <v>1102004511807</v>
      </c>
      <c r="D14" s="141">
        <f t="shared" si="1"/>
        <v>41566</v>
      </c>
      <c r="E14" s="8" t="s">
        <v>730</v>
      </c>
      <c r="F14" s="10" t="s">
        <v>968</v>
      </c>
      <c r="G14" s="9" t="s">
        <v>875</v>
      </c>
      <c r="H14" s="1"/>
      <c r="I14" s="15"/>
      <c r="J14" s="15"/>
      <c r="K14" s="15"/>
      <c r="L14" s="15"/>
      <c r="M14" s="15"/>
      <c r="N14" s="15"/>
      <c r="O14" s="15"/>
      <c r="P14" s="15"/>
      <c r="Q14" s="15"/>
      <c r="R14" s="125">
        <f>VLOOKUP(B14,เลขปชช!B$2:J$999,6,0)</f>
        <v>1102004511807</v>
      </c>
      <c r="S14" s="132">
        <f>VLOOKUP(B14,เลขปชช!B$2:J$999,7,0)</f>
        <v>41566</v>
      </c>
    </row>
    <row r="15" spans="1:21" x14ac:dyDescent="0.55000000000000004">
      <c r="A15" s="32">
        <v>10</v>
      </c>
      <c r="B15" s="7">
        <v>3536</v>
      </c>
      <c r="C15" s="142">
        <f t="shared" si="0"/>
        <v>1570501363151</v>
      </c>
      <c r="D15" s="141">
        <f t="shared" si="1"/>
        <v>41546</v>
      </c>
      <c r="E15" s="8" t="s">
        <v>730</v>
      </c>
      <c r="F15" s="10" t="s">
        <v>969</v>
      </c>
      <c r="G15" s="9" t="s">
        <v>876</v>
      </c>
      <c r="H15" s="1"/>
      <c r="I15" s="15"/>
      <c r="J15" s="15"/>
      <c r="K15" s="15"/>
      <c r="L15" s="15"/>
      <c r="M15" s="15"/>
      <c r="N15" s="15"/>
      <c r="O15" s="15"/>
      <c r="P15" s="15"/>
      <c r="Q15" s="15"/>
      <c r="R15" s="125">
        <f>VLOOKUP(B15,เลขปชช!B$2:J$999,6,0)</f>
        <v>1570501363151</v>
      </c>
      <c r="S15" s="132">
        <f>VLOOKUP(B15,เลขปชช!B$2:J$999,7,0)</f>
        <v>41546</v>
      </c>
    </row>
    <row r="16" spans="1:21" x14ac:dyDescent="0.55000000000000004">
      <c r="A16" s="32">
        <v>11</v>
      </c>
      <c r="B16" s="7">
        <v>3537</v>
      </c>
      <c r="C16" s="142">
        <f t="shared" si="0"/>
        <v>1579901653413</v>
      </c>
      <c r="D16" s="141">
        <f t="shared" si="1"/>
        <v>41754</v>
      </c>
      <c r="E16" s="8" t="s">
        <v>730</v>
      </c>
      <c r="F16" s="10" t="s">
        <v>970</v>
      </c>
      <c r="G16" s="9" t="s">
        <v>851</v>
      </c>
      <c r="H16" s="1"/>
      <c r="I16" s="15"/>
      <c r="J16" s="15"/>
      <c r="K16" s="15"/>
      <c r="L16" s="15"/>
      <c r="M16" s="15"/>
      <c r="N16" s="15"/>
      <c r="O16" s="15"/>
      <c r="P16" s="15"/>
      <c r="Q16" s="15"/>
      <c r="R16" s="125">
        <f>VLOOKUP(B16,เลขปชช!B$2:J$999,6,0)</f>
        <v>1579901653413</v>
      </c>
      <c r="S16" s="132">
        <f>VLOOKUP(B16,เลขปชช!B$2:J$999,7,0)</f>
        <v>41754</v>
      </c>
    </row>
    <row r="17" spans="1:19" x14ac:dyDescent="0.55000000000000004">
      <c r="A17" s="32">
        <v>12</v>
      </c>
      <c r="B17" s="7">
        <v>3539</v>
      </c>
      <c r="C17" s="142">
        <f t="shared" si="0"/>
        <v>1570501361841</v>
      </c>
      <c r="D17" s="141">
        <f t="shared" si="1"/>
        <v>41430</v>
      </c>
      <c r="E17" s="8" t="s">
        <v>730</v>
      </c>
      <c r="F17" s="10" t="s">
        <v>972</v>
      </c>
      <c r="G17" s="9" t="s">
        <v>878</v>
      </c>
      <c r="H17" s="1"/>
      <c r="I17" s="15"/>
      <c r="J17" s="15"/>
      <c r="K17" s="15"/>
      <c r="L17" s="15"/>
      <c r="M17" s="15"/>
      <c r="N17" s="15"/>
      <c r="O17" s="15"/>
      <c r="P17" s="15"/>
      <c r="Q17" s="15"/>
      <c r="R17" s="125">
        <f>VLOOKUP(B17,เลขปชช!B$2:J$999,6,0)</f>
        <v>1570501361841</v>
      </c>
      <c r="S17" s="132">
        <f>VLOOKUP(B17,เลขปชช!B$2:J$999,7,0)</f>
        <v>41430</v>
      </c>
    </row>
    <row r="18" spans="1:19" x14ac:dyDescent="0.55000000000000004">
      <c r="A18" s="32">
        <v>13</v>
      </c>
      <c r="B18" s="7">
        <v>3540</v>
      </c>
      <c r="C18" s="142">
        <f t="shared" si="0"/>
        <v>1567700064478</v>
      </c>
      <c r="D18" s="141">
        <f t="shared" si="1"/>
        <v>41452</v>
      </c>
      <c r="E18" s="8" t="s">
        <v>730</v>
      </c>
      <c r="F18" s="10" t="s">
        <v>973</v>
      </c>
      <c r="G18" s="9" t="s">
        <v>879</v>
      </c>
      <c r="H18" s="1"/>
      <c r="I18" s="15"/>
      <c r="J18" s="15"/>
      <c r="K18" s="15"/>
      <c r="L18" s="15"/>
      <c r="M18" s="15"/>
      <c r="N18" s="15"/>
      <c r="O18" s="15"/>
      <c r="P18" s="15"/>
      <c r="Q18" s="15"/>
      <c r="R18" s="125">
        <f>VLOOKUP(B18,เลขปชช!B$2:J$999,6,0)</f>
        <v>1567700064478</v>
      </c>
      <c r="S18" s="132">
        <f>VLOOKUP(B18,เลขปชช!B$2:J$999,7,0)</f>
        <v>41452</v>
      </c>
    </row>
    <row r="19" spans="1:19" x14ac:dyDescent="0.55000000000000004">
      <c r="A19" s="32">
        <v>14</v>
      </c>
      <c r="B19" s="7">
        <v>3542</v>
      </c>
      <c r="C19" s="142">
        <f t="shared" si="0"/>
        <v>1579901644414</v>
      </c>
      <c r="D19" s="141">
        <f t="shared" si="1"/>
        <v>41704</v>
      </c>
      <c r="E19" s="8" t="s">
        <v>730</v>
      </c>
      <c r="F19" s="10" t="s">
        <v>975</v>
      </c>
      <c r="G19" s="9" t="s">
        <v>881</v>
      </c>
      <c r="H19" s="1"/>
      <c r="I19" s="15"/>
      <c r="J19" s="15"/>
      <c r="K19" s="15"/>
      <c r="L19" s="15"/>
      <c r="M19" s="15"/>
      <c r="N19" s="15"/>
      <c r="O19" s="15"/>
      <c r="P19" s="15"/>
      <c r="Q19" s="15"/>
      <c r="R19" s="125">
        <f>VLOOKUP(B19,เลขปชช!B$2:J$999,6,0)</f>
        <v>1579901644414</v>
      </c>
      <c r="S19" s="132">
        <f>VLOOKUP(B19,เลขปชช!B$2:J$999,7,0)</f>
        <v>41704</v>
      </c>
    </row>
    <row r="20" spans="1:19" x14ac:dyDescent="0.55000000000000004">
      <c r="A20" s="32">
        <v>15</v>
      </c>
      <c r="B20" s="7">
        <v>3545</v>
      </c>
      <c r="C20" s="142">
        <f t="shared" si="0"/>
        <v>1579901639119</v>
      </c>
      <c r="D20" s="141">
        <f t="shared" si="1"/>
        <v>41673</v>
      </c>
      <c r="E20" s="8" t="s">
        <v>730</v>
      </c>
      <c r="F20" s="10" t="s">
        <v>977</v>
      </c>
      <c r="G20" s="9" t="s">
        <v>856</v>
      </c>
      <c r="H20" s="1"/>
      <c r="I20" s="15"/>
      <c r="J20" s="15"/>
      <c r="K20" s="15"/>
      <c r="L20" s="15"/>
      <c r="M20" s="15"/>
      <c r="N20" s="15"/>
      <c r="O20" s="15"/>
      <c r="P20" s="15"/>
      <c r="Q20" s="15"/>
      <c r="R20" s="125">
        <f>VLOOKUP(B20,เลขปชช!B$2:J$999,6,0)</f>
        <v>1579901639119</v>
      </c>
      <c r="S20" s="132">
        <f>VLOOKUP(B20,เลขปชช!B$2:J$999,7,0)</f>
        <v>41673</v>
      </c>
    </row>
    <row r="21" spans="1:19" x14ac:dyDescent="0.55000000000000004">
      <c r="A21" s="32">
        <v>16</v>
      </c>
      <c r="B21" s="7">
        <v>3546</v>
      </c>
      <c r="C21" s="142">
        <f t="shared" si="0"/>
        <v>1509967011096</v>
      </c>
      <c r="D21" s="141">
        <f t="shared" si="1"/>
        <v>41558</v>
      </c>
      <c r="E21" s="8" t="s">
        <v>730</v>
      </c>
      <c r="F21" s="10" t="s">
        <v>978</v>
      </c>
      <c r="G21" s="9" t="s">
        <v>1053</v>
      </c>
      <c r="H21" s="1"/>
      <c r="I21" s="15"/>
      <c r="J21" s="15"/>
      <c r="K21" s="15"/>
      <c r="L21" s="15"/>
      <c r="M21" s="15"/>
      <c r="N21" s="15"/>
      <c r="O21" s="15"/>
      <c r="P21" s="15"/>
      <c r="Q21" s="15"/>
      <c r="R21" s="125">
        <f>VLOOKUP(B21,เลขปชช!B$2:J$999,6,0)</f>
        <v>1509967011096</v>
      </c>
      <c r="S21" s="132">
        <f>VLOOKUP(B21,เลขปชช!B$2:J$999,7,0)</f>
        <v>41558</v>
      </c>
    </row>
    <row r="22" spans="1:19" x14ac:dyDescent="0.55000000000000004">
      <c r="A22" s="32">
        <v>17</v>
      </c>
      <c r="B22" s="7">
        <v>3547</v>
      </c>
      <c r="C22" s="142">
        <f t="shared" si="0"/>
        <v>1570501364971</v>
      </c>
      <c r="D22" s="141">
        <f t="shared" si="1"/>
        <v>41688</v>
      </c>
      <c r="E22" s="8" t="s">
        <v>730</v>
      </c>
      <c r="F22" s="10" t="s">
        <v>979</v>
      </c>
      <c r="G22" s="9" t="s">
        <v>188</v>
      </c>
      <c r="H22" s="1"/>
      <c r="I22" s="15"/>
      <c r="J22" s="15"/>
      <c r="K22" s="15"/>
      <c r="L22" s="15"/>
      <c r="M22" s="15"/>
      <c r="N22" s="15"/>
      <c r="O22" s="15"/>
      <c r="P22" s="15"/>
      <c r="Q22" s="15"/>
      <c r="R22" s="125">
        <f>VLOOKUP(B22,เลขปชช!B$2:J$999,6,0)</f>
        <v>1570501364971</v>
      </c>
      <c r="S22" s="132">
        <f>VLOOKUP(B22,เลขปชช!B$2:J$999,7,0)</f>
        <v>41688</v>
      </c>
    </row>
    <row r="23" spans="1:19" x14ac:dyDescent="0.55000000000000004">
      <c r="A23" s="32">
        <v>18</v>
      </c>
      <c r="B23" s="7">
        <v>3548</v>
      </c>
      <c r="C23" s="142">
        <f t="shared" si="0"/>
        <v>1720900409560</v>
      </c>
      <c r="D23" s="141">
        <f t="shared" si="1"/>
        <v>41632</v>
      </c>
      <c r="E23" s="8" t="s">
        <v>730</v>
      </c>
      <c r="F23" s="10" t="s">
        <v>980</v>
      </c>
      <c r="G23" s="9" t="s">
        <v>882</v>
      </c>
      <c r="H23" s="1"/>
      <c r="I23" s="15"/>
      <c r="J23" s="15"/>
      <c r="K23" s="15"/>
      <c r="L23" s="15"/>
      <c r="M23" s="15"/>
      <c r="N23" s="15"/>
      <c r="O23" s="15"/>
      <c r="P23" s="15"/>
      <c r="Q23" s="15"/>
      <c r="R23" s="125">
        <f>VLOOKUP(B23,เลขปชช!B$2:J$999,6,0)</f>
        <v>1720900409560</v>
      </c>
      <c r="S23" s="132">
        <f>VLOOKUP(B23,เลขปชช!B$2:J$999,7,0)</f>
        <v>41632</v>
      </c>
    </row>
    <row r="24" spans="1:19" x14ac:dyDescent="0.55000000000000004">
      <c r="A24" s="32">
        <v>19</v>
      </c>
      <c r="B24" s="7">
        <v>3550</v>
      </c>
      <c r="C24" s="142">
        <f t="shared" si="0"/>
        <v>1102500121434</v>
      </c>
      <c r="D24" s="141">
        <f t="shared" si="1"/>
        <v>41597</v>
      </c>
      <c r="E24" s="8" t="s">
        <v>730</v>
      </c>
      <c r="F24" s="10" t="s">
        <v>982</v>
      </c>
      <c r="G24" s="9" t="s">
        <v>884</v>
      </c>
      <c r="H24" s="1"/>
      <c r="I24" s="15"/>
      <c r="J24" s="15"/>
      <c r="K24" s="15"/>
      <c r="L24" s="15"/>
      <c r="M24" s="15"/>
      <c r="N24" s="15"/>
      <c r="O24" s="15"/>
      <c r="P24" s="15"/>
      <c r="Q24" s="15"/>
      <c r="R24" s="125">
        <f>VLOOKUP(B24,เลขปชช!B$2:J$999,6,0)</f>
        <v>1102500121434</v>
      </c>
      <c r="S24" s="132">
        <f>VLOOKUP(B24,เลขปชช!B$2:J$999,7,0)</f>
        <v>41597</v>
      </c>
    </row>
    <row r="25" spans="1:19" x14ac:dyDescent="0.55000000000000004">
      <c r="A25" s="32">
        <v>20</v>
      </c>
      <c r="B25" s="7">
        <v>3551</v>
      </c>
      <c r="C25" s="142">
        <f t="shared" si="0"/>
        <v>1570501363606</v>
      </c>
      <c r="D25" s="141">
        <f t="shared" si="1"/>
        <v>41581</v>
      </c>
      <c r="E25" s="8" t="s">
        <v>730</v>
      </c>
      <c r="F25" s="10" t="s">
        <v>1035</v>
      </c>
      <c r="G25" s="9" t="s">
        <v>885</v>
      </c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125">
        <f>VLOOKUP(B25,เลขปชช!B$2:J$999,6,0)</f>
        <v>1570501363606</v>
      </c>
      <c r="S25" s="132">
        <f>VLOOKUP(B25,เลขปชช!B$2:J$999,7,0)</f>
        <v>41581</v>
      </c>
    </row>
    <row r="26" spans="1:19" x14ac:dyDescent="0.55000000000000004">
      <c r="A26" s="32">
        <v>21</v>
      </c>
      <c r="B26" s="7">
        <v>3552</v>
      </c>
      <c r="C26" s="142">
        <f t="shared" si="0"/>
        <v>1709800656300</v>
      </c>
      <c r="D26" s="141">
        <f t="shared" si="1"/>
        <v>41534</v>
      </c>
      <c r="E26" s="8" t="s">
        <v>730</v>
      </c>
      <c r="F26" s="10" t="s">
        <v>983</v>
      </c>
      <c r="G26" s="9" t="s">
        <v>886</v>
      </c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125">
        <f>VLOOKUP(B26,เลขปชช!B$2:J$999,6,0)</f>
        <v>1709800656300</v>
      </c>
      <c r="S26" s="132">
        <f>VLOOKUP(B26,เลขปชช!B$2:J$999,7,0)</f>
        <v>41534</v>
      </c>
    </row>
    <row r="27" spans="1:19" x14ac:dyDescent="0.55000000000000004">
      <c r="A27" s="32">
        <v>22</v>
      </c>
      <c r="B27" s="7">
        <v>3553</v>
      </c>
      <c r="C27" s="142">
        <f t="shared" si="0"/>
        <v>1570800163552</v>
      </c>
      <c r="D27" s="141">
        <f t="shared" si="1"/>
        <v>41640</v>
      </c>
      <c r="E27" s="8" t="s">
        <v>730</v>
      </c>
      <c r="F27" s="10" t="s">
        <v>984</v>
      </c>
      <c r="G27" s="9" t="s">
        <v>256</v>
      </c>
      <c r="H27" s="1"/>
      <c r="I27" s="15"/>
      <c r="J27" s="15"/>
      <c r="K27" s="15"/>
      <c r="L27" s="15"/>
      <c r="M27" s="15"/>
      <c r="N27" s="15"/>
      <c r="O27" s="15"/>
      <c r="P27" s="15"/>
      <c r="Q27" s="15"/>
      <c r="R27" s="125">
        <f>VLOOKUP(B27,เลขปชช!B$2:J$999,6,0)</f>
        <v>1570800163552</v>
      </c>
      <c r="S27" s="132">
        <f>VLOOKUP(B27,เลขปชช!B$2:J$999,7,0)</f>
        <v>41640</v>
      </c>
    </row>
    <row r="28" spans="1:19" x14ac:dyDescent="0.55000000000000004">
      <c r="A28" s="32">
        <v>23</v>
      </c>
      <c r="B28" s="7">
        <v>3554</v>
      </c>
      <c r="C28" s="142">
        <f t="shared" si="0"/>
        <v>1570501362758</v>
      </c>
      <c r="D28" s="141">
        <f t="shared" si="1"/>
        <v>41515</v>
      </c>
      <c r="E28" s="31" t="s">
        <v>730</v>
      </c>
      <c r="F28" s="10" t="s">
        <v>985</v>
      </c>
      <c r="G28" s="9" t="s">
        <v>103</v>
      </c>
      <c r="H28" s="1"/>
      <c r="I28" s="15"/>
      <c r="J28" s="15"/>
      <c r="K28" s="15"/>
      <c r="L28" s="15"/>
      <c r="M28" s="15"/>
      <c r="N28" s="15"/>
      <c r="O28" s="15"/>
      <c r="P28" s="15"/>
      <c r="Q28" s="15"/>
      <c r="R28" s="125">
        <f>VLOOKUP(B28,เลขปชช!B$2:J$999,6,0)</f>
        <v>1570501362758</v>
      </c>
      <c r="S28" s="132">
        <f>VLOOKUP(B28,เลขปชช!B$2:J$999,7,0)</f>
        <v>41515</v>
      </c>
    </row>
    <row r="29" spans="1:19" x14ac:dyDescent="0.55000000000000004">
      <c r="A29" s="32">
        <v>24</v>
      </c>
      <c r="B29" s="7">
        <v>3663</v>
      </c>
      <c r="C29" s="142">
        <f t="shared" si="0"/>
        <v>1567700065741</v>
      </c>
      <c r="D29" s="141">
        <f t="shared" si="1"/>
        <v>41476</v>
      </c>
      <c r="E29" s="34" t="s">
        <v>729</v>
      </c>
      <c r="F29" s="10" t="s">
        <v>1262</v>
      </c>
      <c r="G29" s="9" t="s">
        <v>1263</v>
      </c>
      <c r="H29" s="1"/>
      <c r="I29" s="15"/>
      <c r="J29" s="15"/>
      <c r="K29" s="15"/>
      <c r="L29" s="15"/>
      <c r="M29" s="15"/>
      <c r="N29" s="15"/>
      <c r="O29" s="15"/>
      <c r="P29" s="15"/>
      <c r="Q29" s="15"/>
      <c r="R29" s="125">
        <f>VLOOKUP(B29,เลขปชช!B$2:J$999,6,0)</f>
        <v>1567700065741</v>
      </c>
      <c r="S29" s="132">
        <f>VLOOKUP(B29,เลขปชช!B$2:J$999,7,0)</f>
        <v>41476</v>
      </c>
    </row>
    <row r="30" spans="1:19" x14ac:dyDescent="0.55000000000000004">
      <c r="A30" s="32">
        <v>25</v>
      </c>
      <c r="B30" s="7">
        <v>3668</v>
      </c>
      <c r="C30" s="142">
        <f t="shared" ref="C30" si="2">R30</f>
        <v>1570501363207</v>
      </c>
      <c r="D30" s="141">
        <f t="shared" ref="D30" si="3">S30</f>
        <v>239874</v>
      </c>
      <c r="E30" s="149" t="s">
        <v>729</v>
      </c>
      <c r="F30" s="10" t="s">
        <v>1579</v>
      </c>
      <c r="G30" s="9" t="s">
        <v>1580</v>
      </c>
      <c r="H30" s="1"/>
      <c r="I30" s="15"/>
      <c r="J30" s="15"/>
      <c r="K30" s="15"/>
      <c r="L30" s="15"/>
      <c r="M30" s="15"/>
      <c r="N30" s="15"/>
      <c r="O30" s="15"/>
      <c r="P30" s="15"/>
      <c r="Q30" s="15"/>
      <c r="R30" s="125">
        <f>VLOOKUP(B30,เลขปชช!B$2:J$999,6,0)</f>
        <v>1570501363207</v>
      </c>
      <c r="S30" s="132">
        <f>VLOOKUP(B30,เลขปชช!B$2:J$999,7,0)</f>
        <v>239874</v>
      </c>
    </row>
    <row r="31" spans="1:19" x14ac:dyDescent="0.55000000000000004">
      <c r="A31" s="32">
        <v>26</v>
      </c>
      <c r="B31" s="7">
        <v>3669</v>
      </c>
      <c r="C31" s="142">
        <f t="shared" ref="C31" si="4">R31</f>
        <v>1570501364289</v>
      </c>
      <c r="D31" s="141">
        <f t="shared" ref="D31" si="5">S31</f>
        <v>239950</v>
      </c>
      <c r="E31" s="149" t="s">
        <v>729</v>
      </c>
      <c r="F31" s="10" t="s">
        <v>1577</v>
      </c>
      <c r="G31" s="9" t="s">
        <v>1578</v>
      </c>
      <c r="H31" s="1"/>
      <c r="I31" s="15"/>
      <c r="J31" s="15"/>
      <c r="K31" s="15"/>
      <c r="L31" s="15"/>
      <c r="M31" s="15"/>
      <c r="N31" s="15"/>
      <c r="O31" s="15"/>
      <c r="P31" s="15"/>
      <c r="Q31" s="15"/>
      <c r="R31" s="125">
        <f>VLOOKUP(B31,เลขปชช!B$2:J$999,6,0)</f>
        <v>1570501364289</v>
      </c>
      <c r="S31" s="132">
        <f>VLOOKUP(B31,เลขปชช!B$2:J$999,7,0)</f>
        <v>239950</v>
      </c>
    </row>
  </sheetData>
  <sortState ref="B6:R35">
    <sortCondition ref="E6:E35"/>
    <sortCondition ref="B6:B35"/>
    <sortCondition ref="F6:F35"/>
  </sortState>
  <mergeCells count="4">
    <mergeCell ref="E5:G5"/>
    <mergeCell ref="A1:Q1"/>
    <mergeCell ref="A2:Q2"/>
    <mergeCell ref="A3:Q3"/>
  </mergeCells>
  <pageMargins left="0.70866141732283472" right="0.31496062992125984" top="0.47244094488188981" bottom="0.31496062992125984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5" tint="0.39997558519241921"/>
  </sheetPr>
  <dimension ref="A1:V31"/>
  <sheetViews>
    <sheetView topLeftCell="A10" zoomScaleSheetLayoutView="115" workbookViewId="0">
      <selection activeCell="F14" sqref="F14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38" customWidth="1"/>
    <col min="8" max="8" width="3.625" style="2" customWidth="1"/>
    <col min="9" max="19" width="3.625" style="4" customWidth="1"/>
    <col min="20" max="20" width="3.625" style="2" customWidth="1"/>
    <col min="21" max="16384" width="9" style="4"/>
  </cols>
  <sheetData>
    <row r="1" spans="1:22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4"/>
    </row>
    <row r="2" spans="1:22" x14ac:dyDescent="0.55000000000000004">
      <c r="A2" s="228" t="s">
        <v>1810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3"/>
      <c r="U2" s="13"/>
      <c r="V2" s="13"/>
    </row>
    <row r="3" spans="1:22" x14ac:dyDescent="0.55000000000000004">
      <c r="A3" s="228" t="str">
        <f>"ครูประจำชั้น   "&amp;สถิติ!P7</f>
        <v>ครูประจำชั้น   นางอติยาภรณ์   ยาวิลาศ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12"/>
    </row>
    <row r="4" spans="1:22" ht="12" customHeight="1" x14ac:dyDescent="0.55000000000000004"/>
    <row r="5" spans="1:22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"/>
    </row>
    <row r="6" spans="1:22" s="18" customFormat="1" ht="24" customHeight="1" x14ac:dyDescent="0.55000000000000004">
      <c r="A6" s="1">
        <v>1</v>
      </c>
      <c r="B6" s="7">
        <v>3497</v>
      </c>
      <c r="C6" s="130">
        <f>VLOOKUP(B6,เลขปชช!B$2:J$701,6,0)</f>
        <v>1579901562281</v>
      </c>
      <c r="D6" s="136">
        <f>VLOOKUP(B6,เลขปชช!B$2:J$701,7,0)</f>
        <v>41231</v>
      </c>
      <c r="E6" s="149" t="s">
        <v>729</v>
      </c>
      <c r="F6" s="10" t="s">
        <v>1036</v>
      </c>
      <c r="G6" s="27" t="s">
        <v>834</v>
      </c>
      <c r="H6" s="1"/>
      <c r="I6" s="16"/>
      <c r="J6" s="16"/>
      <c r="K6" s="15"/>
      <c r="L6" s="15"/>
      <c r="M6" s="15"/>
      <c r="N6" s="15"/>
      <c r="O6" s="15"/>
      <c r="P6" s="16"/>
      <c r="Q6" s="16"/>
      <c r="R6" s="16"/>
      <c r="S6" s="16"/>
      <c r="T6" s="168" t="s">
        <v>1613</v>
      </c>
    </row>
    <row r="7" spans="1:22" s="18" customFormat="1" ht="24" customHeight="1" x14ac:dyDescent="0.55000000000000004">
      <c r="A7" s="1">
        <v>2</v>
      </c>
      <c r="B7" s="7">
        <v>3375</v>
      </c>
      <c r="C7" s="130">
        <f>VLOOKUP(B7,เลขปชช!B$2:J$701,6,0)</f>
        <v>1579901539858</v>
      </c>
      <c r="D7" s="136">
        <f>VLOOKUP(B7,เลขปชช!B$2:J$701,7,0)</f>
        <v>41121</v>
      </c>
      <c r="E7" s="149" t="s">
        <v>729</v>
      </c>
      <c r="F7" s="10" t="s">
        <v>640</v>
      </c>
      <c r="G7" s="27" t="s">
        <v>1618</v>
      </c>
      <c r="H7" s="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8" t="s">
        <v>1613</v>
      </c>
    </row>
    <row r="8" spans="1:22" s="18" customFormat="1" x14ac:dyDescent="0.55000000000000004">
      <c r="A8" s="1">
        <v>3</v>
      </c>
      <c r="B8" s="7">
        <v>3385</v>
      </c>
      <c r="C8" s="130">
        <f>VLOOKUP(B8,เลขปชช!B$2:J$701,6,0)</f>
        <v>1570501359765</v>
      </c>
      <c r="D8" s="136">
        <f>VLOOKUP(B8,เลขปชช!B$2:J$701,7,0)</f>
        <v>41272</v>
      </c>
      <c r="E8" s="149" t="s">
        <v>729</v>
      </c>
      <c r="F8" s="10" t="s">
        <v>728</v>
      </c>
      <c r="G8" s="27" t="s">
        <v>1031</v>
      </c>
      <c r="H8" s="1"/>
      <c r="I8" s="16"/>
      <c r="J8" s="16"/>
      <c r="K8" s="15"/>
      <c r="L8" s="15"/>
      <c r="M8" s="15"/>
      <c r="N8" s="15"/>
      <c r="O8" s="15"/>
      <c r="P8" s="16"/>
      <c r="Q8" s="16"/>
      <c r="R8" s="16"/>
      <c r="S8" s="16"/>
      <c r="T8" s="168" t="s">
        <v>1613</v>
      </c>
    </row>
    <row r="9" spans="1:22" x14ac:dyDescent="0.55000000000000004">
      <c r="A9" s="1">
        <v>4</v>
      </c>
      <c r="B9" s="7">
        <v>3388</v>
      </c>
      <c r="C9" s="130">
        <f>VLOOKUP(B9,เลขปชช!B$2:J$701,6,0)</f>
        <v>1509966922028</v>
      </c>
      <c r="D9" s="136">
        <f>VLOOKUP(B9,เลขปชช!B$2:J$701,7,0)</f>
        <v>41114</v>
      </c>
      <c r="E9" s="149" t="s">
        <v>729</v>
      </c>
      <c r="F9" s="10" t="s">
        <v>935</v>
      </c>
      <c r="G9" s="28" t="s">
        <v>1053</v>
      </c>
      <c r="H9" s="1"/>
      <c r="I9" s="16"/>
      <c r="J9" s="16"/>
      <c r="K9" s="16"/>
      <c r="L9" s="16"/>
      <c r="M9" s="16"/>
      <c r="N9" s="16"/>
      <c r="O9" s="16"/>
      <c r="P9" s="15"/>
      <c r="Q9" s="15"/>
      <c r="R9" s="15"/>
      <c r="S9" s="15"/>
      <c r="T9" s="168" t="s">
        <v>1613</v>
      </c>
    </row>
    <row r="10" spans="1:22" s="18" customFormat="1" x14ac:dyDescent="0.55000000000000004">
      <c r="A10" s="1">
        <v>5</v>
      </c>
      <c r="B10" s="7">
        <v>3367</v>
      </c>
      <c r="C10" s="130">
        <f>VLOOKUP(B10,เลขปชช!B$2:J$701,6,0)</f>
        <v>1570501360721</v>
      </c>
      <c r="D10" s="136">
        <f>VLOOKUP(B10,เลขปชช!B$2:J$701,7,0)</f>
        <v>41338</v>
      </c>
      <c r="E10" s="149" t="s">
        <v>729</v>
      </c>
      <c r="F10" s="10" t="s">
        <v>923</v>
      </c>
      <c r="G10" s="27" t="s">
        <v>1614</v>
      </c>
      <c r="H10" s="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8" t="s">
        <v>1613</v>
      </c>
    </row>
    <row r="11" spans="1:22" s="18" customFormat="1" x14ac:dyDescent="0.55000000000000004">
      <c r="A11" s="1">
        <v>6</v>
      </c>
      <c r="B11" s="7">
        <v>3364</v>
      </c>
      <c r="C11" s="130">
        <f>VLOOKUP(B11,เลขปชช!B$2:J$701,6,0)</f>
        <v>1749901443387</v>
      </c>
      <c r="D11" s="136">
        <f>VLOOKUP(B11,เลขปชช!B$2:J$701,7,0)</f>
        <v>41219</v>
      </c>
      <c r="E11" s="149" t="s">
        <v>729</v>
      </c>
      <c r="F11" s="10" t="s">
        <v>921</v>
      </c>
      <c r="G11" s="27" t="s">
        <v>1619</v>
      </c>
      <c r="H11" s="1"/>
      <c r="I11" s="16"/>
      <c r="J11" s="16"/>
      <c r="K11" s="15"/>
      <c r="L11" s="15"/>
      <c r="M11" s="15"/>
      <c r="N11" s="15"/>
      <c r="O11" s="15"/>
      <c r="P11" s="16"/>
      <c r="Q11" s="16"/>
      <c r="R11" s="16"/>
      <c r="S11" s="16"/>
      <c r="T11" s="168" t="s">
        <v>1613</v>
      </c>
    </row>
    <row r="12" spans="1:22" s="18" customFormat="1" x14ac:dyDescent="0.55000000000000004">
      <c r="A12" s="1">
        <v>7</v>
      </c>
      <c r="B12" s="7">
        <v>3363</v>
      </c>
      <c r="C12" s="130">
        <f>VLOOKUP(B12,เลขปชช!B$2:J$701,6,0)</f>
        <v>1579901580408</v>
      </c>
      <c r="D12" s="136">
        <f>VLOOKUP(B12,เลขปชช!B$2:J$701,7,0)</f>
        <v>41329</v>
      </c>
      <c r="E12" s="149" t="s">
        <v>729</v>
      </c>
      <c r="F12" s="10" t="s">
        <v>1438</v>
      </c>
      <c r="G12" s="27" t="s">
        <v>167</v>
      </c>
      <c r="H12" s="1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8" t="s">
        <v>1613</v>
      </c>
    </row>
    <row r="13" spans="1:22" x14ac:dyDescent="0.55000000000000004">
      <c r="A13" s="1">
        <v>8</v>
      </c>
      <c r="B13" s="7">
        <v>3361</v>
      </c>
      <c r="C13" s="130">
        <f>VLOOKUP(B13,เลขปชช!B$2:J$701,6,0)</f>
        <v>1570501356111</v>
      </c>
      <c r="D13" s="136">
        <f>VLOOKUP(B13,เลขปชช!B$2:J$701,7,0)</f>
        <v>41037</v>
      </c>
      <c r="E13" s="149" t="s">
        <v>729</v>
      </c>
      <c r="F13" s="10" t="s">
        <v>561</v>
      </c>
      <c r="G13" s="28" t="s">
        <v>821</v>
      </c>
      <c r="H13" s="1"/>
      <c r="I13" s="16"/>
      <c r="J13" s="16"/>
      <c r="K13" s="15"/>
      <c r="L13" s="15"/>
      <c r="M13" s="15"/>
      <c r="N13" s="15"/>
      <c r="O13" s="15"/>
      <c r="P13" s="15"/>
      <c r="Q13" s="15"/>
      <c r="R13" s="15"/>
      <c r="S13" s="15"/>
      <c r="T13" s="168" t="s">
        <v>1613</v>
      </c>
    </row>
    <row r="14" spans="1:22" x14ac:dyDescent="0.55000000000000004">
      <c r="A14" s="1">
        <v>9</v>
      </c>
      <c r="B14" s="7">
        <v>3496</v>
      </c>
      <c r="C14" s="130">
        <f>VLOOKUP(B14,เลขปชช!B$2:J$701,6,0)</f>
        <v>1570501356910</v>
      </c>
      <c r="D14" s="136">
        <f>VLOOKUP(B14,เลขปชช!B$2:J$701,7,0)</f>
        <v>41091</v>
      </c>
      <c r="E14" s="149" t="s">
        <v>729</v>
      </c>
      <c r="F14" s="27" t="s">
        <v>930</v>
      </c>
      <c r="G14" s="28" t="s">
        <v>833</v>
      </c>
      <c r="H14" s="1"/>
      <c r="I14" s="16"/>
      <c r="J14" s="16"/>
      <c r="K14" s="16"/>
      <c r="L14" s="16"/>
      <c r="M14" s="16"/>
      <c r="N14" s="16"/>
      <c r="O14" s="16"/>
      <c r="P14" s="15"/>
      <c r="Q14" s="15"/>
      <c r="R14" s="15"/>
      <c r="S14" s="15"/>
      <c r="T14" s="168" t="s">
        <v>1613</v>
      </c>
    </row>
    <row r="15" spans="1:22" x14ac:dyDescent="0.55000000000000004">
      <c r="A15" s="1">
        <v>10</v>
      </c>
      <c r="B15" s="7">
        <v>3380</v>
      </c>
      <c r="C15" s="130">
        <f>VLOOKUP(B15,เลขปชช!B$2:J$701,6,0)</f>
        <v>1579901578691</v>
      </c>
      <c r="D15" s="136">
        <f>VLOOKUP(B15,เลขปชช!B$2:J$701,7,0)</f>
        <v>41318</v>
      </c>
      <c r="E15" s="149" t="s">
        <v>729</v>
      </c>
      <c r="F15" s="10" t="s">
        <v>934</v>
      </c>
      <c r="G15" s="28" t="s">
        <v>1612</v>
      </c>
      <c r="H15" s="1"/>
      <c r="I15" s="16"/>
      <c r="J15" s="16"/>
      <c r="K15" s="16"/>
      <c r="L15" s="16"/>
      <c r="M15" s="16"/>
      <c r="N15" s="16"/>
      <c r="O15" s="16"/>
      <c r="P15" s="15"/>
      <c r="Q15" s="15"/>
      <c r="R15" s="15"/>
      <c r="S15" s="15"/>
      <c r="T15" s="168" t="s">
        <v>1613</v>
      </c>
    </row>
    <row r="16" spans="1:22" x14ac:dyDescent="0.55000000000000004">
      <c r="A16" s="1">
        <v>11</v>
      </c>
      <c r="B16" s="29">
        <v>3701</v>
      </c>
      <c r="C16" s="130" t="e">
        <f>VLOOKUP(B16,เลขปชช!B$2:J$701,6,0)</f>
        <v>#N/A</v>
      </c>
      <c r="D16" s="136" t="e">
        <f>VLOOKUP(B16,เลขปชช!B$2:J$701,7,0)</f>
        <v>#N/A</v>
      </c>
      <c r="E16" s="149" t="s">
        <v>729</v>
      </c>
      <c r="F16" s="10" t="s">
        <v>1631</v>
      </c>
      <c r="G16" s="28" t="s">
        <v>163</v>
      </c>
      <c r="H16" s="1"/>
      <c r="I16" s="16"/>
      <c r="J16" s="16"/>
      <c r="K16" s="15"/>
      <c r="L16" s="15"/>
      <c r="M16" s="15"/>
      <c r="N16" s="15"/>
      <c r="O16" s="15"/>
      <c r="P16" s="15"/>
      <c r="Q16" s="15"/>
      <c r="R16" s="15"/>
      <c r="S16" s="15"/>
      <c r="T16" s="168" t="s">
        <v>1632</v>
      </c>
    </row>
    <row r="17" spans="1:20" x14ac:dyDescent="0.55000000000000004">
      <c r="A17" s="1">
        <v>12</v>
      </c>
      <c r="B17" s="29">
        <v>3702</v>
      </c>
      <c r="C17" s="130" t="e">
        <f>VLOOKUP(B17,เลขปชช!B$2:J$701,6,0)</f>
        <v>#N/A</v>
      </c>
      <c r="D17" s="136" t="e">
        <f>VLOOKUP(B17,เลขปชช!B$2:J$701,7,0)</f>
        <v>#N/A</v>
      </c>
      <c r="E17" s="149" t="s">
        <v>729</v>
      </c>
      <c r="F17" s="10" t="s">
        <v>1615</v>
      </c>
      <c r="G17" s="27" t="s">
        <v>1616</v>
      </c>
      <c r="H17" s="1"/>
      <c r="I17" s="16"/>
      <c r="J17" s="16"/>
      <c r="K17" s="15"/>
      <c r="L17" s="15"/>
      <c r="M17" s="15"/>
      <c r="N17" s="15"/>
      <c r="O17" s="15"/>
      <c r="P17" s="15"/>
      <c r="Q17" s="15"/>
      <c r="R17" s="15"/>
      <c r="S17" s="15"/>
      <c r="T17" s="168" t="s">
        <v>1617</v>
      </c>
    </row>
    <row r="18" spans="1:20" x14ac:dyDescent="0.55000000000000004">
      <c r="A18" s="1">
        <v>13</v>
      </c>
      <c r="B18" s="7">
        <v>3374</v>
      </c>
      <c r="C18" s="130">
        <f>VLOOKUP(B18,เลขปชช!B$2:J$701,6,0)</f>
        <v>1579901564089</v>
      </c>
      <c r="D18" s="136">
        <f>VLOOKUP(B18,เลขปชช!B$2:J$701,7,0)</f>
        <v>41239</v>
      </c>
      <c r="E18" s="149" t="s">
        <v>730</v>
      </c>
      <c r="F18" s="10" t="s">
        <v>938</v>
      </c>
      <c r="G18" s="27" t="s">
        <v>1627</v>
      </c>
      <c r="H18" s="1"/>
      <c r="I18" s="16"/>
      <c r="J18" s="16"/>
      <c r="K18" s="16"/>
      <c r="L18" s="16"/>
      <c r="M18" s="16"/>
      <c r="N18" s="16"/>
      <c r="O18" s="16"/>
      <c r="P18" s="15"/>
      <c r="Q18" s="15"/>
      <c r="R18" s="15"/>
      <c r="S18" s="15"/>
      <c r="T18" s="168" t="s">
        <v>1613</v>
      </c>
    </row>
    <row r="19" spans="1:20" x14ac:dyDescent="0.55000000000000004">
      <c r="A19" s="1">
        <v>14</v>
      </c>
      <c r="B19" s="29">
        <v>3358</v>
      </c>
      <c r="C19" s="130">
        <f>VLOOKUP(B19,เลขปชช!B$2:J$701,6,0)</f>
        <v>1579901580254</v>
      </c>
      <c r="D19" s="136">
        <f>VLOOKUP(B19,เลขปชช!B$2:J$701,7,0)</f>
        <v>41327</v>
      </c>
      <c r="E19" s="149" t="s">
        <v>730</v>
      </c>
      <c r="F19" s="10" t="s">
        <v>928</v>
      </c>
      <c r="G19" s="27" t="s">
        <v>1238</v>
      </c>
      <c r="H19" s="1"/>
      <c r="I19" s="16"/>
      <c r="J19" s="16"/>
      <c r="K19" s="15"/>
      <c r="L19" s="15"/>
      <c r="M19" s="15"/>
      <c r="N19" s="15"/>
      <c r="O19" s="15"/>
      <c r="P19" s="15"/>
      <c r="Q19" s="15"/>
      <c r="R19" s="15"/>
      <c r="S19" s="15"/>
      <c r="T19" s="168" t="s">
        <v>1613</v>
      </c>
    </row>
    <row r="20" spans="1:20" x14ac:dyDescent="0.55000000000000004">
      <c r="A20" s="1">
        <v>15</v>
      </c>
      <c r="B20" s="29">
        <v>3372</v>
      </c>
      <c r="C20" s="130">
        <f>VLOOKUP(B20,เลขปชช!B$2:J$701,6,0)</f>
        <v>1579901579931</v>
      </c>
      <c r="D20" s="136">
        <f>VLOOKUP(B20,เลขปชช!B$2:J$701,7,0)</f>
        <v>41325</v>
      </c>
      <c r="E20" s="149" t="s">
        <v>730</v>
      </c>
      <c r="F20" s="10" t="s">
        <v>937</v>
      </c>
      <c r="G20" s="27" t="s">
        <v>1621</v>
      </c>
      <c r="H20" s="1"/>
      <c r="I20" s="16"/>
      <c r="J20" s="16"/>
      <c r="K20" s="15"/>
      <c r="L20" s="15"/>
      <c r="M20" s="15"/>
      <c r="N20" s="15"/>
      <c r="O20" s="15"/>
      <c r="P20" s="15"/>
      <c r="Q20" s="15"/>
      <c r="R20" s="15"/>
      <c r="S20" s="15"/>
      <c r="T20" s="168" t="s">
        <v>1613</v>
      </c>
    </row>
    <row r="21" spans="1:20" x14ac:dyDescent="0.55000000000000004">
      <c r="A21" s="1">
        <v>16</v>
      </c>
      <c r="B21" s="7">
        <v>3359</v>
      </c>
      <c r="C21" s="130">
        <f>VLOOKUP(B21,เลขปชช!B$2:J$701,6,0)</f>
        <v>1229901455525</v>
      </c>
      <c r="D21" s="136">
        <f>VLOOKUP(B21,เลขปชช!B$2:J$701,7,0)</f>
        <v>41267</v>
      </c>
      <c r="E21" s="149" t="s">
        <v>730</v>
      </c>
      <c r="F21" s="10" t="s">
        <v>929</v>
      </c>
      <c r="G21" s="27" t="s">
        <v>1625</v>
      </c>
      <c r="H21" s="1"/>
      <c r="I21" s="16"/>
      <c r="J21" s="16"/>
      <c r="K21" s="16"/>
      <c r="L21" s="16"/>
      <c r="M21" s="16"/>
      <c r="N21" s="16"/>
      <c r="O21" s="16"/>
      <c r="P21" s="15"/>
      <c r="Q21" s="15"/>
      <c r="R21" s="15"/>
      <c r="S21" s="15"/>
      <c r="T21" s="168" t="s">
        <v>1613</v>
      </c>
    </row>
    <row r="22" spans="1:20" s="18" customFormat="1" x14ac:dyDescent="0.55000000000000004">
      <c r="A22" s="1">
        <v>17</v>
      </c>
      <c r="B22" s="29">
        <v>3376</v>
      </c>
      <c r="C22" s="130">
        <f>VLOOKUP(B22,เลขปชช!B$2:J$701,6,0)</f>
        <v>1579901579094</v>
      </c>
      <c r="D22" s="136">
        <f>VLOOKUP(B22,เลขปชช!B$2:J$701,7,0)</f>
        <v>41319</v>
      </c>
      <c r="E22" s="149" t="s">
        <v>730</v>
      </c>
      <c r="F22" s="10" t="s">
        <v>939</v>
      </c>
      <c r="G22" s="27" t="s">
        <v>103</v>
      </c>
      <c r="H22" s="1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8" t="s">
        <v>1613</v>
      </c>
    </row>
    <row r="23" spans="1:20" s="18" customFormat="1" x14ac:dyDescent="0.55000000000000004">
      <c r="A23" s="1">
        <v>18</v>
      </c>
      <c r="B23" s="29">
        <v>3499</v>
      </c>
      <c r="C23" s="130">
        <f>VLOOKUP(B23,เลขปชช!B$2:J$701,6,0)</f>
        <v>1579901546366</v>
      </c>
      <c r="D23" s="136">
        <f>VLOOKUP(B23,เลขปชช!B$2:J$701,7,0)</f>
        <v>41154</v>
      </c>
      <c r="E23" s="149" t="s">
        <v>730</v>
      </c>
      <c r="F23" s="10" t="s">
        <v>932</v>
      </c>
      <c r="G23" s="27" t="s">
        <v>2</v>
      </c>
      <c r="H23" s="1"/>
      <c r="I23" s="16"/>
      <c r="J23" s="16"/>
      <c r="K23" s="15"/>
      <c r="L23" s="15"/>
      <c r="M23" s="15"/>
      <c r="N23" s="15"/>
      <c r="O23" s="15"/>
      <c r="P23" s="16"/>
      <c r="Q23" s="16"/>
      <c r="R23" s="16"/>
      <c r="S23" s="16"/>
      <c r="T23" s="168" t="s">
        <v>1613</v>
      </c>
    </row>
    <row r="24" spans="1:20" s="18" customFormat="1" x14ac:dyDescent="0.55000000000000004">
      <c r="A24" s="1">
        <v>19</v>
      </c>
      <c r="B24" s="29">
        <v>3386</v>
      </c>
      <c r="C24" s="130">
        <f>VLOOKUP(B24,เลขปชช!B$2:J$701,6,0)</f>
        <v>1100202110963</v>
      </c>
      <c r="D24" s="136">
        <f>VLOOKUP(B24,เลขปชช!B$2:J$701,7,0)</f>
        <v>41157</v>
      </c>
      <c r="E24" s="149" t="s">
        <v>730</v>
      </c>
      <c r="F24" s="10" t="s">
        <v>553</v>
      </c>
      <c r="G24" s="27" t="s">
        <v>258</v>
      </c>
      <c r="H24" s="1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8" t="s">
        <v>1613</v>
      </c>
    </row>
    <row r="25" spans="1:20" s="18" customFormat="1" x14ac:dyDescent="0.55000000000000004">
      <c r="A25" s="1">
        <v>20</v>
      </c>
      <c r="B25" s="29">
        <v>3362</v>
      </c>
      <c r="C25" s="130">
        <f>VLOOKUP(B25,เลขปชช!B$2:J$701,6,0)</f>
        <v>1570501360674</v>
      </c>
      <c r="D25" s="136">
        <f>VLOOKUP(B25,เลขปชช!B$2:J$701,7,0)</f>
        <v>41342</v>
      </c>
      <c r="E25" s="149" t="s">
        <v>730</v>
      </c>
      <c r="F25" s="10" t="s">
        <v>1219</v>
      </c>
      <c r="G25" s="27" t="s">
        <v>1620</v>
      </c>
      <c r="H25" s="1"/>
      <c r="I25" s="16"/>
      <c r="J25" s="16"/>
      <c r="K25" s="15"/>
      <c r="L25" s="15"/>
      <c r="M25" s="15"/>
      <c r="N25" s="15"/>
      <c r="O25" s="15"/>
      <c r="P25" s="16"/>
      <c r="Q25" s="16"/>
      <c r="R25" s="16"/>
      <c r="S25" s="16"/>
      <c r="T25" s="168" t="s">
        <v>1613</v>
      </c>
    </row>
    <row r="26" spans="1:20" s="18" customFormat="1" x14ac:dyDescent="0.55000000000000004">
      <c r="A26" s="1">
        <v>21</v>
      </c>
      <c r="B26" s="29">
        <v>3703</v>
      </c>
      <c r="C26" s="130" t="e">
        <f>VLOOKUP(B26,เลขปชช!B$2:J$701,6,0)</f>
        <v>#N/A</v>
      </c>
      <c r="D26" s="136" t="e">
        <f>VLOOKUP(B26,เลขปชช!B$2:J$701,7,0)</f>
        <v>#N/A</v>
      </c>
      <c r="E26" s="149" t="s">
        <v>730</v>
      </c>
      <c r="F26" s="10" t="s">
        <v>1628</v>
      </c>
      <c r="G26" s="28" t="s">
        <v>1629</v>
      </c>
      <c r="H26" s="1"/>
      <c r="I26" s="16"/>
      <c r="J26" s="16"/>
      <c r="K26" s="15"/>
      <c r="L26" s="15"/>
      <c r="M26" s="15"/>
      <c r="N26" s="15"/>
      <c r="O26" s="15"/>
      <c r="P26" s="16"/>
      <c r="Q26" s="16"/>
      <c r="R26" s="16"/>
      <c r="S26" s="16"/>
      <c r="T26" s="168" t="s">
        <v>1630</v>
      </c>
    </row>
    <row r="27" spans="1:20" s="18" customFormat="1" x14ac:dyDescent="0.55000000000000004">
      <c r="A27" s="1">
        <v>22</v>
      </c>
      <c r="B27" s="29">
        <v>3704</v>
      </c>
      <c r="C27" s="130" t="e">
        <f>VLOOKUP(B27,เลขปชช!B$2:J$701,6,0)</f>
        <v>#N/A</v>
      </c>
      <c r="D27" s="136" t="e">
        <f>VLOOKUP(B27,เลขปชช!B$2:J$701,7,0)</f>
        <v>#N/A</v>
      </c>
      <c r="E27" s="149" t="s">
        <v>730</v>
      </c>
      <c r="F27" s="10" t="s">
        <v>1622</v>
      </c>
      <c r="G27" s="28" t="s">
        <v>1623</v>
      </c>
      <c r="H27" s="1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8" t="s">
        <v>1624</v>
      </c>
    </row>
    <row r="28" spans="1:20" x14ac:dyDescent="0.55000000000000004">
      <c r="A28" s="1">
        <v>23</v>
      </c>
      <c r="B28" s="29">
        <v>3705</v>
      </c>
      <c r="C28" s="130" t="e">
        <f>VLOOKUP(B28,เลขปชช!B$2:J$701,6,0)</f>
        <v>#N/A</v>
      </c>
      <c r="D28" s="136" t="e">
        <f>VLOOKUP(B28,เลขปชช!B$2:J$701,7,0)</f>
        <v>#N/A</v>
      </c>
      <c r="E28" s="149" t="s">
        <v>730</v>
      </c>
      <c r="F28" s="10" t="s">
        <v>1626</v>
      </c>
      <c r="G28" s="28" t="s">
        <v>211</v>
      </c>
      <c r="H28" s="1"/>
      <c r="I28" s="16"/>
      <c r="J28" s="16"/>
      <c r="K28" s="16"/>
      <c r="L28" s="16"/>
      <c r="M28" s="16"/>
      <c r="N28" s="16"/>
      <c r="O28" s="16"/>
      <c r="P28" s="15"/>
      <c r="Q28" s="15"/>
      <c r="R28" s="15"/>
      <c r="S28" s="15"/>
      <c r="T28" s="168" t="s">
        <v>1624</v>
      </c>
    </row>
    <row r="29" spans="1:20" x14ac:dyDescent="0.55000000000000004">
      <c r="A29" s="1">
        <v>24</v>
      </c>
      <c r="B29" s="29">
        <v>3712</v>
      </c>
      <c r="C29" s="130" t="e">
        <f>VLOOKUP(B29,เลขปชช!B$2:J$701,6,0)</f>
        <v>#N/A</v>
      </c>
      <c r="D29" s="136" t="e">
        <f>VLOOKUP(B29,เลขปชช!B$2:J$701,7,0)</f>
        <v>#N/A</v>
      </c>
      <c r="E29" s="149" t="s">
        <v>730</v>
      </c>
      <c r="F29" s="10" t="s">
        <v>1734</v>
      </c>
      <c r="G29" s="9" t="s">
        <v>85</v>
      </c>
      <c r="H29" s="1"/>
      <c r="I29" s="16"/>
      <c r="J29" s="16"/>
      <c r="K29" s="15"/>
      <c r="L29" s="15"/>
      <c r="M29" s="15"/>
      <c r="N29" s="15"/>
      <c r="O29" s="15"/>
      <c r="P29" s="15"/>
      <c r="Q29" s="15"/>
      <c r="R29" s="15"/>
      <c r="S29" s="15"/>
      <c r="T29" s="168" t="s">
        <v>1735</v>
      </c>
    </row>
    <row r="30" spans="1:20" s="18" customFormat="1" x14ac:dyDescent="0.55000000000000004">
      <c r="A30" s="1">
        <v>25</v>
      </c>
      <c r="B30" s="7">
        <v>3758</v>
      </c>
      <c r="C30" s="130" t="e">
        <f>VLOOKUP(B30,เลขปชช!B$2:J$701,6,0)</f>
        <v>#N/A</v>
      </c>
      <c r="D30" s="136" t="e">
        <f>VLOOKUP(B30,เลขปชช!B$2:J$701,7,0)</f>
        <v>#N/A</v>
      </c>
      <c r="E30" s="149" t="s">
        <v>730</v>
      </c>
      <c r="F30" s="37" t="s">
        <v>612</v>
      </c>
      <c r="G30" s="50" t="s">
        <v>362</v>
      </c>
      <c r="H30" s="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8" t="s">
        <v>1624</v>
      </c>
    </row>
    <row r="31" spans="1:20" s="18" customFormat="1" x14ac:dyDescent="0.55000000000000004">
      <c r="A31" s="1">
        <v>26</v>
      </c>
      <c r="B31" s="7"/>
      <c r="C31" s="130" t="e">
        <f>VLOOKUP(B31,เลขปชช!B$2:J$701,6,0)</f>
        <v>#N/A</v>
      </c>
      <c r="D31" s="136" t="e">
        <f>VLOOKUP(B31,เลขปชช!B$2:J$701,7,0)</f>
        <v>#N/A</v>
      </c>
      <c r="E31" s="149"/>
      <c r="F31" s="10"/>
      <c r="G31" s="27"/>
      <c r="H31" s="1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"/>
    </row>
  </sheetData>
  <sortState ref="B6:O28">
    <sortCondition ref="E6:E28"/>
    <sortCondition ref="B6:B28"/>
    <sortCondition ref="F6:F28"/>
  </sortState>
  <mergeCells count="4">
    <mergeCell ref="A1:S1"/>
    <mergeCell ref="A2:S2"/>
    <mergeCell ref="A3:S3"/>
    <mergeCell ref="E5:G5"/>
  </mergeCells>
  <pageMargins left="0.70866141732283472" right="0.27559055118110237" top="0.47244094488188981" bottom="0.31496062992125984" header="0.31496062992125984" footer="0.31496062992125984"/>
  <pageSetup paperSize="9" scale="90" orientation="portrait" r:id="rId1"/>
  <headerFooter>
    <oddFooter>&amp;R&amp;D</oddFooter>
  </headerFooter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0.39997558519241921"/>
  </sheetPr>
  <dimension ref="A1:AA31"/>
  <sheetViews>
    <sheetView view="pageBreakPreview" zoomScaleNormal="115" zoomScaleSheetLayoutView="100" workbookViewId="0">
      <selection activeCell="F14" sqref="F14"/>
    </sheetView>
  </sheetViews>
  <sheetFormatPr defaultRowHeight="24" x14ac:dyDescent="0.55000000000000004"/>
  <cols>
    <col min="1" max="1" width="5.125" style="35" bestFit="1" customWidth="1"/>
    <col min="2" max="2" width="9" style="35"/>
    <col min="3" max="4" width="16.5" style="35" hidden="1" customWidth="1"/>
    <col min="5" max="5" width="6.625" style="35" bestFit="1" customWidth="1"/>
    <col min="6" max="6" width="13.625" style="37" customWidth="1"/>
    <col min="7" max="7" width="13.625" style="38" customWidth="1"/>
    <col min="8" max="19" width="3.625" style="35" customWidth="1"/>
    <col min="20" max="20" width="9" style="35"/>
    <col min="21" max="21" width="3.625" style="35" customWidth="1"/>
    <col min="22" max="16384" width="9" style="35"/>
  </cols>
  <sheetData>
    <row r="1" spans="1:27" x14ac:dyDescent="0.55000000000000004">
      <c r="A1" s="235" t="s">
        <v>994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27" s="4" customFormat="1" x14ac:dyDescent="0.55000000000000004">
      <c r="A2" s="228" t="s">
        <v>1811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3"/>
      <c r="U2" s="13"/>
      <c r="V2" s="13"/>
      <c r="W2" s="13"/>
      <c r="X2" s="13"/>
      <c r="Y2" s="13"/>
      <c r="Z2" s="13"/>
      <c r="AA2" s="13"/>
    </row>
    <row r="3" spans="1:27" x14ac:dyDescent="0.55000000000000004">
      <c r="A3" s="235" t="str">
        <f>"ครูประจำชั้น   "&amp;สถิติ!P8</f>
        <v>ครูประจำชั้น   นางอุ้มขวัญ   หัตถสาร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36"/>
      <c r="U3" s="36"/>
      <c r="V3" s="36"/>
      <c r="W3" s="36"/>
    </row>
    <row r="4" spans="1:27" ht="12" customHeight="1" x14ac:dyDescent="0.55000000000000004"/>
    <row r="5" spans="1:27" s="41" customFormat="1" ht="34.5" x14ac:dyDescent="0.2">
      <c r="A5" s="39" t="s">
        <v>735</v>
      </c>
      <c r="B5" s="40" t="s">
        <v>732</v>
      </c>
      <c r="C5" s="129"/>
      <c r="D5" s="129"/>
      <c r="E5" s="236" t="s">
        <v>736</v>
      </c>
      <c r="F5" s="237"/>
      <c r="G5" s="2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U5" s="39"/>
    </row>
    <row r="6" spans="1:27" x14ac:dyDescent="0.55000000000000004">
      <c r="A6" s="42">
        <v>1</v>
      </c>
      <c r="B6" s="128">
        <v>3360</v>
      </c>
      <c r="C6" s="130">
        <f>VLOOKUP(B6,เลขปชช!B$2:J$701,6,0)</f>
        <v>1570501357908</v>
      </c>
      <c r="D6" s="136">
        <f>VLOOKUP(B6,เลขปชช!B$2:J$701,7,0)</f>
        <v>41149</v>
      </c>
      <c r="E6" s="30" t="s">
        <v>729</v>
      </c>
      <c r="F6" s="27" t="s">
        <v>920</v>
      </c>
      <c r="G6" s="28" t="s">
        <v>1640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U6" s="169" t="s">
        <v>1613</v>
      </c>
    </row>
    <row r="7" spans="1:27" x14ac:dyDescent="0.55000000000000004">
      <c r="A7" s="42">
        <v>2</v>
      </c>
      <c r="B7" s="128">
        <v>3365</v>
      </c>
      <c r="C7" s="130">
        <f>VLOOKUP(B7,เลขปชช!B$2:J$701,6,0)</f>
        <v>1579901542611</v>
      </c>
      <c r="D7" s="136">
        <f>VLOOKUP(B7,เลขปชช!B$2:J$701,7,0)</f>
        <v>41136</v>
      </c>
      <c r="E7" s="30" t="s">
        <v>729</v>
      </c>
      <c r="F7" s="27" t="s">
        <v>922</v>
      </c>
      <c r="G7" s="28" t="s">
        <v>1634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U7" s="169" t="s">
        <v>1613</v>
      </c>
    </row>
    <row r="8" spans="1:27" x14ac:dyDescent="0.55000000000000004">
      <c r="A8" s="42">
        <v>3</v>
      </c>
      <c r="B8" s="128">
        <v>3377</v>
      </c>
      <c r="C8" s="130">
        <f>VLOOKUP(B8,เลขปชช!B$2:J$701,6,0)</f>
        <v>1659902740530</v>
      </c>
      <c r="D8" s="136">
        <f>VLOOKUP(B8,เลขปชช!B$2:J$701,7,0)</f>
        <v>41298</v>
      </c>
      <c r="E8" s="30" t="s">
        <v>729</v>
      </c>
      <c r="F8" s="27" t="s">
        <v>933</v>
      </c>
      <c r="G8" s="28" t="s">
        <v>86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U8" s="169" t="s">
        <v>1613</v>
      </c>
    </row>
    <row r="9" spans="1:27" x14ac:dyDescent="0.55000000000000004">
      <c r="A9" s="42">
        <v>4</v>
      </c>
      <c r="B9" s="128">
        <v>3353</v>
      </c>
      <c r="C9" s="130">
        <f>VLOOKUP(B9,เลขปชช!B$2:J$701,6,0)</f>
        <v>1100401637511</v>
      </c>
      <c r="D9" s="136">
        <f>VLOOKUP(B9,เลขปชช!B$2:J$701,7,0)</f>
        <v>41309</v>
      </c>
      <c r="E9" s="30" t="s">
        <v>729</v>
      </c>
      <c r="F9" s="27" t="s">
        <v>639</v>
      </c>
      <c r="G9" s="28" t="s">
        <v>265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U9" s="169" t="s">
        <v>1613</v>
      </c>
    </row>
    <row r="10" spans="1:27" x14ac:dyDescent="0.55000000000000004">
      <c r="A10" s="42">
        <v>5</v>
      </c>
      <c r="B10" s="43">
        <v>3387</v>
      </c>
      <c r="C10" s="130">
        <f>VLOOKUP(B10,เลขปชช!B$2:J$701,6,0)</f>
        <v>1579901528872</v>
      </c>
      <c r="D10" s="136">
        <f>VLOOKUP(B10,เลขปชช!B$2:J$701,7,0)</f>
        <v>41057</v>
      </c>
      <c r="E10" s="30" t="s">
        <v>729</v>
      </c>
      <c r="F10" s="37" t="s">
        <v>940</v>
      </c>
      <c r="G10" s="37" t="s">
        <v>1633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U10" s="169" t="s">
        <v>1613</v>
      </c>
    </row>
    <row r="11" spans="1:27" x14ac:dyDescent="0.55000000000000004">
      <c r="A11" s="42">
        <v>6</v>
      </c>
      <c r="B11" s="128">
        <v>3563</v>
      </c>
      <c r="C11" s="130">
        <f>VLOOKUP(B11,เลขปชช!B$2:J$701,6,0)</f>
        <v>1579901569668</v>
      </c>
      <c r="D11" s="136">
        <f>VLOOKUP(B11,เลขปชช!B$2:J$701,7,0)</f>
        <v>41260</v>
      </c>
      <c r="E11" s="30" t="s">
        <v>729</v>
      </c>
      <c r="F11" s="27" t="s">
        <v>1064</v>
      </c>
      <c r="G11" s="28" t="s">
        <v>1179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U11" s="169" t="s">
        <v>1613</v>
      </c>
    </row>
    <row r="12" spans="1:27" x14ac:dyDescent="0.55000000000000004">
      <c r="A12" s="42">
        <v>7</v>
      </c>
      <c r="B12" s="128">
        <v>3384</v>
      </c>
      <c r="C12" s="130">
        <f>VLOOKUP(B12,เลขปชช!B$2:J$701,6,0)</f>
        <v>1419902901799</v>
      </c>
      <c r="D12" s="136">
        <f>VLOOKUP(B12,เลขปชช!B$2:J$701,7,0)</f>
        <v>41314</v>
      </c>
      <c r="E12" s="30" t="s">
        <v>729</v>
      </c>
      <c r="F12" s="27" t="s">
        <v>667</v>
      </c>
      <c r="G12" s="28" t="s">
        <v>363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U12" s="169" t="s">
        <v>1613</v>
      </c>
    </row>
    <row r="13" spans="1:27" x14ac:dyDescent="0.55000000000000004">
      <c r="A13" s="42">
        <v>8</v>
      </c>
      <c r="B13" s="128">
        <v>3689</v>
      </c>
      <c r="C13" s="130" t="e">
        <f>VLOOKUP(B13,เลขปชช!B$2:J$701,6,0)</f>
        <v>#N/A</v>
      </c>
      <c r="D13" s="136" t="e">
        <f>VLOOKUP(B13,เลขปชช!B$2:J$701,7,0)</f>
        <v>#N/A</v>
      </c>
      <c r="E13" s="30" t="s">
        <v>729</v>
      </c>
      <c r="F13" s="27" t="s">
        <v>1637</v>
      </c>
      <c r="G13" s="28" t="s">
        <v>1638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U13" s="169" t="s">
        <v>1639</v>
      </c>
    </row>
    <row r="14" spans="1:27" x14ac:dyDescent="0.55000000000000004">
      <c r="A14" s="42">
        <v>9</v>
      </c>
      <c r="B14" s="128">
        <v>3690</v>
      </c>
      <c r="C14" s="130" t="e">
        <f>VLOOKUP(B14,เลขปชช!B$2:J$701,6,0)</f>
        <v>#N/A</v>
      </c>
      <c r="D14" s="136" t="e">
        <f>VLOOKUP(B14,เลขปชช!B$2:J$701,7,0)</f>
        <v>#N/A</v>
      </c>
      <c r="E14" s="30" t="s">
        <v>729</v>
      </c>
      <c r="F14" s="27" t="s">
        <v>1659</v>
      </c>
      <c r="G14" s="28" t="s">
        <v>1660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U14" s="169" t="s">
        <v>1661</v>
      </c>
    </row>
    <row r="15" spans="1:27" x14ac:dyDescent="0.55000000000000004">
      <c r="A15" s="42">
        <v>10</v>
      </c>
      <c r="B15" s="128">
        <v>3691</v>
      </c>
      <c r="C15" s="130" t="e">
        <f>VLOOKUP(B15,เลขปชช!B$2:J$701,6,0)</f>
        <v>#N/A</v>
      </c>
      <c r="D15" s="136" t="e">
        <f>VLOOKUP(B15,เลขปชช!B$2:J$701,7,0)</f>
        <v>#N/A</v>
      </c>
      <c r="E15" s="30" t="s">
        <v>729</v>
      </c>
      <c r="F15" s="27" t="s">
        <v>1635</v>
      </c>
      <c r="G15" s="28" t="s">
        <v>1073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U15" s="169" t="s">
        <v>1636</v>
      </c>
    </row>
    <row r="16" spans="1:27" x14ac:dyDescent="0.55000000000000004">
      <c r="A16" s="42">
        <v>11</v>
      </c>
      <c r="B16" s="128">
        <v>3692</v>
      </c>
      <c r="C16" s="130" t="e">
        <f>VLOOKUP(B16,เลขปชช!B$2:J$701,6,0)</f>
        <v>#N/A</v>
      </c>
      <c r="D16" s="136" t="e">
        <f>VLOOKUP(B16,เลขปชช!B$2:J$701,7,0)</f>
        <v>#N/A</v>
      </c>
      <c r="E16" s="30" t="s">
        <v>729</v>
      </c>
      <c r="F16" s="27" t="s">
        <v>1672</v>
      </c>
      <c r="G16" s="28" t="s">
        <v>37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U16" s="169"/>
    </row>
    <row r="17" spans="1:21" x14ac:dyDescent="0.55000000000000004">
      <c r="A17" s="42">
        <v>12</v>
      </c>
      <c r="B17" s="128">
        <v>3693</v>
      </c>
      <c r="C17" s="130" t="e">
        <f>VLOOKUP(B17,เลขปชช!B$2:J$701,6,0)</f>
        <v>#N/A</v>
      </c>
      <c r="D17" s="136" t="e">
        <f>VLOOKUP(B17,เลขปชช!B$2:J$701,7,0)</f>
        <v>#N/A</v>
      </c>
      <c r="E17" s="30" t="s">
        <v>729</v>
      </c>
      <c r="F17" s="27" t="s">
        <v>1641</v>
      </c>
      <c r="G17" s="27" t="s">
        <v>1642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U17" s="169" t="s">
        <v>1624</v>
      </c>
    </row>
    <row r="18" spans="1:21" x14ac:dyDescent="0.55000000000000004">
      <c r="A18" s="42">
        <v>13</v>
      </c>
      <c r="B18" s="128">
        <v>3356</v>
      </c>
      <c r="C18" s="130">
        <f>VLOOKUP(B18,เลขปชช!B$2:J$701,6,0)</f>
        <v>1570501356162</v>
      </c>
      <c r="D18" s="136">
        <f>VLOOKUP(B18,เลขปชช!B$2:J$701,7,0)</f>
        <v>41038</v>
      </c>
      <c r="E18" s="30" t="s">
        <v>730</v>
      </c>
      <c r="F18" s="27" t="s">
        <v>926</v>
      </c>
      <c r="G18" s="27" t="s">
        <v>85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U18" s="169" t="s">
        <v>1613</v>
      </c>
    </row>
    <row r="19" spans="1:21" x14ac:dyDescent="0.55000000000000004">
      <c r="A19" s="42">
        <v>14</v>
      </c>
      <c r="B19" s="128">
        <v>3354</v>
      </c>
      <c r="C19" s="130">
        <f>VLOOKUP(B19,เลขปชช!B$2:J$701,6,0)</f>
        <v>1570501359536</v>
      </c>
      <c r="D19" s="136">
        <f>VLOOKUP(B19,เลขปชช!B$2:J$701,7,0)</f>
        <v>41246</v>
      </c>
      <c r="E19" s="30" t="s">
        <v>730</v>
      </c>
      <c r="F19" s="27" t="s">
        <v>1814</v>
      </c>
      <c r="G19" s="27" t="s">
        <v>160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U19" s="169" t="s">
        <v>1613</v>
      </c>
    </row>
    <row r="20" spans="1:21" x14ac:dyDescent="0.55000000000000004">
      <c r="A20" s="42">
        <v>15</v>
      </c>
      <c r="B20" s="128">
        <v>3368</v>
      </c>
      <c r="C20" s="130">
        <f>VLOOKUP(B20,เลขปชช!B$2:J$701,6,0)</f>
        <v>1319901518976</v>
      </c>
      <c r="D20" s="136">
        <f>VLOOKUP(B20,เลขปชช!B$2:J$701,7,0)</f>
        <v>41325</v>
      </c>
      <c r="E20" s="30" t="s">
        <v>730</v>
      </c>
      <c r="F20" s="27" t="s">
        <v>521</v>
      </c>
      <c r="G20" s="27" t="s">
        <v>99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U20" s="169" t="s">
        <v>1613</v>
      </c>
    </row>
    <row r="21" spans="1:21" x14ac:dyDescent="0.55000000000000004">
      <c r="A21" s="42">
        <v>16</v>
      </c>
      <c r="B21" s="128">
        <v>3495</v>
      </c>
      <c r="C21" s="130">
        <f>VLOOKUP(B21,เลขปชช!B$2:J$701,6,0)</f>
        <v>1570501357673</v>
      </c>
      <c r="D21" s="136">
        <f>VLOOKUP(B21,เลขปชช!B$2:J$701,7,0)</f>
        <v>41141</v>
      </c>
      <c r="E21" s="30" t="s">
        <v>730</v>
      </c>
      <c r="F21" s="27" t="s">
        <v>924</v>
      </c>
      <c r="G21" s="27" t="s">
        <v>36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U21" s="169" t="s">
        <v>1613</v>
      </c>
    </row>
    <row r="22" spans="1:21" x14ac:dyDescent="0.55000000000000004">
      <c r="A22" s="42">
        <v>17</v>
      </c>
      <c r="B22" s="128">
        <v>3355</v>
      </c>
      <c r="C22" s="130">
        <f>VLOOKUP(B22,เลขปชช!B$2:J$701,6,0)</f>
        <v>1169400040579</v>
      </c>
      <c r="D22" s="136">
        <f>VLOOKUP(B22,เลขปชช!B$2:J$701,7,0)</f>
        <v>41168</v>
      </c>
      <c r="E22" s="30" t="s">
        <v>730</v>
      </c>
      <c r="F22" s="27" t="s">
        <v>925</v>
      </c>
      <c r="G22" s="27" t="s">
        <v>1649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U22" s="169" t="s">
        <v>1613</v>
      </c>
    </row>
    <row r="23" spans="1:21" x14ac:dyDescent="0.55000000000000004">
      <c r="A23" s="42">
        <v>18</v>
      </c>
      <c r="B23" s="128">
        <v>3694</v>
      </c>
      <c r="C23" s="130" t="e">
        <f>VLOOKUP(B23,เลขปชช!B$2:J$701,6,0)</f>
        <v>#N/A</v>
      </c>
      <c r="D23" s="136" t="e">
        <f>VLOOKUP(B23,เลขปชช!B$2:J$701,7,0)</f>
        <v>#N/A</v>
      </c>
      <c r="E23" s="30" t="s">
        <v>730</v>
      </c>
      <c r="F23" s="27" t="s">
        <v>1643</v>
      </c>
      <c r="G23" s="27" t="s">
        <v>1644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U23" s="169" t="s">
        <v>1639</v>
      </c>
    </row>
    <row r="24" spans="1:21" x14ac:dyDescent="0.55000000000000004">
      <c r="A24" s="42">
        <v>19</v>
      </c>
      <c r="B24" s="128">
        <v>3695</v>
      </c>
      <c r="C24" s="130" t="e">
        <f>VLOOKUP(B24,เลขปชช!B$2:J$701,6,0)</f>
        <v>#N/A</v>
      </c>
      <c r="D24" s="136" t="e">
        <f>VLOOKUP(B24,เลขปชช!B$2:J$701,7,0)</f>
        <v>#N/A</v>
      </c>
      <c r="E24" s="30" t="s">
        <v>730</v>
      </c>
      <c r="F24" s="27" t="s">
        <v>1647</v>
      </c>
      <c r="G24" s="27" t="s">
        <v>1648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U24" s="169" t="s">
        <v>1624</v>
      </c>
    </row>
    <row r="25" spans="1:21" x14ac:dyDescent="0.55000000000000004">
      <c r="A25" s="42">
        <v>20</v>
      </c>
      <c r="B25" s="128">
        <v>3696</v>
      </c>
      <c r="C25" s="130" t="e">
        <f>VLOOKUP(B25,เลขปชช!B$2:J$701,6,0)</f>
        <v>#N/A</v>
      </c>
      <c r="D25" s="136" t="e">
        <f>VLOOKUP(B25,เลขปชช!B$2:J$701,7,0)</f>
        <v>#N/A</v>
      </c>
      <c r="E25" s="30" t="s">
        <v>730</v>
      </c>
      <c r="F25" s="27" t="s">
        <v>1650</v>
      </c>
      <c r="G25" s="27" t="s">
        <v>3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U25" s="169" t="s">
        <v>1651</v>
      </c>
    </row>
    <row r="26" spans="1:21" x14ac:dyDescent="0.55000000000000004">
      <c r="A26" s="42">
        <v>21</v>
      </c>
      <c r="B26" s="128">
        <v>3697</v>
      </c>
      <c r="C26" s="130" t="e">
        <f>VLOOKUP(B26,เลขปชช!B$2:J$701,6,0)</f>
        <v>#N/A</v>
      </c>
      <c r="D26" s="136" t="e">
        <f>VLOOKUP(B26,เลขปชช!B$2:J$701,7,0)</f>
        <v>#N/A</v>
      </c>
      <c r="E26" s="30" t="s">
        <v>730</v>
      </c>
      <c r="F26" s="27" t="s">
        <v>1656</v>
      </c>
      <c r="G26" s="28" t="s">
        <v>1657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U26" s="169" t="s">
        <v>1658</v>
      </c>
    </row>
    <row r="27" spans="1:21" x14ac:dyDescent="0.55000000000000004">
      <c r="A27" s="42">
        <v>22</v>
      </c>
      <c r="B27" s="128">
        <v>3698</v>
      </c>
      <c r="C27" s="130" t="e">
        <f>VLOOKUP(B27,เลขปชช!B$2:J$701,6,0)</f>
        <v>#N/A</v>
      </c>
      <c r="D27" s="136" t="e">
        <f>VLOOKUP(B27,เลขปชช!B$2:J$701,7,0)</f>
        <v>#N/A</v>
      </c>
      <c r="E27" s="30" t="s">
        <v>730</v>
      </c>
      <c r="F27" s="27" t="s">
        <v>1645</v>
      </c>
      <c r="G27" s="28" t="s">
        <v>1646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U27" s="169" t="s">
        <v>1624</v>
      </c>
    </row>
    <row r="28" spans="1:21" x14ac:dyDescent="0.55000000000000004">
      <c r="A28" s="42">
        <v>23</v>
      </c>
      <c r="B28" s="128">
        <v>3699</v>
      </c>
      <c r="C28" s="130" t="e">
        <f>VLOOKUP(B28,เลขปชช!B$2:J$701,6,0)</f>
        <v>#N/A</v>
      </c>
      <c r="D28" s="136" t="e">
        <f>VLOOKUP(B28,เลขปชช!B$2:J$701,7,0)</f>
        <v>#N/A</v>
      </c>
      <c r="E28" s="30" t="s">
        <v>730</v>
      </c>
      <c r="F28" s="27" t="s">
        <v>1652</v>
      </c>
      <c r="G28" s="28" t="s">
        <v>1122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U28" s="169" t="s">
        <v>1624</v>
      </c>
    </row>
    <row r="29" spans="1:21" x14ac:dyDescent="0.55000000000000004">
      <c r="A29" s="42">
        <v>24</v>
      </c>
      <c r="B29" s="128">
        <v>3700</v>
      </c>
      <c r="C29" s="130" t="e">
        <f>VLOOKUP(B29,เลขปชช!B$2:J$701,6,0)</f>
        <v>#N/A</v>
      </c>
      <c r="D29" s="136" t="e">
        <f>VLOOKUP(B29,เลขปชช!B$2:J$701,7,0)</f>
        <v>#N/A</v>
      </c>
      <c r="E29" s="30" t="s">
        <v>730</v>
      </c>
      <c r="F29" s="27" t="s">
        <v>1653</v>
      </c>
      <c r="G29" s="27" t="s">
        <v>1654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U29" s="169" t="s">
        <v>1655</v>
      </c>
    </row>
    <row r="30" spans="1:21" x14ac:dyDescent="0.55000000000000004">
      <c r="A30" s="42">
        <v>25</v>
      </c>
      <c r="B30" s="128"/>
      <c r="C30" s="130" t="e">
        <f>VLOOKUP(B30,เลขปชช!B$2:J$701,6,0)</f>
        <v>#N/A</v>
      </c>
      <c r="D30" s="136" t="e">
        <f>VLOOKUP(B30,เลขปชช!B$2:J$701,7,0)</f>
        <v>#N/A</v>
      </c>
      <c r="E30" s="30"/>
      <c r="F30" s="27"/>
      <c r="G30" s="28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U30" s="42"/>
    </row>
    <row r="31" spans="1:21" x14ac:dyDescent="0.55000000000000004">
      <c r="A31" s="42">
        <v>26</v>
      </c>
      <c r="B31" s="128"/>
      <c r="C31" s="130" t="e">
        <f>VLOOKUP(B31,เลขปชช!B$2:J$701,6,0)</f>
        <v>#N/A</v>
      </c>
      <c r="D31" s="136" t="e">
        <f>VLOOKUP(B31,เลขปชช!B$2:J$701,7,0)</f>
        <v>#N/A</v>
      </c>
      <c r="E31" s="30"/>
      <c r="F31" s="27"/>
      <c r="G31" s="2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U31" s="42"/>
    </row>
  </sheetData>
  <sortState ref="B6:Q30">
    <sortCondition ref="E6:E30"/>
    <sortCondition ref="B6:B30"/>
    <sortCondition ref="F6:F30"/>
  </sortState>
  <mergeCells count="4">
    <mergeCell ref="A1:S1"/>
    <mergeCell ref="A2:S2"/>
    <mergeCell ref="A3:S3"/>
    <mergeCell ref="E5:G5"/>
  </mergeCells>
  <pageMargins left="0.98425196850393704" right="0.39370078740157483" top="0.74803149606299213" bottom="0.35433070866141736" header="0.31496062992125984" footer="0.31496062992125984"/>
  <pageSetup paperSize="9" scale="90" orientation="portrait" r:id="rId1"/>
  <headerFooter>
    <oddFooter>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1:V36"/>
  <sheetViews>
    <sheetView topLeftCell="A31" zoomScaleSheetLayoutView="115" workbookViewId="0">
      <selection activeCell="B6" sqref="B6:G36"/>
    </sheetView>
  </sheetViews>
  <sheetFormatPr defaultRowHeight="24" x14ac:dyDescent="0.55000000000000004"/>
  <cols>
    <col min="1" max="1" width="5.125" style="4" bestFit="1" customWidth="1"/>
    <col min="2" max="2" width="9" style="4"/>
    <col min="3" max="4" width="16.5" style="4" hidden="1" customWidth="1"/>
    <col min="5" max="5" width="6.625" style="4" bestFit="1" customWidth="1"/>
    <col min="6" max="6" width="13.625" style="11" customWidth="1"/>
    <col min="7" max="7" width="13.625" style="38" customWidth="1"/>
    <col min="8" max="8" width="3.625" style="2" customWidth="1"/>
    <col min="9" max="19" width="3.625" style="4" customWidth="1"/>
    <col min="20" max="16384" width="9" style="4"/>
  </cols>
  <sheetData>
    <row r="1" spans="1:22" x14ac:dyDescent="0.55000000000000004">
      <c r="A1" s="228" t="s">
        <v>994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</row>
    <row r="2" spans="1:22" x14ac:dyDescent="0.55000000000000004">
      <c r="A2" s="228" t="s">
        <v>1610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3"/>
      <c r="U2" s="13"/>
      <c r="V2" s="13"/>
    </row>
    <row r="3" spans="1:22" x14ac:dyDescent="0.55000000000000004">
      <c r="A3" s="228" t="str">
        <f>"ครูประจำชั้น   "&amp;สถิติ!P9</f>
        <v>ครูประจำชั้น   นางสาวณัฏฐ์ณิชา   ชัยนนถี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12"/>
    </row>
    <row r="4" spans="1:22" ht="12" customHeight="1" x14ac:dyDescent="0.55000000000000004"/>
    <row r="5" spans="1:22" s="18" customFormat="1" ht="34.5" x14ac:dyDescent="0.2">
      <c r="A5" s="16" t="s">
        <v>735</v>
      </c>
      <c r="B5" s="17" t="s">
        <v>732</v>
      </c>
      <c r="C5" s="127"/>
      <c r="D5" s="127"/>
      <c r="E5" s="232" t="s">
        <v>736</v>
      </c>
      <c r="F5" s="233"/>
      <c r="G5" s="234"/>
      <c r="H5" s="1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2" s="18" customFormat="1" ht="24" customHeight="1" x14ac:dyDescent="0.55000000000000004">
      <c r="A6" s="1">
        <v>1</v>
      </c>
      <c r="B6" s="140">
        <v>3149</v>
      </c>
      <c r="C6" s="130">
        <f>VLOOKUP(B6,เลขปชช!B$2:J$701,6,0)</f>
        <v>1570501349875</v>
      </c>
      <c r="D6" s="136">
        <f>VLOOKUP(B6,เลขปชช!B$2:J$701,7,0)</f>
        <v>40579</v>
      </c>
      <c r="E6" s="149" t="s">
        <v>729</v>
      </c>
      <c r="F6" s="10" t="s">
        <v>396</v>
      </c>
      <c r="G6" s="27" t="s">
        <v>26</v>
      </c>
      <c r="H6" s="15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46" t="s">
        <v>1609</v>
      </c>
    </row>
    <row r="7" spans="1:22" s="18" customFormat="1" ht="24" customHeight="1" x14ac:dyDescent="0.55000000000000004">
      <c r="A7" s="1">
        <v>2</v>
      </c>
      <c r="B7" s="7">
        <v>3196</v>
      </c>
      <c r="C7" s="130">
        <v>1539901110576</v>
      </c>
      <c r="D7" s="136">
        <v>40683</v>
      </c>
      <c r="E7" s="34" t="s">
        <v>729</v>
      </c>
      <c r="F7" s="10" t="s">
        <v>887</v>
      </c>
      <c r="G7" s="27" t="s">
        <v>788</v>
      </c>
      <c r="H7" s="1"/>
      <c r="I7" s="15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2" s="18" customFormat="1" x14ac:dyDescent="0.55000000000000004">
      <c r="A8" s="1">
        <v>3</v>
      </c>
      <c r="B8" s="7">
        <v>3197</v>
      </c>
      <c r="C8" s="130">
        <v>1570501352574</v>
      </c>
      <c r="D8" s="136">
        <v>40797</v>
      </c>
      <c r="E8" s="34" t="s">
        <v>729</v>
      </c>
      <c r="F8" s="10" t="s">
        <v>900</v>
      </c>
      <c r="G8" s="27" t="s">
        <v>802</v>
      </c>
      <c r="H8" s="1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2" x14ac:dyDescent="0.55000000000000004">
      <c r="A9" s="1">
        <v>4</v>
      </c>
      <c r="B9" s="7">
        <v>3201</v>
      </c>
      <c r="C9" s="130">
        <v>1570501355298</v>
      </c>
      <c r="D9" s="136">
        <v>40974</v>
      </c>
      <c r="E9" s="8" t="s">
        <v>729</v>
      </c>
      <c r="F9" s="10" t="s">
        <v>903</v>
      </c>
      <c r="G9" s="28" t="s">
        <v>805</v>
      </c>
      <c r="H9" s="1"/>
      <c r="I9" s="16"/>
      <c r="J9" s="16"/>
      <c r="K9" s="15"/>
      <c r="L9" s="15"/>
      <c r="M9" s="15"/>
      <c r="N9" s="15"/>
      <c r="O9" s="15"/>
      <c r="P9" s="15"/>
      <c r="Q9" s="15"/>
      <c r="R9" s="15"/>
      <c r="S9" s="15"/>
    </row>
    <row r="10" spans="1:22" s="18" customFormat="1" x14ac:dyDescent="0.55000000000000004">
      <c r="A10" s="1">
        <v>5</v>
      </c>
      <c r="B10" s="7">
        <v>3204</v>
      </c>
      <c r="C10" s="130">
        <v>1570501354771</v>
      </c>
      <c r="D10" s="136">
        <v>40924</v>
      </c>
      <c r="E10" s="34" t="s">
        <v>729</v>
      </c>
      <c r="F10" s="10" t="s">
        <v>904</v>
      </c>
      <c r="G10" s="27" t="s">
        <v>1557</v>
      </c>
      <c r="H10" s="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2" s="18" customFormat="1" x14ac:dyDescent="0.55000000000000004">
      <c r="A11" s="1">
        <v>6</v>
      </c>
      <c r="B11" s="7">
        <v>3206</v>
      </c>
      <c r="C11" s="130">
        <v>1579901511317</v>
      </c>
      <c r="D11" s="136">
        <v>40947</v>
      </c>
      <c r="E11" s="34" t="s">
        <v>729</v>
      </c>
      <c r="F11" s="10" t="s">
        <v>905</v>
      </c>
      <c r="G11" s="27" t="s">
        <v>806</v>
      </c>
      <c r="H11" s="1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2" s="18" customFormat="1" x14ac:dyDescent="0.55000000000000004">
      <c r="A12" s="1">
        <v>7</v>
      </c>
      <c r="B12" s="7">
        <v>3371</v>
      </c>
      <c r="C12" s="130">
        <v>1579901508430</v>
      </c>
      <c r="D12" s="136">
        <v>40931</v>
      </c>
      <c r="E12" s="34" t="s">
        <v>729</v>
      </c>
      <c r="F12" s="10" t="s">
        <v>892</v>
      </c>
      <c r="G12" s="27" t="s">
        <v>794</v>
      </c>
      <c r="H12" s="1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2" x14ac:dyDescent="0.55000000000000004">
      <c r="A13" s="1">
        <v>8</v>
      </c>
      <c r="B13" s="7">
        <v>3389</v>
      </c>
      <c r="C13" s="130">
        <v>1570501353392</v>
      </c>
      <c r="D13" s="136">
        <v>40839</v>
      </c>
      <c r="E13" s="8" t="s">
        <v>729</v>
      </c>
      <c r="F13" s="10" t="s">
        <v>445</v>
      </c>
      <c r="G13" s="28" t="s">
        <v>56</v>
      </c>
      <c r="H13" s="1"/>
      <c r="I13" s="16"/>
      <c r="J13" s="16"/>
      <c r="K13" s="15"/>
      <c r="L13" s="15"/>
      <c r="M13" s="15"/>
      <c r="N13" s="15"/>
      <c r="O13" s="15"/>
      <c r="P13" s="15"/>
      <c r="Q13" s="15"/>
      <c r="R13" s="15"/>
      <c r="S13" s="15"/>
    </row>
    <row r="14" spans="1:22" x14ac:dyDescent="0.55000000000000004">
      <c r="A14" s="1">
        <v>9</v>
      </c>
      <c r="B14" s="29">
        <v>3491</v>
      </c>
      <c r="C14" s="130">
        <v>1579901482864</v>
      </c>
      <c r="D14" s="136">
        <v>40784</v>
      </c>
      <c r="E14" s="8" t="s">
        <v>729</v>
      </c>
      <c r="F14" s="27" t="s">
        <v>916</v>
      </c>
      <c r="G14" s="28" t="s">
        <v>816</v>
      </c>
      <c r="H14" s="1"/>
      <c r="I14" s="16"/>
      <c r="J14" s="16"/>
      <c r="K14" s="15"/>
      <c r="L14" s="15"/>
      <c r="M14" s="15"/>
      <c r="N14" s="15"/>
      <c r="O14" s="15"/>
      <c r="P14" s="15"/>
      <c r="Q14" s="15"/>
      <c r="R14" s="15"/>
      <c r="S14" s="15"/>
    </row>
    <row r="15" spans="1:22" x14ac:dyDescent="0.55000000000000004">
      <c r="A15" s="1">
        <v>10</v>
      </c>
      <c r="B15" s="29">
        <v>3589</v>
      </c>
      <c r="C15" s="130">
        <v>1579901470378</v>
      </c>
      <c r="D15" s="136">
        <v>40715</v>
      </c>
      <c r="E15" s="8" t="s">
        <v>729</v>
      </c>
      <c r="F15" s="10" t="s">
        <v>1091</v>
      </c>
      <c r="G15" s="28" t="s">
        <v>1092</v>
      </c>
      <c r="H15" s="1"/>
      <c r="I15" s="16"/>
      <c r="J15" s="16"/>
      <c r="K15" s="15"/>
      <c r="L15" s="15"/>
      <c r="M15" s="15"/>
      <c r="N15" s="15"/>
      <c r="O15" s="15"/>
      <c r="P15" s="15"/>
      <c r="Q15" s="15"/>
      <c r="R15" s="15"/>
      <c r="S15" s="15"/>
    </row>
    <row r="16" spans="1:22" x14ac:dyDescent="0.55000000000000004">
      <c r="A16" s="1">
        <v>11</v>
      </c>
      <c r="B16" s="29">
        <v>3590</v>
      </c>
      <c r="C16" s="130">
        <v>1102004332384</v>
      </c>
      <c r="D16" s="136">
        <v>40933</v>
      </c>
      <c r="E16" s="8" t="s">
        <v>729</v>
      </c>
      <c r="F16" s="10" t="s">
        <v>1102</v>
      </c>
      <c r="G16" s="28" t="s">
        <v>257</v>
      </c>
      <c r="H16" s="1"/>
      <c r="I16" s="16"/>
      <c r="J16" s="16"/>
      <c r="K16" s="15"/>
      <c r="L16" s="15"/>
      <c r="M16" s="15"/>
      <c r="N16" s="15"/>
      <c r="O16" s="15"/>
      <c r="P16" s="15"/>
      <c r="Q16" s="15"/>
      <c r="R16" s="15"/>
      <c r="S16" s="15"/>
    </row>
    <row r="17" spans="1:20" x14ac:dyDescent="0.55000000000000004">
      <c r="A17" s="1">
        <v>12</v>
      </c>
      <c r="B17" s="29">
        <v>3591</v>
      </c>
      <c r="C17" s="130">
        <v>1570501352019</v>
      </c>
      <c r="D17" s="136">
        <v>40747</v>
      </c>
      <c r="E17" s="34" t="s">
        <v>729</v>
      </c>
      <c r="F17" s="10" t="s">
        <v>1084</v>
      </c>
      <c r="G17" s="27" t="s">
        <v>347</v>
      </c>
      <c r="H17" s="1"/>
      <c r="I17" s="16"/>
      <c r="J17" s="16"/>
      <c r="K17" s="15"/>
      <c r="L17" s="15"/>
      <c r="M17" s="15"/>
      <c r="N17" s="15"/>
      <c r="O17" s="15"/>
      <c r="P17" s="15"/>
      <c r="Q17" s="15"/>
      <c r="R17" s="15"/>
      <c r="S17" s="15"/>
    </row>
    <row r="18" spans="1:20" x14ac:dyDescent="0.55000000000000004">
      <c r="A18" s="1">
        <v>13</v>
      </c>
      <c r="B18" s="29">
        <v>3592</v>
      </c>
      <c r="C18" s="130">
        <v>1579901501630</v>
      </c>
      <c r="D18" s="136">
        <v>40893</v>
      </c>
      <c r="E18" s="34" t="s">
        <v>729</v>
      </c>
      <c r="F18" s="10" t="s">
        <v>1096</v>
      </c>
      <c r="G18" s="27" t="s">
        <v>1097</v>
      </c>
      <c r="H18" s="1"/>
      <c r="I18" s="16"/>
      <c r="J18" s="16"/>
      <c r="K18" s="15"/>
      <c r="L18" s="15"/>
      <c r="M18" s="15"/>
      <c r="N18" s="15"/>
      <c r="O18" s="15"/>
      <c r="P18" s="15"/>
      <c r="Q18" s="15"/>
      <c r="R18" s="15"/>
      <c r="S18" s="15"/>
    </row>
    <row r="19" spans="1:20" x14ac:dyDescent="0.55000000000000004">
      <c r="A19" s="1">
        <v>14</v>
      </c>
      <c r="B19" s="29">
        <v>3593</v>
      </c>
      <c r="C19" s="130">
        <v>1579901498485</v>
      </c>
      <c r="D19" s="136">
        <v>40877</v>
      </c>
      <c r="E19" s="34" t="s">
        <v>729</v>
      </c>
      <c r="F19" s="10" t="s">
        <v>1055</v>
      </c>
      <c r="G19" s="27" t="s">
        <v>1101</v>
      </c>
      <c r="H19" s="1"/>
      <c r="I19" s="16"/>
      <c r="J19" s="16"/>
      <c r="K19" s="15"/>
      <c r="L19" s="15"/>
      <c r="M19" s="15"/>
      <c r="N19" s="15"/>
      <c r="O19" s="15"/>
      <c r="P19" s="15"/>
      <c r="Q19" s="15"/>
      <c r="R19" s="15"/>
      <c r="S19" s="15"/>
    </row>
    <row r="20" spans="1:20" x14ac:dyDescent="0.55000000000000004">
      <c r="A20" s="1">
        <v>15</v>
      </c>
      <c r="B20" s="7">
        <v>3132</v>
      </c>
      <c r="C20" s="130">
        <f>VLOOKUP(B20,เลขปชช!B$2:J$701,6,0)</f>
        <v>1570501348992</v>
      </c>
      <c r="D20" s="136">
        <f>VLOOKUP(B20,เลขปชช!B$2:J$701,7,0)</f>
        <v>40523</v>
      </c>
      <c r="E20" s="34" t="s">
        <v>730</v>
      </c>
      <c r="F20" s="10" t="s">
        <v>1027</v>
      </c>
      <c r="G20" s="27" t="s">
        <v>54</v>
      </c>
      <c r="H20" s="15"/>
      <c r="I20" s="16"/>
      <c r="J20" s="16"/>
      <c r="K20" s="15"/>
      <c r="L20" s="15"/>
      <c r="M20" s="15"/>
      <c r="N20" s="15"/>
      <c r="O20" s="15"/>
      <c r="P20" s="15"/>
      <c r="Q20" s="15"/>
      <c r="R20" s="15"/>
      <c r="S20" s="15"/>
      <c r="T20" s="146" t="s">
        <v>1609</v>
      </c>
    </row>
    <row r="21" spans="1:20" x14ac:dyDescent="0.55000000000000004">
      <c r="A21" s="1">
        <v>16</v>
      </c>
      <c r="B21" s="29">
        <v>3208</v>
      </c>
      <c r="C21" s="130">
        <v>1500101156026</v>
      </c>
      <c r="D21" s="135">
        <v>239009</v>
      </c>
      <c r="E21" s="34" t="s">
        <v>730</v>
      </c>
      <c r="F21" s="10" t="s">
        <v>1540</v>
      </c>
      <c r="G21" s="27" t="s">
        <v>1541</v>
      </c>
      <c r="H21" s="1"/>
      <c r="I21" s="16"/>
      <c r="J21" s="16"/>
      <c r="K21" s="15"/>
      <c r="L21" s="15"/>
      <c r="M21" s="15"/>
      <c r="N21" s="15"/>
      <c r="O21" s="15"/>
      <c r="P21" s="15"/>
      <c r="Q21" s="15"/>
      <c r="R21" s="15"/>
      <c r="S21" s="15"/>
    </row>
    <row r="22" spans="1:20" s="18" customFormat="1" x14ac:dyDescent="0.55000000000000004">
      <c r="A22" s="1">
        <v>17</v>
      </c>
      <c r="B22" s="7">
        <v>3211</v>
      </c>
      <c r="C22" s="130">
        <v>1570501351322</v>
      </c>
      <c r="D22" s="136">
        <v>40685</v>
      </c>
      <c r="E22" s="34" t="s">
        <v>730</v>
      </c>
      <c r="F22" s="10" t="s">
        <v>893</v>
      </c>
      <c r="G22" s="27" t="s">
        <v>796</v>
      </c>
      <c r="H22" s="1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20" s="18" customFormat="1" x14ac:dyDescent="0.55000000000000004">
      <c r="A23" s="1">
        <v>18</v>
      </c>
      <c r="B23" s="7">
        <v>3213</v>
      </c>
      <c r="C23" s="130">
        <v>1570501352035</v>
      </c>
      <c r="D23" s="136">
        <v>40753</v>
      </c>
      <c r="E23" s="34" t="s">
        <v>730</v>
      </c>
      <c r="F23" s="10" t="s">
        <v>894</v>
      </c>
      <c r="G23" s="27" t="s">
        <v>797</v>
      </c>
      <c r="H23" s="1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0" s="18" customFormat="1" x14ac:dyDescent="0.55000000000000004">
      <c r="A24" s="1">
        <v>19</v>
      </c>
      <c r="B24" s="7">
        <v>3216</v>
      </c>
      <c r="C24" s="130">
        <v>1570501353635</v>
      </c>
      <c r="D24" s="136">
        <v>40857</v>
      </c>
      <c r="E24" s="34" t="s">
        <v>730</v>
      </c>
      <c r="F24" s="10" t="s">
        <v>910</v>
      </c>
      <c r="G24" s="27" t="s">
        <v>10</v>
      </c>
      <c r="H24" s="1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20" s="18" customFormat="1" x14ac:dyDescent="0.55000000000000004">
      <c r="A25" s="1">
        <v>20</v>
      </c>
      <c r="B25" s="7">
        <v>3297</v>
      </c>
      <c r="C25" s="130">
        <v>1570501354071</v>
      </c>
      <c r="D25" s="136">
        <v>40884</v>
      </c>
      <c r="E25" s="34" t="s">
        <v>730</v>
      </c>
      <c r="F25" s="10" t="s">
        <v>897</v>
      </c>
      <c r="G25" s="27" t="s">
        <v>800</v>
      </c>
      <c r="H25" s="1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20" s="18" customFormat="1" x14ac:dyDescent="0.55000000000000004">
      <c r="A26" s="1">
        <v>21</v>
      </c>
      <c r="B26" s="7">
        <v>3299</v>
      </c>
      <c r="C26" s="130">
        <v>7103500009545</v>
      </c>
      <c r="D26" s="136">
        <v>40529</v>
      </c>
      <c r="E26" s="8" t="s">
        <v>730</v>
      </c>
      <c r="F26" s="10" t="s">
        <v>898</v>
      </c>
      <c r="G26" s="28" t="s">
        <v>801</v>
      </c>
      <c r="H26" s="1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20" s="18" customFormat="1" x14ac:dyDescent="0.55000000000000004">
      <c r="A27" s="1">
        <v>22</v>
      </c>
      <c r="B27" s="7">
        <v>3366</v>
      </c>
      <c r="C27" s="130">
        <v>1579901504795</v>
      </c>
      <c r="D27" s="136">
        <v>40912</v>
      </c>
      <c r="E27" s="8" t="s">
        <v>730</v>
      </c>
      <c r="F27" s="10" t="s">
        <v>914</v>
      </c>
      <c r="G27" s="28" t="s">
        <v>814</v>
      </c>
      <c r="H27" s="1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20" x14ac:dyDescent="0.55000000000000004">
      <c r="A28" s="1">
        <v>23</v>
      </c>
      <c r="B28" s="7">
        <v>3394</v>
      </c>
      <c r="C28" s="130">
        <v>1570501354640</v>
      </c>
      <c r="D28" s="136">
        <v>40921</v>
      </c>
      <c r="E28" s="8" t="s">
        <v>730</v>
      </c>
      <c r="F28" s="10" t="s">
        <v>915</v>
      </c>
      <c r="G28" s="28" t="s">
        <v>815</v>
      </c>
      <c r="H28" s="1"/>
      <c r="I28" s="16"/>
      <c r="J28" s="16"/>
      <c r="K28" s="15"/>
      <c r="L28" s="15"/>
      <c r="M28" s="15"/>
      <c r="N28" s="15"/>
      <c r="O28" s="15"/>
      <c r="P28" s="15"/>
      <c r="Q28" s="15"/>
      <c r="R28" s="15"/>
      <c r="S28" s="15"/>
    </row>
    <row r="29" spans="1:20" s="18" customFormat="1" x14ac:dyDescent="0.55000000000000004">
      <c r="A29" s="1">
        <v>24</v>
      </c>
      <c r="B29" s="7">
        <v>3490</v>
      </c>
      <c r="C29" s="130">
        <v>1579901512909</v>
      </c>
      <c r="D29" s="136">
        <v>40958</v>
      </c>
      <c r="E29" s="34" t="s">
        <v>730</v>
      </c>
      <c r="F29" s="10" t="s">
        <v>908</v>
      </c>
      <c r="G29" s="27" t="s">
        <v>810</v>
      </c>
      <c r="H29" s="1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0" s="18" customFormat="1" x14ac:dyDescent="0.55000000000000004">
      <c r="A30" s="1">
        <v>25</v>
      </c>
      <c r="B30" s="7">
        <v>3596</v>
      </c>
      <c r="C30" s="130">
        <v>1579901497594</v>
      </c>
      <c r="D30" s="136">
        <v>40872</v>
      </c>
      <c r="E30" s="34" t="s">
        <v>730</v>
      </c>
      <c r="F30" s="10" t="s">
        <v>1231</v>
      </c>
      <c r="G30" s="27" t="s">
        <v>1105</v>
      </c>
      <c r="H30" s="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20" x14ac:dyDescent="0.55000000000000004">
      <c r="A31" s="1">
        <v>26</v>
      </c>
      <c r="B31" s="7">
        <v>3597</v>
      </c>
      <c r="C31" s="130">
        <v>1576900001347</v>
      </c>
      <c r="D31" s="136">
        <v>40724</v>
      </c>
      <c r="E31" s="8" t="s">
        <v>730</v>
      </c>
      <c r="F31" s="10" t="s">
        <v>1099</v>
      </c>
      <c r="G31" s="28" t="s">
        <v>1100</v>
      </c>
      <c r="H31" s="1"/>
      <c r="I31" s="16"/>
      <c r="J31" s="16"/>
      <c r="K31" s="15"/>
      <c r="L31" s="15"/>
      <c r="M31" s="15"/>
      <c r="N31" s="15"/>
      <c r="O31" s="15"/>
      <c r="P31" s="15"/>
      <c r="Q31" s="15"/>
      <c r="R31" s="15"/>
      <c r="S31" s="15"/>
    </row>
    <row r="32" spans="1:20" x14ac:dyDescent="0.55000000000000004">
      <c r="A32" s="1">
        <v>27</v>
      </c>
      <c r="B32" s="7">
        <v>3598</v>
      </c>
      <c r="C32" s="130">
        <v>1229901400038</v>
      </c>
      <c r="D32" s="136">
        <v>40841</v>
      </c>
      <c r="E32" s="8" t="s">
        <v>730</v>
      </c>
      <c r="F32" s="10" t="s">
        <v>1075</v>
      </c>
      <c r="G32" s="28" t="s">
        <v>1076</v>
      </c>
      <c r="H32" s="1"/>
      <c r="I32" s="16"/>
      <c r="J32" s="16"/>
      <c r="K32" s="15"/>
      <c r="L32" s="15"/>
      <c r="M32" s="15"/>
      <c r="N32" s="15"/>
      <c r="O32" s="15"/>
      <c r="P32" s="15"/>
      <c r="Q32" s="15"/>
      <c r="R32" s="15"/>
      <c r="S32" s="15"/>
    </row>
    <row r="33" spans="1:21" x14ac:dyDescent="0.55000000000000004">
      <c r="A33" s="1">
        <v>28</v>
      </c>
      <c r="B33" s="7">
        <v>3599</v>
      </c>
      <c r="C33" s="130">
        <v>1570501351918</v>
      </c>
      <c r="D33" s="136">
        <v>40745</v>
      </c>
      <c r="E33" s="8" t="s">
        <v>730</v>
      </c>
      <c r="F33" s="10" t="s">
        <v>1072</v>
      </c>
      <c r="G33" s="28" t="s">
        <v>1073</v>
      </c>
      <c r="H33" s="1"/>
      <c r="I33" s="16"/>
      <c r="J33" s="16"/>
      <c r="K33" s="15"/>
      <c r="L33" s="15"/>
      <c r="M33" s="15"/>
      <c r="N33" s="15"/>
      <c r="O33" s="15"/>
      <c r="P33" s="15"/>
      <c r="Q33" s="15"/>
      <c r="R33" s="15"/>
      <c r="S33" s="15"/>
    </row>
    <row r="34" spans="1:21" x14ac:dyDescent="0.55000000000000004">
      <c r="A34" s="1">
        <v>29</v>
      </c>
      <c r="B34" s="7">
        <v>3600</v>
      </c>
      <c r="C34" s="130">
        <v>1739902574493</v>
      </c>
      <c r="D34" s="136">
        <v>40943</v>
      </c>
      <c r="E34" s="34" t="s">
        <v>730</v>
      </c>
      <c r="F34" s="10" t="s">
        <v>1087</v>
      </c>
      <c r="G34" s="28" t="s">
        <v>1088</v>
      </c>
      <c r="H34" s="1"/>
      <c r="I34" s="16"/>
      <c r="J34" s="16"/>
      <c r="K34" s="15"/>
      <c r="L34" s="15"/>
      <c r="M34" s="15"/>
      <c r="N34" s="15"/>
      <c r="O34" s="15"/>
      <c r="P34" s="15"/>
      <c r="Q34" s="15"/>
      <c r="R34" s="15"/>
      <c r="S34" s="15"/>
    </row>
    <row r="35" spans="1:21" x14ac:dyDescent="0.55000000000000004">
      <c r="A35" s="1">
        <v>30</v>
      </c>
      <c r="B35" s="7">
        <v>3601</v>
      </c>
      <c r="C35" s="130">
        <v>1509966904941</v>
      </c>
      <c r="D35" s="136">
        <v>41020</v>
      </c>
      <c r="E35" s="8" t="s">
        <v>730</v>
      </c>
      <c r="F35" s="10" t="s">
        <v>1080</v>
      </c>
      <c r="G35" s="28" t="s">
        <v>1081</v>
      </c>
      <c r="H35" s="1"/>
      <c r="I35" s="16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21" x14ac:dyDescent="0.55000000000000004">
      <c r="A36" s="1">
        <v>31</v>
      </c>
      <c r="B36" s="7">
        <v>3602</v>
      </c>
      <c r="C36" s="130">
        <v>1570501351772</v>
      </c>
      <c r="D36" s="136">
        <v>40737</v>
      </c>
      <c r="E36" s="8" t="s">
        <v>730</v>
      </c>
      <c r="F36" s="10" t="s">
        <v>1052</v>
      </c>
      <c r="G36" s="28" t="s">
        <v>1054</v>
      </c>
      <c r="H36" s="1"/>
      <c r="I36" s="16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35"/>
      <c r="U36" s="35"/>
    </row>
  </sheetData>
  <sortState ref="B6:H36">
    <sortCondition ref="E6:E36"/>
    <sortCondition ref="B6:B36"/>
  </sortState>
  <mergeCells count="4">
    <mergeCell ref="A1:S1"/>
    <mergeCell ref="A2:S2"/>
    <mergeCell ref="A3:S3"/>
    <mergeCell ref="E5:G5"/>
  </mergeCells>
  <pageMargins left="0.70866141732283472" right="0.27559055118110237" top="0.47244094488188981" bottom="0.31496062992125984" header="0.31496062992125984" footer="0.31496062992125984"/>
  <pageSetup paperSize="9" scale="90" orientation="portrait" r:id="rId1"/>
  <headerFooter>
    <oddFooter>&amp;R&amp;D</oddFooter>
  </headerFooter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32</vt:i4>
      </vt:variant>
      <vt:variant>
        <vt:lpstr>ช่วงที่มีชื่อ</vt:lpstr>
      </vt:variant>
      <vt:variant>
        <vt:i4>27</vt:i4>
      </vt:variant>
    </vt:vector>
  </HeadingPairs>
  <TitlesOfParts>
    <vt:vector size="59" baseType="lpstr">
      <vt:lpstr>อ11</vt:lpstr>
      <vt:lpstr>อ12</vt:lpstr>
      <vt:lpstr>อ2.1</vt:lpstr>
      <vt:lpstr>อ2.2</vt:lpstr>
      <vt:lpstr>อ3.1</vt:lpstr>
      <vt:lpstr>อ3.2</vt:lpstr>
      <vt:lpstr>ป1.1</vt:lpstr>
      <vt:lpstr>ป1.2</vt:lpstr>
      <vt:lpstr>ป2.1</vt:lpstr>
      <vt:lpstr>ป2.2</vt:lpstr>
      <vt:lpstr>ป3.1</vt:lpstr>
      <vt:lpstr>ป3.2</vt:lpstr>
      <vt:lpstr>ป4.1</vt:lpstr>
      <vt:lpstr>ป4.2</vt:lpstr>
      <vt:lpstr>ป5.1</vt:lpstr>
      <vt:lpstr>ป5.2</vt:lpstr>
      <vt:lpstr>ป6.1</vt:lpstr>
      <vt:lpstr>ป6.2</vt:lpstr>
      <vt:lpstr>ม1.1</vt:lpstr>
      <vt:lpstr>ม1.2</vt:lpstr>
      <vt:lpstr>ม2.1</vt:lpstr>
      <vt:lpstr>ม2.2</vt:lpstr>
      <vt:lpstr>ม3.1</vt:lpstr>
      <vt:lpstr>ม3.2</vt:lpstr>
      <vt:lpstr>เข้าออก</vt:lpstr>
      <vt:lpstr>สถิติ (2)</vt:lpstr>
      <vt:lpstr>สถิติ</vt:lpstr>
      <vt:lpstr>อนุบาล</vt:lpstr>
      <vt:lpstr>ปก</vt:lpstr>
      <vt:lpstr>pอนุบาล</vt:lpstr>
      <vt:lpstr>เลขปชช</vt:lpstr>
      <vt:lpstr>Sheet1</vt:lpstr>
      <vt:lpstr>pอนุบาล!Print_Area</vt:lpstr>
      <vt:lpstr>ป1.1!Print_Area</vt:lpstr>
      <vt:lpstr>ป1.2!Print_Area</vt:lpstr>
      <vt:lpstr>ป2.1!Print_Area</vt:lpstr>
      <vt:lpstr>ป2.2!Print_Area</vt:lpstr>
      <vt:lpstr>ป3.1!Print_Area</vt:lpstr>
      <vt:lpstr>ป3.2!Print_Area</vt:lpstr>
      <vt:lpstr>ป4.1!Print_Area</vt:lpstr>
      <vt:lpstr>ป4.2!Print_Area</vt:lpstr>
      <vt:lpstr>ป5.1!Print_Area</vt:lpstr>
      <vt:lpstr>ป5.2!Print_Area</vt:lpstr>
      <vt:lpstr>ป6.1!Print_Area</vt:lpstr>
      <vt:lpstr>ป6.2!Print_Area</vt:lpstr>
      <vt:lpstr>ปก!Print_Area</vt:lpstr>
      <vt:lpstr>ม1.1!Print_Area</vt:lpstr>
      <vt:lpstr>ม1.2!Print_Area</vt:lpstr>
      <vt:lpstr>ม2.1!Print_Area</vt:lpstr>
      <vt:lpstr>ม2.2!Print_Area</vt:lpstr>
      <vt:lpstr>ม3.1!Print_Area</vt:lpstr>
      <vt:lpstr>ม3.2!Print_Area</vt:lpstr>
      <vt:lpstr>สถิติ!Print_Area</vt:lpstr>
      <vt:lpstr>'สถิติ (2)'!Print_Area</vt:lpstr>
      <vt:lpstr>อ11!Print_Area</vt:lpstr>
      <vt:lpstr>อ12!Print_Area</vt:lpstr>
      <vt:lpstr>อ2.1!Print_Area</vt:lpstr>
      <vt:lpstr>อ3.1!Print_Area</vt:lpstr>
      <vt:lpstr>อ3.2!Print_Area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2019-05-21T00:40:16Z</cp:lastPrinted>
  <dcterms:created xsi:type="dcterms:W3CDTF">2017-05-06T06:56:02Z</dcterms:created>
  <dcterms:modified xsi:type="dcterms:W3CDTF">2019-05-21T09:12:38Z</dcterms:modified>
</cp:coreProperties>
</file>