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สมุดงานนี้"/>
  <bookViews>
    <workbookView xWindow="180" yWindow="-180" windowWidth="10080" windowHeight="11175" tabRatio="1000" firstSheet="6" activeTab="33"/>
  </bookViews>
  <sheets>
    <sheet name="อ11" sheetId="24" state="hidden" r:id="rId1"/>
    <sheet name="อ12" sheetId="25" state="hidden" r:id="rId2"/>
    <sheet name="อ2.1" sheetId="31" state="hidden" r:id="rId3"/>
    <sheet name="อ2.2" sheetId="33" state="hidden" r:id="rId4"/>
    <sheet name="อ3.1" sheetId="22" state="hidden" r:id="rId5"/>
    <sheet name="อ3.2" sheetId="23" state="hidden" r:id="rId6"/>
    <sheet name="ป1.1" sheetId="50" r:id="rId7"/>
    <sheet name="ป1.2" sheetId="51" r:id="rId8"/>
    <sheet name="ป1.3" sheetId="49" r:id="rId9"/>
    <sheet name="ป2.1" sheetId="43" r:id="rId10"/>
    <sheet name="ป2.2" sheetId="44" r:id="rId11"/>
    <sheet name="ป3.1" sheetId="26" r:id="rId12"/>
    <sheet name="ป3.2" sheetId="27" r:id="rId13"/>
    <sheet name="ป4.1" sheetId="2" r:id="rId14"/>
    <sheet name="ป4.2" sheetId="3" r:id="rId15"/>
    <sheet name="ป5.1" sheetId="4" r:id="rId16"/>
    <sheet name="ป5.2" sheetId="5" r:id="rId17"/>
    <sheet name="ป6.1" sheetId="6" r:id="rId18"/>
    <sheet name="ป6.2" sheetId="19" r:id="rId19"/>
    <sheet name="ม1.1" sheetId="7" r:id="rId20"/>
    <sheet name="ม1.2" sheetId="8" r:id="rId21"/>
    <sheet name="ม2.1" sheetId="16" r:id="rId22"/>
    <sheet name="ม2.2" sheetId="15" r:id="rId23"/>
    <sheet name="ม3.1" sheetId="11" r:id="rId24"/>
    <sheet name="ม3.2" sheetId="12" r:id="rId25"/>
    <sheet name="เข้าออก" sheetId="35" r:id="rId26"/>
    <sheet name="สถิติ (2)" sheetId="42" r:id="rId27"/>
    <sheet name="สถิติ" sheetId="21" r:id="rId28"/>
    <sheet name="อนุบาล" sheetId="36" r:id="rId29"/>
    <sheet name="ปก" sheetId="37" state="hidden" r:id="rId30"/>
    <sheet name="pอนุบาล" sheetId="38" r:id="rId31"/>
    <sheet name="ครู" sheetId="39" state="veryHidden" r:id="rId32"/>
    <sheet name="pอนุบาล (2)" sheetId="46" r:id="rId33"/>
    <sheet name="เลขปชช" sheetId="40" r:id="rId34"/>
    <sheet name="Sheet1" sheetId="45" state="hidden" r:id="rId35"/>
    <sheet name="รวม" sheetId="47" r:id="rId36"/>
    <sheet name="รวม (2)" sheetId="48" r:id="rId37"/>
  </sheets>
  <definedNames>
    <definedName name="_xlnm.Print_Area" localSheetId="30">pอนุบาล!$B$1:$R$18</definedName>
    <definedName name="_xlnm.Print_Area" localSheetId="32">'pอนุบาล (2)'!$B$1:$H$35</definedName>
    <definedName name="_xlnm.Print_Area" localSheetId="6">ป1.1!$A$1:$U$31</definedName>
    <definedName name="_xlnm.Print_Area" localSheetId="9">ป2.1!$A$1:$S$28</definedName>
    <definedName name="_xlnm.Print_Area" localSheetId="10">ป2.2!$A$1:$T$29</definedName>
    <definedName name="_xlnm.Print_Area" localSheetId="11">ป3.1!$A$1:$S$37</definedName>
    <definedName name="_xlnm.Print_Area" localSheetId="12">ป3.2!$A$1:$R$38</definedName>
    <definedName name="_xlnm.Print_Area" localSheetId="13">ป4.1!$A$1:$T$35</definedName>
    <definedName name="_xlnm.Print_Area" localSheetId="14">ป4.2!$A$1:$R$35</definedName>
    <definedName name="_xlnm.Print_Area" localSheetId="15">ป5.1!$A$1:$T$37</definedName>
    <definedName name="_xlnm.Print_Area" localSheetId="16">ป5.2!$A$1:$T$37</definedName>
    <definedName name="_xlnm.Print_Area" localSheetId="17">ป6.1!$A$1:$U$43</definedName>
    <definedName name="_xlnm.Print_Area" localSheetId="18">ป6.2!$A$1:$U$43</definedName>
    <definedName name="_xlnm.Print_Area" localSheetId="29">ปก!$C$1:$C$22</definedName>
    <definedName name="_xlnm.Print_Area" localSheetId="19">ม1.1!$A$1:$T$41</definedName>
    <definedName name="_xlnm.Print_Area" localSheetId="20">ม1.2!$A$1:$T$39</definedName>
    <definedName name="_xlnm.Print_Area" localSheetId="21">ม2.1!$A$1:$Q$29</definedName>
    <definedName name="_xlnm.Print_Area" localSheetId="22">ม2.2!$A$1:$P$30</definedName>
    <definedName name="_xlnm.Print_Area" localSheetId="23">ม3.1!$A$1:$O$35</definedName>
    <definedName name="_xlnm.Print_Area" localSheetId="24">ม3.2!$A$1:$O$34</definedName>
    <definedName name="_xlnm.Print_Area" localSheetId="27">สถิติ!$B$1:$N$30</definedName>
    <definedName name="_xlnm.Print_Area" localSheetId="26">'สถิติ (2)'!$B$1:$N$33</definedName>
    <definedName name="_xlnm.Print_Area" localSheetId="0">อ11!$A$1:$Q$24</definedName>
    <definedName name="_xlnm.Print_Area" localSheetId="1">อ12!$A$1:$Q$25</definedName>
    <definedName name="_xlnm.Print_Area" localSheetId="2">อ2.1!$A$1:$Q$30</definedName>
    <definedName name="_xlnm.Print_Area" localSheetId="4">อ3.1!$A$1:$Q$35</definedName>
    <definedName name="_xlnm.Print_Area" localSheetId="5">อ3.2!$A$1:$Q$29</definedName>
    <definedName name="_xlnm.Print_Titles" localSheetId="32">'pอนุบาล (2)'!$1:$3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/>
  <c r="B30" i="21"/>
  <c r="D18" i="2"/>
  <c r="C18" i="51"/>
  <c r="C38" i="27"/>
  <c r="D38"/>
  <c r="D41" i="7"/>
  <c r="C41"/>
  <c r="D17" i="43"/>
  <c r="C17"/>
  <c r="C28"/>
  <c r="D28"/>
  <c r="C39" i="8"/>
  <c r="D39"/>
  <c r="D23" i="7"/>
  <c r="C23"/>
  <c r="C38" i="8"/>
  <c r="D38"/>
  <c r="C40" i="7"/>
  <c r="D40"/>
  <c r="D23" i="19"/>
  <c r="C23"/>
  <c r="C24" i="16"/>
  <c r="D24"/>
  <c r="C7" i="2"/>
  <c r="C8"/>
  <c r="C9"/>
  <c r="C10"/>
  <c r="C11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6"/>
  <c r="D12" i="50"/>
  <c r="C12"/>
  <c r="D7" i="15"/>
  <c r="C7"/>
  <c r="D6"/>
  <c r="C6"/>
  <c r="I19" i="36"/>
  <c r="D10" i="2" l="1"/>
  <c r="D6" i="6"/>
  <c r="C6"/>
  <c r="D34" i="4"/>
  <c r="C34"/>
  <c r="D7" i="7"/>
  <c r="D402" i="47" s="1"/>
  <c r="D8" i="7"/>
  <c r="D403" i="47" s="1"/>
  <c r="D9" i="7"/>
  <c r="D10"/>
  <c r="D405" i="47" s="1"/>
  <c r="D11" i="7"/>
  <c r="D406" i="48" s="1"/>
  <c r="D12" i="7"/>
  <c r="D407" i="47" s="1"/>
  <c r="D13" i="7"/>
  <c r="D14"/>
  <c r="D409" i="48" s="1"/>
  <c r="D15" i="7"/>
  <c r="D410" i="47" s="1"/>
  <c r="D16" i="7"/>
  <c r="D411" i="48" s="1"/>
  <c r="D17" i="7"/>
  <c r="D18"/>
  <c r="D414" i="48" s="1"/>
  <c r="D19" i="7"/>
  <c r="D415" i="48" s="1"/>
  <c r="D20" i="7"/>
  <c r="D416" i="47" s="1"/>
  <c r="D21" i="7"/>
  <c r="D22"/>
  <c r="D418" i="47" s="1"/>
  <c r="D24" i="7"/>
  <c r="D419" i="47" s="1"/>
  <c r="D25" i="7"/>
  <c r="D420" i="48" s="1"/>
  <c r="D26" i="7"/>
  <c r="D27"/>
  <c r="D422" i="48" s="1"/>
  <c r="D28" i="7"/>
  <c r="D423" i="48" s="1"/>
  <c r="D29" i="7"/>
  <c r="D424" i="47" s="1"/>
  <c r="D30" i="7"/>
  <c r="D31"/>
  <c r="D426" i="47" s="1"/>
  <c r="D32" i="7"/>
  <c r="D427" i="47" s="1"/>
  <c r="D33" i="7"/>
  <c r="D428" i="47" s="1"/>
  <c r="D34" i="7"/>
  <c r="D35"/>
  <c r="D430" i="48" s="1"/>
  <c r="D36" i="7"/>
  <c r="D431" i="47" s="1"/>
  <c r="D37" i="7"/>
  <c r="D432" i="47" s="1"/>
  <c r="D38" i="7"/>
  <c r="D39"/>
  <c r="D438" i="48" s="1"/>
  <c r="D6" i="7"/>
  <c r="C12"/>
  <c r="C407" i="47" s="1"/>
  <c r="C13" i="7"/>
  <c r="C14"/>
  <c r="C409" i="47" s="1"/>
  <c r="C15" i="7"/>
  <c r="C410" i="47" s="1"/>
  <c r="C16" i="7"/>
  <c r="C411" i="47" s="1"/>
  <c r="C17" i="7"/>
  <c r="C413" i="48" s="1"/>
  <c r="C18" i="7"/>
  <c r="C414" i="48" s="1"/>
  <c r="C19" i="7"/>
  <c r="C20"/>
  <c r="C416" i="48" s="1"/>
  <c r="C21" i="7"/>
  <c r="C417" i="47" s="1"/>
  <c r="C22" i="7"/>
  <c r="C418" i="48" s="1"/>
  <c r="C24" i="7"/>
  <c r="C25"/>
  <c r="C420" i="47" s="1"/>
  <c r="C26" i="7"/>
  <c r="C421" i="48" s="1"/>
  <c r="C27" i="7"/>
  <c r="C422" i="48" s="1"/>
  <c r="C28" i="7"/>
  <c r="C29"/>
  <c r="C424" i="48" s="1"/>
  <c r="C30" i="7"/>
  <c r="C425" i="47" s="1"/>
  <c r="C31" i="7"/>
  <c r="C426" i="47" s="1"/>
  <c r="C32" i="7"/>
  <c r="C33"/>
  <c r="C428" i="47" s="1"/>
  <c r="C34" i="7"/>
  <c r="C429" i="48" s="1"/>
  <c r="C35" i="7"/>
  <c r="C430" i="47" s="1"/>
  <c r="C36" i="7"/>
  <c r="C37"/>
  <c r="C432" i="47" s="1"/>
  <c r="C38" i="7"/>
  <c r="C433" i="48" s="1"/>
  <c r="C39" i="7"/>
  <c r="C438" i="48" s="1"/>
  <c r="C7" i="7"/>
  <c r="C8"/>
  <c r="C403" i="47" s="1"/>
  <c r="C9" i="7"/>
  <c r="C404" i="48" s="1"/>
  <c r="C10" i="7"/>
  <c r="C405" i="48" s="1"/>
  <c r="C11" i="7"/>
  <c r="C6"/>
  <c r="D6" i="8"/>
  <c r="C6"/>
  <c r="C15"/>
  <c r="C7"/>
  <c r="C441" i="48" s="1"/>
  <c r="D22" i="19"/>
  <c r="C22"/>
  <c r="D43"/>
  <c r="D398" i="47" s="1"/>
  <c r="D399" i="48"/>
  <c r="C43" i="19"/>
  <c r="C398" i="48" s="1"/>
  <c r="C399"/>
  <c r="D18" i="4"/>
  <c r="C18"/>
  <c r="D37"/>
  <c r="D273" i="48" s="1"/>
  <c r="C37" i="4"/>
  <c r="C273" i="48" s="1"/>
  <c r="D17" i="4"/>
  <c r="C17"/>
  <c r="D35" i="2"/>
  <c r="D20" i="27"/>
  <c r="C20"/>
  <c r="D29" i="44"/>
  <c r="D66" i="48" s="1"/>
  <c r="C29" i="44"/>
  <c r="C66" i="48" s="1"/>
  <c r="D16" i="43"/>
  <c r="C16"/>
  <c r="D10" i="51"/>
  <c r="C10"/>
  <c r="D17" i="50"/>
  <c r="C17"/>
  <c r="D15"/>
  <c r="C18"/>
  <c r="D18"/>
  <c r="J26" i="36"/>
  <c r="I26"/>
  <c r="I17"/>
  <c r="J17"/>
  <c r="I83"/>
  <c r="J83"/>
  <c r="I84"/>
  <c r="J84"/>
  <c r="I73"/>
  <c r="J73"/>
  <c r="I7"/>
  <c r="J7"/>
  <c r="I96"/>
  <c r="J96"/>
  <c r="I71"/>
  <c r="J71"/>
  <c r="I8"/>
  <c r="J8"/>
  <c r="I72"/>
  <c r="J72"/>
  <c r="I16"/>
  <c r="J16"/>
  <c r="I110"/>
  <c r="J110"/>
  <c r="I66"/>
  <c r="J66"/>
  <c r="I34"/>
  <c r="J34"/>
  <c r="I5"/>
  <c r="J5"/>
  <c r="I6"/>
  <c r="J6"/>
  <c r="I24"/>
  <c r="J24"/>
  <c r="I95"/>
  <c r="J95"/>
  <c r="I25"/>
  <c r="J25"/>
  <c r="I49"/>
  <c r="J49"/>
  <c r="I121"/>
  <c r="J121"/>
  <c r="J4"/>
  <c r="I4"/>
  <c r="J67"/>
  <c r="I67"/>
  <c r="C7" i="49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D6"/>
  <c r="C6"/>
  <c r="C7" i="51"/>
  <c r="D7"/>
  <c r="C8"/>
  <c r="D8"/>
  <c r="C9"/>
  <c r="D9"/>
  <c r="C11"/>
  <c r="D11"/>
  <c r="C12"/>
  <c r="D12"/>
  <c r="C13"/>
  <c r="D13"/>
  <c r="C14"/>
  <c r="D14"/>
  <c r="C15"/>
  <c r="D15"/>
  <c r="C16"/>
  <c r="D16"/>
  <c r="C17"/>
  <c r="D17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D6"/>
  <c r="C6"/>
  <c r="C6" i="50"/>
  <c r="C14"/>
  <c r="D14"/>
  <c r="C15"/>
  <c r="C16"/>
  <c r="D16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7"/>
  <c r="D7"/>
  <c r="C8"/>
  <c r="D8"/>
  <c r="C9"/>
  <c r="D9"/>
  <c r="C10"/>
  <c r="D10"/>
  <c r="C11"/>
  <c r="D11"/>
  <c r="C13"/>
  <c r="D13"/>
  <c r="D6"/>
  <c r="C13" i="43"/>
  <c r="C8" i="48" s="1"/>
  <c r="C6" i="43"/>
  <c r="C1" i="48" s="1"/>
  <c r="H20" i="21"/>
  <c r="H22" i="42"/>
  <c r="I22"/>
  <c r="D6" i="2"/>
  <c r="D7"/>
  <c r="D162" i="47" s="1"/>
  <c r="D8" i="2"/>
  <c r="D163" i="48" s="1"/>
  <c r="D9" i="2"/>
  <c r="D164" i="48" s="1"/>
  <c r="D11" i="2"/>
  <c r="D12"/>
  <c r="D166" i="47" s="1"/>
  <c r="D13" i="2"/>
  <c r="D167" i="47" s="1"/>
  <c r="D14" i="2"/>
  <c r="D168" i="48" s="1"/>
  <c r="D15" i="2"/>
  <c r="D16"/>
  <c r="D171" i="47" s="1"/>
  <c r="D17" i="2"/>
  <c r="D172" i="48" s="1"/>
  <c r="D19" i="2"/>
  <c r="D20"/>
  <c r="D21"/>
  <c r="D176" i="47" s="1"/>
  <c r="D22" i="2"/>
  <c r="D177" i="47" s="1"/>
  <c r="D23" i="2"/>
  <c r="D178" i="47" s="1"/>
  <c r="D24" i="2"/>
  <c r="D25"/>
  <c r="D180" i="48" s="1"/>
  <c r="D26" i="2"/>
  <c r="D181" i="47" s="1"/>
  <c r="D27" i="2"/>
  <c r="D182" i="47" s="1"/>
  <c r="D28" i="2"/>
  <c r="D29"/>
  <c r="D184" i="48" s="1"/>
  <c r="D30" i="2"/>
  <c r="D185" i="47" s="1"/>
  <c r="D31" i="2"/>
  <c r="D186" i="48" s="1"/>
  <c r="D32" i="2"/>
  <c r="D33"/>
  <c r="D188" i="48" s="1"/>
  <c r="D34" i="2"/>
  <c r="D189" i="47" s="1"/>
  <c r="I9" i="42"/>
  <c r="I8"/>
  <c r="H8"/>
  <c r="I20" i="21"/>
  <c r="I19"/>
  <c r="H19"/>
  <c r="I18"/>
  <c r="H18"/>
  <c r="I17"/>
  <c r="H17"/>
  <c r="D21"/>
  <c r="C21"/>
  <c r="D20"/>
  <c r="E20" s="1"/>
  <c r="C20"/>
  <c r="D19"/>
  <c r="C19"/>
  <c r="C18"/>
  <c r="D18"/>
  <c r="D17"/>
  <c r="C17"/>
  <c r="D16"/>
  <c r="C16"/>
  <c r="I13"/>
  <c r="H13"/>
  <c r="I12"/>
  <c r="J12" s="1"/>
  <c r="H12"/>
  <c r="I11"/>
  <c r="H11"/>
  <c r="I10"/>
  <c r="H10"/>
  <c r="I9"/>
  <c r="H9"/>
  <c r="I8"/>
  <c r="J8" s="1"/>
  <c r="H8"/>
  <c r="I7"/>
  <c r="H7"/>
  <c r="H21"/>
  <c r="I21"/>
  <c r="H22"/>
  <c r="I22"/>
  <c r="C24" i="42"/>
  <c r="C23"/>
  <c r="D23"/>
  <c r="D24"/>
  <c r="C22"/>
  <c r="D21"/>
  <c r="I23"/>
  <c r="H23"/>
  <c r="I21"/>
  <c r="H21"/>
  <c r="I20"/>
  <c r="H20"/>
  <c r="I19"/>
  <c r="H19"/>
  <c r="D22"/>
  <c r="C21"/>
  <c r="D20"/>
  <c r="C20"/>
  <c r="D19"/>
  <c r="C19"/>
  <c r="I13"/>
  <c r="H13"/>
  <c r="I12"/>
  <c r="H12"/>
  <c r="I11"/>
  <c r="H11"/>
  <c r="I10"/>
  <c r="H10"/>
  <c r="H24"/>
  <c r="I24"/>
  <c r="H9"/>
  <c r="I7"/>
  <c r="H7"/>
  <c r="AA37" i="8"/>
  <c r="AB37" s="1"/>
  <c r="AA36"/>
  <c r="AB36"/>
  <c r="AA35"/>
  <c r="AB35" s="1"/>
  <c r="AA34"/>
  <c r="AB34"/>
  <c r="AA33"/>
  <c r="AB33" s="1"/>
  <c r="AA32"/>
  <c r="AB32" s="1"/>
  <c r="AA31"/>
  <c r="AB31" s="1"/>
  <c r="AA30"/>
  <c r="AB30" s="1"/>
  <c r="AA29"/>
  <c r="AB29" s="1"/>
  <c r="AA28"/>
  <c r="AB28"/>
  <c r="AA27"/>
  <c r="AB27" s="1"/>
  <c r="AA26"/>
  <c r="AB26"/>
  <c r="AA25"/>
  <c r="AB25" s="1"/>
  <c r="AA24"/>
  <c r="AB24" s="1"/>
  <c r="AA23"/>
  <c r="AB23" s="1"/>
  <c r="AA22"/>
  <c r="AB22" s="1"/>
  <c r="AA21"/>
  <c r="AB21" s="1"/>
  <c r="AA20"/>
  <c r="AB20"/>
  <c r="AA19"/>
  <c r="AB19" s="1"/>
  <c r="AA18"/>
  <c r="AB18"/>
  <c r="AA17"/>
  <c r="AB17" s="1"/>
  <c r="AA16"/>
  <c r="AB16" s="1"/>
  <c r="AA15"/>
  <c r="AB15"/>
  <c r="AA14"/>
  <c r="AB14" s="1"/>
  <c r="AA13"/>
  <c r="AB13"/>
  <c r="AA12"/>
  <c r="AB12" s="1"/>
  <c r="AA11"/>
  <c r="AB11" s="1"/>
  <c r="AA10"/>
  <c r="AB10" s="1"/>
  <c r="AA9"/>
  <c r="AB9" s="1"/>
  <c r="AA8"/>
  <c r="AB8" s="1"/>
  <c r="AA7"/>
  <c r="AB7"/>
  <c r="Z39" i="7"/>
  <c r="AA39" s="1"/>
  <c r="Z37"/>
  <c r="AA37" s="1"/>
  <c r="Z36"/>
  <c r="AA36" s="1"/>
  <c r="Z35"/>
  <c r="AA35" s="1"/>
  <c r="Z34"/>
  <c r="AA34" s="1"/>
  <c r="Z33"/>
  <c r="AA33" s="1"/>
  <c r="Z32"/>
  <c r="AA32" s="1"/>
  <c r="Z31"/>
  <c r="AA31" s="1"/>
  <c r="Z30"/>
  <c r="AA30" s="1"/>
  <c r="Z29"/>
  <c r="AA29" s="1"/>
  <c r="Z28"/>
  <c r="AA28" s="1"/>
  <c r="Z27"/>
  <c r="AA27" s="1"/>
  <c r="Z26"/>
  <c r="AA26"/>
  <c r="Z25"/>
  <c r="AA25" s="1"/>
  <c r="Z24"/>
  <c r="AA24"/>
  <c r="Z22"/>
  <c r="AA22" s="1"/>
  <c r="Z21"/>
  <c r="AA21" s="1"/>
  <c r="Z20"/>
  <c r="AA20" s="1"/>
  <c r="Z19"/>
  <c r="AA19" s="1"/>
  <c r="Z16"/>
  <c r="AA16" s="1"/>
  <c r="Z15"/>
  <c r="AA15" s="1"/>
  <c r="Z14"/>
  <c r="AA14" s="1"/>
  <c r="Z13"/>
  <c r="AA13" s="1"/>
  <c r="Z12"/>
  <c r="AA12" s="1"/>
  <c r="Z11"/>
  <c r="AA11" s="1"/>
  <c r="Z10"/>
  <c r="AA10"/>
  <c r="Z9"/>
  <c r="AA9" s="1"/>
  <c r="Z8"/>
  <c r="AA8" s="1"/>
  <c r="Z7"/>
  <c r="AA7" s="1"/>
  <c r="P34" i="21"/>
  <c r="L32"/>
  <c r="M32"/>
  <c r="N32"/>
  <c r="L33"/>
  <c r="M33"/>
  <c r="N33"/>
  <c r="L30"/>
  <c r="M30"/>
  <c r="N30"/>
  <c r="L31"/>
  <c r="M31"/>
  <c r="N31"/>
  <c r="L29"/>
  <c r="M29"/>
  <c r="N29"/>
  <c r="L10"/>
  <c r="L9"/>
  <c r="M9"/>
  <c r="N9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P22" s="1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C370" i="47"/>
  <c r="G720" i="48"/>
  <c r="F720"/>
  <c r="E720"/>
  <c r="D720"/>
  <c r="C720"/>
  <c r="B720"/>
  <c r="G719"/>
  <c r="F719"/>
  <c r="E719"/>
  <c r="D719"/>
  <c r="C719"/>
  <c r="B719"/>
  <c r="G718"/>
  <c r="F718"/>
  <c r="E718"/>
  <c r="D718"/>
  <c r="C718"/>
  <c r="B718"/>
  <c r="G717"/>
  <c r="F717"/>
  <c r="E717"/>
  <c r="D717"/>
  <c r="C717"/>
  <c r="B717"/>
  <c r="G716"/>
  <c r="F716"/>
  <c r="E716"/>
  <c r="D716"/>
  <c r="C716"/>
  <c r="B716"/>
  <c r="G715"/>
  <c r="F715"/>
  <c r="E715"/>
  <c r="D715"/>
  <c r="C715"/>
  <c r="B715"/>
  <c r="G714"/>
  <c r="F714"/>
  <c r="E714"/>
  <c r="D714"/>
  <c r="C714"/>
  <c r="B714"/>
  <c r="G713"/>
  <c r="F713"/>
  <c r="E713"/>
  <c r="D713"/>
  <c r="C713"/>
  <c r="B713"/>
  <c r="G712"/>
  <c r="F712"/>
  <c r="E712"/>
  <c r="D712"/>
  <c r="C712"/>
  <c r="B712"/>
  <c r="G711"/>
  <c r="F711"/>
  <c r="E711"/>
  <c r="D711"/>
  <c r="C711"/>
  <c r="B711"/>
  <c r="G710"/>
  <c r="F710"/>
  <c r="E710"/>
  <c r="B710"/>
  <c r="G709"/>
  <c r="F709"/>
  <c r="E709"/>
  <c r="B709"/>
  <c r="G708"/>
  <c r="F708"/>
  <c r="E708"/>
  <c r="B708"/>
  <c r="G707"/>
  <c r="F707"/>
  <c r="E707"/>
  <c r="B707"/>
  <c r="G706"/>
  <c r="F706"/>
  <c r="E706"/>
  <c r="B706"/>
  <c r="G705"/>
  <c r="F705"/>
  <c r="E705"/>
  <c r="B705"/>
  <c r="G704"/>
  <c r="F704"/>
  <c r="E704"/>
  <c r="B704"/>
  <c r="G703"/>
  <c r="F703"/>
  <c r="E703"/>
  <c r="B703"/>
  <c r="G702"/>
  <c r="F702"/>
  <c r="E702"/>
  <c r="B702"/>
  <c r="G701"/>
  <c r="F701"/>
  <c r="E701"/>
  <c r="B701"/>
  <c r="G700"/>
  <c r="F700"/>
  <c r="E700"/>
  <c r="B700"/>
  <c r="G699"/>
  <c r="F699"/>
  <c r="E699"/>
  <c r="B699"/>
  <c r="G698"/>
  <c r="F698"/>
  <c r="E698"/>
  <c r="B698"/>
  <c r="G697"/>
  <c r="F697"/>
  <c r="E697"/>
  <c r="B697"/>
  <c r="G696"/>
  <c r="F696"/>
  <c r="E696"/>
  <c r="B696"/>
  <c r="G695"/>
  <c r="F695"/>
  <c r="E695"/>
  <c r="B695"/>
  <c r="G694"/>
  <c r="F694"/>
  <c r="E694"/>
  <c r="B694"/>
  <c r="G693"/>
  <c r="F693"/>
  <c r="E693"/>
  <c r="B693"/>
  <c r="G692"/>
  <c r="F692"/>
  <c r="E692"/>
  <c r="B692"/>
  <c r="G691"/>
  <c r="F691"/>
  <c r="E691"/>
  <c r="B691"/>
  <c r="G690"/>
  <c r="F690"/>
  <c r="E690"/>
  <c r="B690"/>
  <c r="G689"/>
  <c r="F689"/>
  <c r="E689"/>
  <c r="B689"/>
  <c r="G688"/>
  <c r="F688"/>
  <c r="E688"/>
  <c r="B688"/>
  <c r="G687"/>
  <c r="F687"/>
  <c r="E687"/>
  <c r="B687"/>
  <c r="G686"/>
  <c r="F686"/>
  <c r="E686"/>
  <c r="B686"/>
  <c r="G685"/>
  <c r="F685"/>
  <c r="E685"/>
  <c r="B685"/>
  <c r="G684"/>
  <c r="F684"/>
  <c r="E684"/>
  <c r="B684"/>
  <c r="G683"/>
  <c r="F683"/>
  <c r="E683"/>
  <c r="B683"/>
  <c r="G682"/>
  <c r="F682"/>
  <c r="E682"/>
  <c r="B682"/>
  <c r="G681"/>
  <c r="F681"/>
  <c r="E681"/>
  <c r="B681"/>
  <c r="G680"/>
  <c r="F680"/>
  <c r="E680"/>
  <c r="D680"/>
  <c r="C680"/>
  <c r="B680"/>
  <c r="G679"/>
  <c r="F679"/>
  <c r="E679"/>
  <c r="D679"/>
  <c r="C679"/>
  <c r="B679"/>
  <c r="G678"/>
  <c r="F678"/>
  <c r="E678"/>
  <c r="D678"/>
  <c r="C678"/>
  <c r="B678"/>
  <c r="G677"/>
  <c r="F677"/>
  <c r="E677"/>
  <c r="D677"/>
  <c r="C677"/>
  <c r="B677"/>
  <c r="G676"/>
  <c r="F676"/>
  <c r="E676"/>
  <c r="D676"/>
  <c r="C676"/>
  <c r="B676"/>
  <c r="G675"/>
  <c r="F675"/>
  <c r="E675"/>
  <c r="D675"/>
  <c r="C675"/>
  <c r="B675"/>
  <c r="G674"/>
  <c r="F674"/>
  <c r="E674"/>
  <c r="D674"/>
  <c r="C674"/>
  <c r="B674"/>
  <c r="G673"/>
  <c r="F673"/>
  <c r="E673"/>
  <c r="D673"/>
  <c r="C673"/>
  <c r="B673"/>
  <c r="G672"/>
  <c r="F672"/>
  <c r="E672"/>
  <c r="D672"/>
  <c r="C672"/>
  <c r="B672"/>
  <c r="G671"/>
  <c r="F671"/>
  <c r="E671"/>
  <c r="D671"/>
  <c r="C671"/>
  <c r="B671"/>
  <c r="G670"/>
  <c r="F670"/>
  <c r="E670"/>
  <c r="B670"/>
  <c r="G669"/>
  <c r="F669"/>
  <c r="E669"/>
  <c r="B669"/>
  <c r="G668"/>
  <c r="F668"/>
  <c r="E668"/>
  <c r="B668"/>
  <c r="G667"/>
  <c r="F667"/>
  <c r="E667"/>
  <c r="B667"/>
  <c r="G666"/>
  <c r="F666"/>
  <c r="E666"/>
  <c r="B666"/>
  <c r="G665"/>
  <c r="F665"/>
  <c r="E665"/>
  <c r="B665"/>
  <c r="G664"/>
  <c r="F664"/>
  <c r="E664"/>
  <c r="B664"/>
  <c r="G663"/>
  <c r="F663"/>
  <c r="E663"/>
  <c r="B663"/>
  <c r="G662"/>
  <c r="F662"/>
  <c r="E662"/>
  <c r="B662"/>
  <c r="G661"/>
  <c r="F661"/>
  <c r="E661"/>
  <c r="B661"/>
  <c r="G660"/>
  <c r="F660"/>
  <c r="E660"/>
  <c r="B660"/>
  <c r="G659"/>
  <c r="F659"/>
  <c r="E659"/>
  <c r="B659"/>
  <c r="G658"/>
  <c r="F658"/>
  <c r="E658"/>
  <c r="B658"/>
  <c r="G657"/>
  <c r="F657"/>
  <c r="E657"/>
  <c r="B657"/>
  <c r="G656"/>
  <c r="F656"/>
  <c r="E656"/>
  <c r="B656"/>
  <c r="G655"/>
  <c r="F655"/>
  <c r="E655"/>
  <c r="B655"/>
  <c r="G654"/>
  <c r="F654"/>
  <c r="E654"/>
  <c r="B654"/>
  <c r="G653"/>
  <c r="F653"/>
  <c r="E653"/>
  <c r="B653"/>
  <c r="G652"/>
  <c r="F652"/>
  <c r="E652"/>
  <c r="B652"/>
  <c r="G651"/>
  <c r="F651"/>
  <c r="E651"/>
  <c r="B651"/>
  <c r="G650"/>
  <c r="F650"/>
  <c r="E650"/>
  <c r="B650"/>
  <c r="G649"/>
  <c r="F649"/>
  <c r="E649"/>
  <c r="B649"/>
  <c r="G648"/>
  <c r="F648"/>
  <c r="E648"/>
  <c r="B648"/>
  <c r="G647"/>
  <c r="F647"/>
  <c r="E647"/>
  <c r="B647"/>
  <c r="G646"/>
  <c r="F646"/>
  <c r="E646"/>
  <c r="B646"/>
  <c r="G645"/>
  <c r="F645"/>
  <c r="E645"/>
  <c r="B645"/>
  <c r="G644"/>
  <c r="F644"/>
  <c r="E644"/>
  <c r="B644"/>
  <c r="G643"/>
  <c r="F643"/>
  <c r="E643"/>
  <c r="B643"/>
  <c r="G642"/>
  <c r="F642"/>
  <c r="E642"/>
  <c r="B642"/>
  <c r="G641"/>
  <c r="F641"/>
  <c r="E641"/>
  <c r="B641"/>
  <c r="G640"/>
  <c r="F640"/>
  <c r="E640"/>
  <c r="D640"/>
  <c r="C640"/>
  <c r="B640"/>
  <c r="G639"/>
  <c r="F639"/>
  <c r="E639"/>
  <c r="D639"/>
  <c r="C639"/>
  <c r="B639"/>
  <c r="G638"/>
  <c r="F638"/>
  <c r="E638"/>
  <c r="D638"/>
  <c r="C638"/>
  <c r="B638"/>
  <c r="G637"/>
  <c r="F637"/>
  <c r="E637"/>
  <c r="D637"/>
  <c r="C637"/>
  <c r="B637"/>
  <c r="G636"/>
  <c r="F636"/>
  <c r="E636"/>
  <c r="D636"/>
  <c r="C636"/>
  <c r="B636"/>
  <c r="G635"/>
  <c r="F635"/>
  <c r="E635"/>
  <c r="D635"/>
  <c r="C635"/>
  <c r="B635"/>
  <c r="G634"/>
  <c r="F634"/>
  <c r="E634"/>
  <c r="D634"/>
  <c r="C634"/>
  <c r="B634"/>
  <c r="G633"/>
  <c r="F633"/>
  <c r="E633"/>
  <c r="D633"/>
  <c r="C633"/>
  <c r="B633"/>
  <c r="G632"/>
  <c r="F632"/>
  <c r="E632"/>
  <c r="D632"/>
  <c r="C632"/>
  <c r="B632"/>
  <c r="G631"/>
  <c r="F631"/>
  <c r="E631"/>
  <c r="B631"/>
  <c r="G630"/>
  <c r="F630"/>
  <c r="E630"/>
  <c r="B630"/>
  <c r="G629"/>
  <c r="F629"/>
  <c r="E629"/>
  <c r="B629"/>
  <c r="G628"/>
  <c r="F628"/>
  <c r="E628"/>
  <c r="B628"/>
  <c r="G627"/>
  <c r="F627"/>
  <c r="E627"/>
  <c r="B627"/>
  <c r="G626"/>
  <c r="F626"/>
  <c r="E626"/>
  <c r="B626"/>
  <c r="G625"/>
  <c r="F625"/>
  <c r="E625"/>
  <c r="B625"/>
  <c r="G624"/>
  <c r="F624"/>
  <c r="E624"/>
  <c r="B624"/>
  <c r="G623"/>
  <c r="F623"/>
  <c r="E623"/>
  <c r="B623"/>
  <c r="G622"/>
  <c r="F622"/>
  <c r="E622"/>
  <c r="B622"/>
  <c r="G621"/>
  <c r="F621"/>
  <c r="E621"/>
  <c r="B621"/>
  <c r="G620"/>
  <c r="F620"/>
  <c r="E620"/>
  <c r="B620"/>
  <c r="G619"/>
  <c r="F619"/>
  <c r="E619"/>
  <c r="B619"/>
  <c r="G618"/>
  <c r="F618"/>
  <c r="E618"/>
  <c r="B618"/>
  <c r="G617"/>
  <c r="F617"/>
  <c r="E617"/>
  <c r="B617"/>
  <c r="G616"/>
  <c r="F616"/>
  <c r="E616"/>
  <c r="B616"/>
  <c r="G615"/>
  <c r="F615"/>
  <c r="E615"/>
  <c r="B615"/>
  <c r="G614"/>
  <c r="F614"/>
  <c r="E614"/>
  <c r="B614"/>
  <c r="G613"/>
  <c r="F613"/>
  <c r="E613"/>
  <c r="B613"/>
  <c r="G612"/>
  <c r="F612"/>
  <c r="E612"/>
  <c r="B612"/>
  <c r="G611"/>
  <c r="F611"/>
  <c r="E611"/>
  <c r="B611"/>
  <c r="G610"/>
  <c r="F610"/>
  <c r="E610"/>
  <c r="B610"/>
  <c r="G609"/>
  <c r="F609"/>
  <c r="E609"/>
  <c r="B609"/>
  <c r="G608"/>
  <c r="F608"/>
  <c r="E608"/>
  <c r="B608"/>
  <c r="G607"/>
  <c r="F607"/>
  <c r="E607"/>
  <c r="B607"/>
  <c r="G606"/>
  <c r="F606"/>
  <c r="E606"/>
  <c r="B606"/>
  <c r="G605"/>
  <c r="F605"/>
  <c r="E605"/>
  <c r="B605"/>
  <c r="G604"/>
  <c r="F604"/>
  <c r="E604"/>
  <c r="B604"/>
  <c r="G603"/>
  <c r="F603"/>
  <c r="E603"/>
  <c r="B603"/>
  <c r="G602"/>
  <c r="F602"/>
  <c r="E602"/>
  <c r="B602"/>
  <c r="G601"/>
  <c r="F601"/>
  <c r="E601"/>
  <c r="B601"/>
  <c r="G600"/>
  <c r="F600"/>
  <c r="E600"/>
  <c r="D600"/>
  <c r="C600"/>
  <c r="B600"/>
  <c r="G599"/>
  <c r="F599"/>
  <c r="E599"/>
  <c r="D599"/>
  <c r="C599"/>
  <c r="B599"/>
  <c r="G598"/>
  <c r="F598"/>
  <c r="E598"/>
  <c r="D598"/>
  <c r="C598"/>
  <c r="B598"/>
  <c r="G597"/>
  <c r="F597"/>
  <c r="E597"/>
  <c r="D597"/>
  <c r="C597"/>
  <c r="B597"/>
  <c r="G596"/>
  <c r="F596"/>
  <c r="E596"/>
  <c r="D596"/>
  <c r="C596"/>
  <c r="B596"/>
  <c r="G595"/>
  <c r="F595"/>
  <c r="E595"/>
  <c r="D595"/>
  <c r="C595"/>
  <c r="B595"/>
  <c r="G594"/>
  <c r="F594"/>
  <c r="E594"/>
  <c r="D594"/>
  <c r="C594"/>
  <c r="B594"/>
  <c r="G593"/>
  <c r="F593"/>
  <c r="E593"/>
  <c r="D593"/>
  <c r="C593"/>
  <c r="B593"/>
  <c r="G592"/>
  <c r="F592"/>
  <c r="E592"/>
  <c r="D592"/>
  <c r="C592"/>
  <c r="B592"/>
  <c r="G591"/>
  <c r="F591"/>
  <c r="E591"/>
  <c r="D591"/>
  <c r="C591"/>
  <c r="B591"/>
  <c r="G590"/>
  <c r="F590"/>
  <c r="E590"/>
  <c r="B590"/>
  <c r="G589"/>
  <c r="F589"/>
  <c r="E589"/>
  <c r="B589"/>
  <c r="G588"/>
  <c r="F588"/>
  <c r="E588"/>
  <c r="B588"/>
  <c r="G587"/>
  <c r="F587"/>
  <c r="E587"/>
  <c r="B587"/>
  <c r="G586"/>
  <c r="F586"/>
  <c r="E586"/>
  <c r="B586"/>
  <c r="G585"/>
  <c r="F585"/>
  <c r="E585"/>
  <c r="B585"/>
  <c r="G584"/>
  <c r="F584"/>
  <c r="E584"/>
  <c r="B584"/>
  <c r="G583"/>
  <c r="F583"/>
  <c r="E583"/>
  <c r="B583"/>
  <c r="G582"/>
  <c r="F582"/>
  <c r="E582"/>
  <c r="B582"/>
  <c r="G581"/>
  <c r="F581"/>
  <c r="E581"/>
  <c r="B581"/>
  <c r="G580"/>
  <c r="F580"/>
  <c r="E580"/>
  <c r="B580"/>
  <c r="G579"/>
  <c r="F579"/>
  <c r="E579"/>
  <c r="B579"/>
  <c r="G578"/>
  <c r="F578"/>
  <c r="E578"/>
  <c r="B578"/>
  <c r="G577"/>
  <c r="F577"/>
  <c r="E577"/>
  <c r="B577"/>
  <c r="G576"/>
  <c r="F576"/>
  <c r="E576"/>
  <c r="B576"/>
  <c r="G575"/>
  <c r="F575"/>
  <c r="E575"/>
  <c r="B575"/>
  <c r="G574"/>
  <c r="F574"/>
  <c r="E574"/>
  <c r="B574"/>
  <c r="G573"/>
  <c r="F573"/>
  <c r="E573"/>
  <c r="B573"/>
  <c r="G572"/>
  <c r="F572"/>
  <c r="E572"/>
  <c r="B572"/>
  <c r="G571"/>
  <c r="F571"/>
  <c r="E571"/>
  <c r="B571"/>
  <c r="G570"/>
  <c r="F570"/>
  <c r="E570"/>
  <c r="B570"/>
  <c r="G569"/>
  <c r="F569"/>
  <c r="E569"/>
  <c r="B569"/>
  <c r="G568"/>
  <c r="F568"/>
  <c r="E568"/>
  <c r="B568"/>
  <c r="G567"/>
  <c r="F567"/>
  <c r="E567"/>
  <c r="B567"/>
  <c r="G566"/>
  <c r="F566"/>
  <c r="E566"/>
  <c r="B566"/>
  <c r="G565"/>
  <c r="F565"/>
  <c r="E565"/>
  <c r="B565"/>
  <c r="G564"/>
  <c r="F564"/>
  <c r="E564"/>
  <c r="B564"/>
  <c r="G563"/>
  <c r="F563"/>
  <c r="E563"/>
  <c r="B563"/>
  <c r="G562"/>
  <c r="F562"/>
  <c r="E562"/>
  <c r="B562"/>
  <c r="G561"/>
  <c r="F561"/>
  <c r="E561"/>
  <c r="B561"/>
  <c r="G560"/>
  <c r="F560"/>
  <c r="E560"/>
  <c r="D560"/>
  <c r="C560"/>
  <c r="B560"/>
  <c r="G559"/>
  <c r="F559"/>
  <c r="E559"/>
  <c r="D559"/>
  <c r="C559"/>
  <c r="B559"/>
  <c r="G558"/>
  <c r="F558"/>
  <c r="E558"/>
  <c r="D558"/>
  <c r="C558"/>
  <c r="B558"/>
  <c r="G557"/>
  <c r="F557"/>
  <c r="E557"/>
  <c r="D557"/>
  <c r="C557"/>
  <c r="B557"/>
  <c r="G556"/>
  <c r="F556"/>
  <c r="E556"/>
  <c r="D556"/>
  <c r="C556"/>
  <c r="B556"/>
  <c r="G555"/>
  <c r="F555"/>
  <c r="E555"/>
  <c r="D555"/>
  <c r="C555"/>
  <c r="B555"/>
  <c r="G554"/>
  <c r="F554"/>
  <c r="E554"/>
  <c r="D554"/>
  <c r="C554"/>
  <c r="B554"/>
  <c r="G553"/>
  <c r="F553"/>
  <c r="E553"/>
  <c r="D553"/>
  <c r="C553"/>
  <c r="B553"/>
  <c r="G552"/>
  <c r="F552"/>
  <c r="E552"/>
  <c r="D552"/>
  <c r="C552"/>
  <c r="B552"/>
  <c r="G551"/>
  <c r="F551"/>
  <c r="E551"/>
  <c r="D551"/>
  <c r="C551"/>
  <c r="B551"/>
  <c r="G550"/>
  <c r="F550"/>
  <c r="E550"/>
  <c r="D550"/>
  <c r="C550"/>
  <c r="B550"/>
  <c r="G549"/>
  <c r="F549"/>
  <c r="E549"/>
  <c r="D549"/>
  <c r="C549"/>
  <c r="B549"/>
  <c r="G548"/>
  <c r="F548"/>
  <c r="E548"/>
  <c r="D548"/>
  <c r="C548"/>
  <c r="B548"/>
  <c r="G547"/>
  <c r="F547"/>
  <c r="E547"/>
  <c r="D547"/>
  <c r="C547"/>
  <c r="B547"/>
  <c r="G546"/>
  <c r="F546"/>
  <c r="E546"/>
  <c r="B546"/>
  <c r="G545"/>
  <c r="F545"/>
  <c r="E545"/>
  <c r="B545"/>
  <c r="G544"/>
  <c r="F544"/>
  <c r="E544"/>
  <c r="B544"/>
  <c r="G543"/>
  <c r="F543"/>
  <c r="E543"/>
  <c r="B543"/>
  <c r="G542"/>
  <c r="F542"/>
  <c r="E542"/>
  <c r="B542"/>
  <c r="G541"/>
  <c r="F541"/>
  <c r="E541"/>
  <c r="B541"/>
  <c r="G540"/>
  <c r="F540"/>
  <c r="E540"/>
  <c r="B540"/>
  <c r="G539"/>
  <c r="F539"/>
  <c r="E539"/>
  <c r="B539"/>
  <c r="G538"/>
  <c r="F538"/>
  <c r="E538"/>
  <c r="B538"/>
  <c r="G537"/>
  <c r="F537"/>
  <c r="E537"/>
  <c r="B537"/>
  <c r="G536"/>
  <c r="F536"/>
  <c r="E536"/>
  <c r="B536"/>
  <c r="G535"/>
  <c r="F535"/>
  <c r="E535"/>
  <c r="B535"/>
  <c r="G534"/>
  <c r="F534"/>
  <c r="E534"/>
  <c r="B534"/>
  <c r="G533"/>
  <c r="F533"/>
  <c r="E533"/>
  <c r="B533"/>
  <c r="G532"/>
  <c r="F532"/>
  <c r="E532"/>
  <c r="B532"/>
  <c r="G531"/>
  <c r="F531"/>
  <c r="E531"/>
  <c r="B531"/>
  <c r="G530"/>
  <c r="F530"/>
  <c r="E530"/>
  <c r="B530"/>
  <c r="G529"/>
  <c r="F529"/>
  <c r="E529"/>
  <c r="B529"/>
  <c r="G528"/>
  <c r="F528"/>
  <c r="E528"/>
  <c r="B528"/>
  <c r="G527"/>
  <c r="F527"/>
  <c r="E527"/>
  <c r="B527"/>
  <c r="G526"/>
  <c r="F526"/>
  <c r="E526"/>
  <c r="B526"/>
  <c r="G525"/>
  <c r="F525"/>
  <c r="E525"/>
  <c r="B525"/>
  <c r="G524"/>
  <c r="F524"/>
  <c r="E524"/>
  <c r="B524"/>
  <c r="G523"/>
  <c r="F523"/>
  <c r="E523"/>
  <c r="B523"/>
  <c r="G522"/>
  <c r="F522"/>
  <c r="E522"/>
  <c r="B522"/>
  <c r="G521"/>
  <c r="F521"/>
  <c r="E521"/>
  <c r="B521"/>
  <c r="G520"/>
  <c r="F520"/>
  <c r="E520"/>
  <c r="D520"/>
  <c r="C520"/>
  <c r="B520"/>
  <c r="G519"/>
  <c r="F519"/>
  <c r="E519"/>
  <c r="D519"/>
  <c r="C519"/>
  <c r="B519"/>
  <c r="G518"/>
  <c r="F518"/>
  <c r="E518"/>
  <c r="D518"/>
  <c r="C518"/>
  <c r="B518"/>
  <c r="G517"/>
  <c r="F517"/>
  <c r="E517"/>
  <c r="D517"/>
  <c r="C517"/>
  <c r="B517"/>
  <c r="G516"/>
  <c r="F516"/>
  <c r="E516"/>
  <c r="D516"/>
  <c r="C516"/>
  <c r="B516"/>
  <c r="G515"/>
  <c r="F515"/>
  <c r="E515"/>
  <c r="D515"/>
  <c r="C515"/>
  <c r="B515"/>
  <c r="G514"/>
  <c r="F514"/>
  <c r="E514"/>
  <c r="D514"/>
  <c r="C514"/>
  <c r="B514"/>
  <c r="G513"/>
  <c r="F513"/>
  <c r="E513"/>
  <c r="D513"/>
  <c r="C513"/>
  <c r="B513"/>
  <c r="G512"/>
  <c r="F512"/>
  <c r="E512"/>
  <c r="D512"/>
  <c r="C512"/>
  <c r="B512"/>
  <c r="G511"/>
  <c r="F511"/>
  <c r="E511"/>
  <c r="D511"/>
  <c r="C511"/>
  <c r="B511"/>
  <c r="G510"/>
  <c r="F510"/>
  <c r="E510"/>
  <c r="D510"/>
  <c r="C510"/>
  <c r="B510"/>
  <c r="G509"/>
  <c r="F509"/>
  <c r="E509"/>
  <c r="D509"/>
  <c r="C509"/>
  <c r="B509"/>
  <c r="G508"/>
  <c r="F508"/>
  <c r="E508"/>
  <c r="D508"/>
  <c r="C508"/>
  <c r="B508"/>
  <c r="G507"/>
  <c r="F507"/>
  <c r="E507"/>
  <c r="D507"/>
  <c r="C507"/>
  <c r="B507"/>
  <c r="G506"/>
  <c r="F506"/>
  <c r="E506"/>
  <c r="B506"/>
  <c r="G505"/>
  <c r="F505"/>
  <c r="E505"/>
  <c r="B505"/>
  <c r="G504"/>
  <c r="F504"/>
  <c r="E504"/>
  <c r="B504"/>
  <c r="G503"/>
  <c r="F503"/>
  <c r="E503"/>
  <c r="B503"/>
  <c r="G502"/>
  <c r="F502"/>
  <c r="E502"/>
  <c r="B502"/>
  <c r="G501"/>
  <c r="F501"/>
  <c r="E501"/>
  <c r="B501"/>
  <c r="G500"/>
  <c r="F500"/>
  <c r="E500"/>
  <c r="B500"/>
  <c r="G499"/>
  <c r="F499"/>
  <c r="E499"/>
  <c r="B499"/>
  <c r="G498"/>
  <c r="F498"/>
  <c r="E498"/>
  <c r="B498"/>
  <c r="G497"/>
  <c r="F497"/>
  <c r="E497"/>
  <c r="B497"/>
  <c r="G496"/>
  <c r="F496"/>
  <c r="E496"/>
  <c r="B496"/>
  <c r="G495"/>
  <c r="F495"/>
  <c r="E495"/>
  <c r="B495"/>
  <c r="G494"/>
  <c r="F494"/>
  <c r="E494"/>
  <c r="B494"/>
  <c r="G493"/>
  <c r="F493"/>
  <c r="E493"/>
  <c r="B493"/>
  <c r="G492"/>
  <c r="F492"/>
  <c r="E492"/>
  <c r="B492"/>
  <c r="G491"/>
  <c r="F491"/>
  <c r="E491"/>
  <c r="B491"/>
  <c r="G490"/>
  <c r="F490"/>
  <c r="E490"/>
  <c r="B490"/>
  <c r="G489"/>
  <c r="F489"/>
  <c r="E489"/>
  <c r="B489"/>
  <c r="G488"/>
  <c r="F488"/>
  <c r="E488"/>
  <c r="B488"/>
  <c r="G487"/>
  <c r="F487"/>
  <c r="E487"/>
  <c r="B487"/>
  <c r="G486"/>
  <c r="F486"/>
  <c r="E486"/>
  <c r="B486"/>
  <c r="G485"/>
  <c r="F485"/>
  <c r="E485"/>
  <c r="B485"/>
  <c r="G484"/>
  <c r="F484"/>
  <c r="E484"/>
  <c r="B484"/>
  <c r="G483"/>
  <c r="F483"/>
  <c r="E483"/>
  <c r="B483"/>
  <c r="G482"/>
  <c r="F482"/>
  <c r="E482"/>
  <c r="B482"/>
  <c r="G481"/>
  <c r="F481"/>
  <c r="E481"/>
  <c r="B481"/>
  <c r="G480"/>
  <c r="F480"/>
  <c r="E480"/>
  <c r="D480"/>
  <c r="C480"/>
  <c r="B480"/>
  <c r="G479"/>
  <c r="F479"/>
  <c r="E479"/>
  <c r="D479"/>
  <c r="C479"/>
  <c r="B479"/>
  <c r="G478"/>
  <c r="F478"/>
  <c r="E478"/>
  <c r="D478"/>
  <c r="C478"/>
  <c r="B478"/>
  <c r="G477"/>
  <c r="F477"/>
  <c r="E477"/>
  <c r="D477"/>
  <c r="C477"/>
  <c r="B477"/>
  <c r="G476"/>
  <c r="F476"/>
  <c r="E476"/>
  <c r="D476"/>
  <c r="C476"/>
  <c r="B476"/>
  <c r="G475"/>
  <c r="F475"/>
  <c r="E475"/>
  <c r="B475"/>
  <c r="G474"/>
  <c r="F474"/>
  <c r="E474"/>
  <c r="B474"/>
  <c r="G473"/>
  <c r="F473"/>
  <c r="E473"/>
  <c r="B473"/>
  <c r="G472"/>
  <c r="F472"/>
  <c r="E472"/>
  <c r="B472"/>
  <c r="G471"/>
  <c r="F471"/>
  <c r="E471"/>
  <c r="B471"/>
  <c r="G470"/>
  <c r="F470"/>
  <c r="E470"/>
  <c r="B470"/>
  <c r="G469"/>
  <c r="F469"/>
  <c r="E469"/>
  <c r="B469"/>
  <c r="G468"/>
  <c r="F468"/>
  <c r="E468"/>
  <c r="B468"/>
  <c r="G467"/>
  <c r="F467"/>
  <c r="E467"/>
  <c r="B467"/>
  <c r="G466"/>
  <c r="F466"/>
  <c r="E466"/>
  <c r="B466"/>
  <c r="G465"/>
  <c r="F465"/>
  <c r="E465"/>
  <c r="B465"/>
  <c r="G464"/>
  <c r="F464"/>
  <c r="E464"/>
  <c r="B464"/>
  <c r="G463"/>
  <c r="F463"/>
  <c r="E463"/>
  <c r="B463"/>
  <c r="G462"/>
  <c r="F462"/>
  <c r="E462"/>
  <c r="B462"/>
  <c r="G461"/>
  <c r="F461"/>
  <c r="E461"/>
  <c r="B461"/>
  <c r="G460"/>
  <c r="F460"/>
  <c r="E460"/>
  <c r="B460"/>
  <c r="G459"/>
  <c r="F459"/>
  <c r="E459"/>
  <c r="B459"/>
  <c r="G458"/>
  <c r="F458"/>
  <c r="E458"/>
  <c r="B458"/>
  <c r="G457"/>
  <c r="F457"/>
  <c r="E457"/>
  <c r="B457"/>
  <c r="G456"/>
  <c r="F456"/>
  <c r="E456"/>
  <c r="B456"/>
  <c r="G455"/>
  <c r="F455"/>
  <c r="E455"/>
  <c r="B455"/>
  <c r="G454"/>
  <c r="F454"/>
  <c r="E454"/>
  <c r="B454"/>
  <c r="G453"/>
  <c r="F453"/>
  <c r="E453"/>
  <c r="B453"/>
  <c r="G452"/>
  <c r="F452"/>
  <c r="E452"/>
  <c r="B452"/>
  <c r="G451"/>
  <c r="F451"/>
  <c r="E451"/>
  <c r="B451"/>
  <c r="G450"/>
  <c r="F450"/>
  <c r="E450"/>
  <c r="B450"/>
  <c r="G449"/>
  <c r="F449"/>
  <c r="E449"/>
  <c r="B449"/>
  <c r="G448"/>
  <c r="F448"/>
  <c r="E448"/>
  <c r="B448"/>
  <c r="G447"/>
  <c r="F447"/>
  <c r="E447"/>
  <c r="B447"/>
  <c r="G446"/>
  <c r="F446"/>
  <c r="E446"/>
  <c r="B446"/>
  <c r="G445"/>
  <c r="F445"/>
  <c r="E445"/>
  <c r="B445"/>
  <c r="G444"/>
  <c r="F444"/>
  <c r="E444"/>
  <c r="B444"/>
  <c r="G443"/>
  <c r="F443"/>
  <c r="E443"/>
  <c r="B443"/>
  <c r="G442"/>
  <c r="F442"/>
  <c r="E442"/>
  <c r="B442"/>
  <c r="G441"/>
  <c r="F441"/>
  <c r="E441"/>
  <c r="B441"/>
  <c r="G440"/>
  <c r="F440"/>
  <c r="E440"/>
  <c r="D440"/>
  <c r="C440"/>
  <c r="B440"/>
  <c r="G439"/>
  <c r="F439"/>
  <c r="E439"/>
  <c r="D439"/>
  <c r="C439"/>
  <c r="B439"/>
  <c r="G438"/>
  <c r="F438"/>
  <c r="E438"/>
  <c r="B438"/>
  <c r="G437"/>
  <c r="F437"/>
  <c r="E437"/>
  <c r="B437"/>
  <c r="G436"/>
  <c r="F436"/>
  <c r="E436"/>
  <c r="B436"/>
  <c r="G435"/>
  <c r="F435"/>
  <c r="E435"/>
  <c r="B435"/>
  <c r="G434"/>
  <c r="F434"/>
  <c r="E434"/>
  <c r="B434"/>
  <c r="G433"/>
  <c r="F433"/>
  <c r="E433"/>
  <c r="B433"/>
  <c r="G432"/>
  <c r="F432"/>
  <c r="E432"/>
  <c r="B432"/>
  <c r="G431"/>
  <c r="F431"/>
  <c r="E431"/>
  <c r="B431"/>
  <c r="G430"/>
  <c r="F430"/>
  <c r="E430"/>
  <c r="B430"/>
  <c r="G429"/>
  <c r="F429"/>
  <c r="E429"/>
  <c r="B429"/>
  <c r="G428"/>
  <c r="F428"/>
  <c r="E428"/>
  <c r="B428"/>
  <c r="G427"/>
  <c r="F427"/>
  <c r="E427"/>
  <c r="B427"/>
  <c r="G426"/>
  <c r="F426"/>
  <c r="E426"/>
  <c r="B426"/>
  <c r="G425"/>
  <c r="F425"/>
  <c r="E425"/>
  <c r="B425"/>
  <c r="G424"/>
  <c r="F424"/>
  <c r="E424"/>
  <c r="B424"/>
  <c r="G423"/>
  <c r="F423"/>
  <c r="E423"/>
  <c r="B423"/>
  <c r="G422"/>
  <c r="F422"/>
  <c r="E422"/>
  <c r="B422"/>
  <c r="G421"/>
  <c r="F421"/>
  <c r="E421"/>
  <c r="B421"/>
  <c r="G420"/>
  <c r="F420"/>
  <c r="E420"/>
  <c r="B420"/>
  <c r="G419"/>
  <c r="F419"/>
  <c r="E419"/>
  <c r="B419"/>
  <c r="G418"/>
  <c r="F418"/>
  <c r="E418"/>
  <c r="B418"/>
  <c r="G417"/>
  <c r="F417"/>
  <c r="E417"/>
  <c r="B417"/>
  <c r="G416"/>
  <c r="F416"/>
  <c r="E416"/>
  <c r="B416"/>
  <c r="G415"/>
  <c r="F415"/>
  <c r="E415"/>
  <c r="B415"/>
  <c r="G414"/>
  <c r="F414"/>
  <c r="E414"/>
  <c r="B414"/>
  <c r="G413"/>
  <c r="F413"/>
  <c r="E413"/>
  <c r="B413"/>
  <c r="G412"/>
  <c r="F412"/>
  <c r="E412"/>
  <c r="B412"/>
  <c r="G411"/>
  <c r="F411"/>
  <c r="E411"/>
  <c r="B411"/>
  <c r="G410"/>
  <c r="F410"/>
  <c r="E410"/>
  <c r="B410"/>
  <c r="G409"/>
  <c r="F409"/>
  <c r="E409"/>
  <c r="B409"/>
  <c r="G408"/>
  <c r="F408"/>
  <c r="E408"/>
  <c r="B408"/>
  <c r="G407"/>
  <c r="F407"/>
  <c r="E407"/>
  <c r="B407"/>
  <c r="G406"/>
  <c r="F406"/>
  <c r="E406"/>
  <c r="B406"/>
  <c r="G405"/>
  <c r="F405"/>
  <c r="E405"/>
  <c r="B405"/>
  <c r="G404"/>
  <c r="F404"/>
  <c r="E404"/>
  <c r="B404"/>
  <c r="G403"/>
  <c r="F403"/>
  <c r="E403"/>
  <c r="B403"/>
  <c r="G402"/>
  <c r="F402"/>
  <c r="E402"/>
  <c r="B402"/>
  <c r="G401"/>
  <c r="F401"/>
  <c r="E401"/>
  <c r="B401"/>
  <c r="G400"/>
  <c r="F400"/>
  <c r="E400"/>
  <c r="D400"/>
  <c r="C400"/>
  <c r="B400"/>
  <c r="G399"/>
  <c r="F399"/>
  <c r="E399"/>
  <c r="B399"/>
  <c r="G398"/>
  <c r="F398"/>
  <c r="E398"/>
  <c r="D398"/>
  <c r="B398"/>
  <c r="G397"/>
  <c r="F397"/>
  <c r="E397"/>
  <c r="B397"/>
  <c r="G396"/>
  <c r="F396"/>
  <c r="E396"/>
  <c r="B396"/>
  <c r="G395"/>
  <c r="F395"/>
  <c r="E395"/>
  <c r="B395"/>
  <c r="G394"/>
  <c r="F394"/>
  <c r="E394"/>
  <c r="B394"/>
  <c r="G393"/>
  <c r="F393"/>
  <c r="E393"/>
  <c r="B393"/>
  <c r="G392"/>
  <c r="F392"/>
  <c r="E392"/>
  <c r="B392"/>
  <c r="G391"/>
  <c r="F391"/>
  <c r="E391"/>
  <c r="B391"/>
  <c r="G390"/>
  <c r="F390"/>
  <c r="E390"/>
  <c r="B390"/>
  <c r="G389"/>
  <c r="F389"/>
  <c r="E389"/>
  <c r="B389"/>
  <c r="G388"/>
  <c r="F388"/>
  <c r="E388"/>
  <c r="B388"/>
  <c r="G387"/>
  <c r="F387"/>
  <c r="E387"/>
  <c r="B387"/>
  <c r="G386"/>
  <c r="F386"/>
  <c r="E386"/>
  <c r="B386"/>
  <c r="G385"/>
  <c r="F385"/>
  <c r="E385"/>
  <c r="B385"/>
  <c r="G384"/>
  <c r="F384"/>
  <c r="E384"/>
  <c r="B384"/>
  <c r="G383"/>
  <c r="F383"/>
  <c r="E383"/>
  <c r="B383"/>
  <c r="G382"/>
  <c r="F382"/>
  <c r="E382"/>
  <c r="B382"/>
  <c r="G381"/>
  <c r="F381"/>
  <c r="E381"/>
  <c r="B381"/>
  <c r="G380"/>
  <c r="F380"/>
  <c r="E380"/>
  <c r="B380"/>
  <c r="G379"/>
  <c r="F379"/>
  <c r="E379"/>
  <c r="B379"/>
  <c r="G378"/>
  <c r="F378"/>
  <c r="E378"/>
  <c r="B378"/>
  <c r="G377"/>
  <c r="F377"/>
  <c r="E377"/>
  <c r="B377"/>
  <c r="G376"/>
  <c r="F376"/>
  <c r="E376"/>
  <c r="B376"/>
  <c r="G375"/>
  <c r="F375"/>
  <c r="E375"/>
  <c r="B375"/>
  <c r="G374"/>
  <c r="F374"/>
  <c r="E374"/>
  <c r="B374"/>
  <c r="G373"/>
  <c r="F373"/>
  <c r="E373"/>
  <c r="B373"/>
  <c r="G372"/>
  <c r="F372"/>
  <c r="E372"/>
  <c r="B372"/>
  <c r="G371"/>
  <c r="F371"/>
  <c r="E371"/>
  <c r="B371"/>
  <c r="G370"/>
  <c r="F370"/>
  <c r="E370"/>
  <c r="B370"/>
  <c r="G369"/>
  <c r="F369"/>
  <c r="E369"/>
  <c r="B369"/>
  <c r="G368"/>
  <c r="F368"/>
  <c r="E368"/>
  <c r="B368"/>
  <c r="G367"/>
  <c r="F367"/>
  <c r="E367"/>
  <c r="B367"/>
  <c r="G366"/>
  <c r="F366"/>
  <c r="E366"/>
  <c r="B366"/>
  <c r="G365"/>
  <c r="F365"/>
  <c r="E365"/>
  <c r="B365"/>
  <c r="G364"/>
  <c r="F364"/>
  <c r="E364"/>
  <c r="B364"/>
  <c r="G363"/>
  <c r="F363"/>
  <c r="E363"/>
  <c r="B363"/>
  <c r="G362"/>
  <c r="F362"/>
  <c r="E362"/>
  <c r="B362"/>
  <c r="G361"/>
  <c r="F361"/>
  <c r="E361"/>
  <c r="B361"/>
  <c r="G360"/>
  <c r="F360"/>
  <c r="E360"/>
  <c r="D360"/>
  <c r="C360"/>
  <c r="B360"/>
  <c r="G359"/>
  <c r="F359"/>
  <c r="E359"/>
  <c r="D359"/>
  <c r="C359"/>
  <c r="B359"/>
  <c r="G358"/>
  <c r="F358"/>
  <c r="E358"/>
  <c r="B358"/>
  <c r="G357"/>
  <c r="F357"/>
  <c r="E357"/>
  <c r="B357"/>
  <c r="G356"/>
  <c r="F356"/>
  <c r="E356"/>
  <c r="B356"/>
  <c r="G355"/>
  <c r="F355"/>
  <c r="E355"/>
  <c r="B355"/>
  <c r="G354"/>
  <c r="F354"/>
  <c r="E354"/>
  <c r="B354"/>
  <c r="G353"/>
  <c r="F353"/>
  <c r="E353"/>
  <c r="B353"/>
  <c r="G352"/>
  <c r="F352"/>
  <c r="E352"/>
  <c r="B352"/>
  <c r="G351"/>
  <c r="F351"/>
  <c r="E351"/>
  <c r="B351"/>
  <c r="G350"/>
  <c r="F350"/>
  <c r="E350"/>
  <c r="B350"/>
  <c r="G349"/>
  <c r="F349"/>
  <c r="E349"/>
  <c r="B349"/>
  <c r="G348"/>
  <c r="F348"/>
  <c r="E348"/>
  <c r="B348"/>
  <c r="G347"/>
  <c r="F347"/>
  <c r="E347"/>
  <c r="B347"/>
  <c r="G346"/>
  <c r="F346"/>
  <c r="E346"/>
  <c r="B346"/>
  <c r="G345"/>
  <c r="F345"/>
  <c r="E345"/>
  <c r="B345"/>
  <c r="G344"/>
  <c r="F344"/>
  <c r="E344"/>
  <c r="B344"/>
  <c r="G343"/>
  <c r="F343"/>
  <c r="E343"/>
  <c r="B343"/>
  <c r="G342"/>
  <c r="F342"/>
  <c r="E342"/>
  <c r="B342"/>
  <c r="G341"/>
  <c r="F341"/>
  <c r="E341"/>
  <c r="B341"/>
  <c r="G340"/>
  <c r="F340"/>
  <c r="E340"/>
  <c r="B340"/>
  <c r="G339"/>
  <c r="F339"/>
  <c r="E339"/>
  <c r="B339"/>
  <c r="G338"/>
  <c r="F338"/>
  <c r="E338"/>
  <c r="B338"/>
  <c r="G337"/>
  <c r="F337"/>
  <c r="E337"/>
  <c r="B337"/>
  <c r="G336"/>
  <c r="F336"/>
  <c r="E336"/>
  <c r="B336"/>
  <c r="G335"/>
  <c r="F335"/>
  <c r="E335"/>
  <c r="B335"/>
  <c r="G334"/>
  <c r="F334"/>
  <c r="E334"/>
  <c r="B334"/>
  <c r="G333"/>
  <c r="F333"/>
  <c r="E333"/>
  <c r="B333"/>
  <c r="G332"/>
  <c r="F332"/>
  <c r="E332"/>
  <c r="B332"/>
  <c r="G331"/>
  <c r="F331"/>
  <c r="E331"/>
  <c r="B331"/>
  <c r="G330"/>
  <c r="F330"/>
  <c r="E330"/>
  <c r="B330"/>
  <c r="G329"/>
  <c r="F329"/>
  <c r="E329"/>
  <c r="B329"/>
  <c r="G328"/>
  <c r="F328"/>
  <c r="E328"/>
  <c r="B328"/>
  <c r="G327"/>
  <c r="F327"/>
  <c r="E327"/>
  <c r="B327"/>
  <c r="G326"/>
  <c r="F326"/>
  <c r="E326"/>
  <c r="B326"/>
  <c r="G325"/>
  <c r="F325"/>
  <c r="E325"/>
  <c r="B325"/>
  <c r="G324"/>
  <c r="F324"/>
  <c r="E324"/>
  <c r="B324"/>
  <c r="G323"/>
  <c r="F323"/>
  <c r="E323"/>
  <c r="B323"/>
  <c r="G322"/>
  <c r="F322"/>
  <c r="E322"/>
  <c r="B322"/>
  <c r="G321"/>
  <c r="F321"/>
  <c r="E321"/>
  <c r="B321"/>
  <c r="G320"/>
  <c r="F320"/>
  <c r="E320"/>
  <c r="D320"/>
  <c r="C320"/>
  <c r="B320"/>
  <c r="G319"/>
  <c r="F319"/>
  <c r="E319"/>
  <c r="D319"/>
  <c r="C319"/>
  <c r="B319"/>
  <c r="G318"/>
  <c r="F318"/>
  <c r="E318"/>
  <c r="D318"/>
  <c r="C318"/>
  <c r="B318"/>
  <c r="G317"/>
  <c r="F317"/>
  <c r="E317"/>
  <c r="D317"/>
  <c r="C317"/>
  <c r="B317"/>
  <c r="G316"/>
  <c r="F316"/>
  <c r="E316"/>
  <c r="D316"/>
  <c r="C316"/>
  <c r="B316"/>
  <c r="G315"/>
  <c r="F315"/>
  <c r="E315"/>
  <c r="D315"/>
  <c r="C315"/>
  <c r="B315"/>
  <c r="G314"/>
  <c r="F314"/>
  <c r="E314"/>
  <c r="D314"/>
  <c r="C314"/>
  <c r="B314"/>
  <c r="G313"/>
  <c r="F313"/>
  <c r="E313"/>
  <c r="B313"/>
  <c r="G312"/>
  <c r="F312"/>
  <c r="E312"/>
  <c r="B312"/>
  <c r="G311"/>
  <c r="F311"/>
  <c r="E311"/>
  <c r="B311"/>
  <c r="G310"/>
  <c r="F310"/>
  <c r="E310"/>
  <c r="B310"/>
  <c r="G309"/>
  <c r="F309"/>
  <c r="E309"/>
  <c r="B309"/>
  <c r="G308"/>
  <c r="F308"/>
  <c r="E308"/>
  <c r="B308"/>
  <c r="G307"/>
  <c r="F307"/>
  <c r="E307"/>
  <c r="B307"/>
  <c r="G306"/>
  <c r="F306"/>
  <c r="E306"/>
  <c r="B306"/>
  <c r="G305"/>
  <c r="F305"/>
  <c r="E305"/>
  <c r="B305"/>
  <c r="G304"/>
  <c r="F304"/>
  <c r="E304"/>
  <c r="B304"/>
  <c r="G303"/>
  <c r="F303"/>
  <c r="E303"/>
  <c r="B303"/>
  <c r="G302"/>
  <c r="F302"/>
  <c r="E302"/>
  <c r="B302"/>
  <c r="G301"/>
  <c r="F301"/>
  <c r="E301"/>
  <c r="B301"/>
  <c r="G300"/>
  <c r="F300"/>
  <c r="E300"/>
  <c r="B300"/>
  <c r="G299"/>
  <c r="F299"/>
  <c r="E299"/>
  <c r="B299"/>
  <c r="G298"/>
  <c r="F298"/>
  <c r="E298"/>
  <c r="B298"/>
  <c r="G297"/>
  <c r="F297"/>
  <c r="E297"/>
  <c r="B297"/>
  <c r="G296"/>
  <c r="F296"/>
  <c r="E296"/>
  <c r="B296"/>
  <c r="G295"/>
  <c r="F295"/>
  <c r="E295"/>
  <c r="B295"/>
  <c r="G294"/>
  <c r="F294"/>
  <c r="E294"/>
  <c r="B294"/>
  <c r="G293"/>
  <c r="F293"/>
  <c r="E293"/>
  <c r="B293"/>
  <c r="G292"/>
  <c r="F292"/>
  <c r="E292"/>
  <c r="B292"/>
  <c r="G291"/>
  <c r="F291"/>
  <c r="E291"/>
  <c r="B291"/>
  <c r="G290"/>
  <c r="F290"/>
  <c r="E290"/>
  <c r="B290"/>
  <c r="G289"/>
  <c r="F289"/>
  <c r="E289"/>
  <c r="B289"/>
  <c r="G288"/>
  <c r="F288"/>
  <c r="E288"/>
  <c r="B288"/>
  <c r="G287"/>
  <c r="F287"/>
  <c r="E287"/>
  <c r="B287"/>
  <c r="G286"/>
  <c r="F286"/>
  <c r="E286"/>
  <c r="B286"/>
  <c r="G285"/>
  <c r="F285"/>
  <c r="E285"/>
  <c r="B285"/>
  <c r="G284"/>
  <c r="F284"/>
  <c r="E284"/>
  <c r="B284"/>
  <c r="G283"/>
  <c r="F283"/>
  <c r="E283"/>
  <c r="B283"/>
  <c r="G282"/>
  <c r="F282"/>
  <c r="E282"/>
  <c r="B282"/>
  <c r="G281"/>
  <c r="F281"/>
  <c r="E281"/>
  <c r="B281"/>
  <c r="G280"/>
  <c r="F280"/>
  <c r="E280"/>
  <c r="D280"/>
  <c r="C280"/>
  <c r="B280"/>
  <c r="G279"/>
  <c r="F279"/>
  <c r="E279"/>
  <c r="D279"/>
  <c r="C279"/>
  <c r="B279"/>
  <c r="G278"/>
  <c r="F278"/>
  <c r="E278"/>
  <c r="D278"/>
  <c r="C278"/>
  <c r="B278"/>
  <c r="G277"/>
  <c r="F277"/>
  <c r="E277"/>
  <c r="D277"/>
  <c r="C277"/>
  <c r="B277"/>
  <c r="G276"/>
  <c r="F276"/>
  <c r="E276"/>
  <c r="D276"/>
  <c r="C276"/>
  <c r="B276"/>
  <c r="G275"/>
  <c r="F275"/>
  <c r="E275"/>
  <c r="D275"/>
  <c r="C275"/>
  <c r="B275"/>
  <c r="G274"/>
  <c r="F274"/>
  <c r="E274"/>
  <c r="D274"/>
  <c r="C274"/>
  <c r="B274"/>
  <c r="G273"/>
  <c r="F273"/>
  <c r="E273"/>
  <c r="B273"/>
  <c r="G272"/>
  <c r="F272"/>
  <c r="E272"/>
  <c r="B272"/>
  <c r="G271"/>
  <c r="F271"/>
  <c r="E271"/>
  <c r="B271"/>
  <c r="G270"/>
  <c r="F270"/>
  <c r="E270"/>
  <c r="B270"/>
  <c r="G269"/>
  <c r="F269"/>
  <c r="E269"/>
  <c r="B269"/>
  <c r="G268"/>
  <c r="F268"/>
  <c r="E268"/>
  <c r="B268"/>
  <c r="G267"/>
  <c r="F267"/>
  <c r="E267"/>
  <c r="B267"/>
  <c r="G266"/>
  <c r="F266"/>
  <c r="E266"/>
  <c r="B266"/>
  <c r="G265"/>
  <c r="F265"/>
  <c r="E265"/>
  <c r="B265"/>
  <c r="G264"/>
  <c r="F264"/>
  <c r="E264"/>
  <c r="B264"/>
  <c r="G263"/>
  <c r="F263"/>
  <c r="E263"/>
  <c r="B263"/>
  <c r="G262"/>
  <c r="F262"/>
  <c r="E262"/>
  <c r="B262"/>
  <c r="G261"/>
  <c r="F261"/>
  <c r="E261"/>
  <c r="B261"/>
  <c r="G260"/>
  <c r="F260"/>
  <c r="E260"/>
  <c r="B260"/>
  <c r="G259"/>
  <c r="F259"/>
  <c r="E259"/>
  <c r="B259"/>
  <c r="G258"/>
  <c r="F258"/>
  <c r="E258"/>
  <c r="B258"/>
  <c r="G257"/>
  <c r="F257"/>
  <c r="E257"/>
  <c r="B257"/>
  <c r="G256"/>
  <c r="F256"/>
  <c r="E256"/>
  <c r="B256"/>
  <c r="G255"/>
  <c r="F255"/>
  <c r="E255"/>
  <c r="B255"/>
  <c r="G254"/>
  <c r="F254"/>
  <c r="E254"/>
  <c r="B254"/>
  <c r="G253"/>
  <c r="F253"/>
  <c r="E253"/>
  <c r="B253"/>
  <c r="G252"/>
  <c r="F252"/>
  <c r="E252"/>
  <c r="B252"/>
  <c r="G251"/>
  <c r="F251"/>
  <c r="E251"/>
  <c r="B251"/>
  <c r="G250"/>
  <c r="F250"/>
  <c r="E250"/>
  <c r="B250"/>
  <c r="G249"/>
  <c r="F249"/>
  <c r="E249"/>
  <c r="B249"/>
  <c r="G248"/>
  <c r="F248"/>
  <c r="E248"/>
  <c r="B248"/>
  <c r="G247"/>
  <c r="F247"/>
  <c r="E247"/>
  <c r="B247"/>
  <c r="G246"/>
  <c r="F246"/>
  <c r="E246"/>
  <c r="B246"/>
  <c r="G245"/>
  <c r="F245"/>
  <c r="E245"/>
  <c r="B245"/>
  <c r="G244"/>
  <c r="F244"/>
  <c r="E244"/>
  <c r="B244"/>
  <c r="G243"/>
  <c r="F243"/>
  <c r="E243"/>
  <c r="B243"/>
  <c r="G242"/>
  <c r="F242"/>
  <c r="E242"/>
  <c r="B242"/>
  <c r="G241"/>
  <c r="F241"/>
  <c r="E241"/>
  <c r="B241"/>
  <c r="G240"/>
  <c r="F240"/>
  <c r="E240"/>
  <c r="D240"/>
  <c r="C240"/>
  <c r="B240"/>
  <c r="G239"/>
  <c r="F239"/>
  <c r="E239"/>
  <c r="D239"/>
  <c r="C239"/>
  <c r="B239"/>
  <c r="G238"/>
  <c r="F238"/>
  <c r="E238"/>
  <c r="D238"/>
  <c r="C238"/>
  <c r="B238"/>
  <c r="G237"/>
  <c r="F237"/>
  <c r="E237"/>
  <c r="D237"/>
  <c r="C237"/>
  <c r="B237"/>
  <c r="G236"/>
  <c r="F236"/>
  <c r="E236"/>
  <c r="D236"/>
  <c r="C236"/>
  <c r="B236"/>
  <c r="G235"/>
  <c r="F235"/>
  <c r="E235"/>
  <c r="D235"/>
  <c r="C235"/>
  <c r="B235"/>
  <c r="G234"/>
  <c r="F234"/>
  <c r="E234"/>
  <c r="D234"/>
  <c r="C234"/>
  <c r="B234"/>
  <c r="G233"/>
  <c r="F233"/>
  <c r="E233"/>
  <c r="D233"/>
  <c r="C233"/>
  <c r="B233"/>
  <c r="G232"/>
  <c r="F232"/>
  <c r="E232"/>
  <c r="D232"/>
  <c r="C232"/>
  <c r="B232"/>
  <c r="G231"/>
  <c r="F231"/>
  <c r="E231"/>
  <c r="D231"/>
  <c r="C231"/>
  <c r="B231"/>
  <c r="G230"/>
  <c r="F230"/>
  <c r="E230"/>
  <c r="B230"/>
  <c r="G229"/>
  <c r="F229"/>
  <c r="E229"/>
  <c r="B229"/>
  <c r="G228"/>
  <c r="F228"/>
  <c r="E228"/>
  <c r="B228"/>
  <c r="G227"/>
  <c r="F227"/>
  <c r="E227"/>
  <c r="B227"/>
  <c r="G226"/>
  <c r="F226"/>
  <c r="E226"/>
  <c r="B226"/>
  <c r="G225"/>
  <c r="F225"/>
  <c r="E225"/>
  <c r="B225"/>
  <c r="G224"/>
  <c r="F224"/>
  <c r="E224"/>
  <c r="B224"/>
  <c r="G223"/>
  <c r="F223"/>
  <c r="E223"/>
  <c r="B223"/>
  <c r="G222"/>
  <c r="F222"/>
  <c r="E222"/>
  <c r="B222"/>
  <c r="G221"/>
  <c r="F221"/>
  <c r="E221"/>
  <c r="B221"/>
  <c r="G220"/>
  <c r="F220"/>
  <c r="E220"/>
  <c r="B220"/>
  <c r="G219"/>
  <c r="F219"/>
  <c r="E219"/>
  <c r="B219"/>
  <c r="G218"/>
  <c r="F218"/>
  <c r="E218"/>
  <c r="B218"/>
  <c r="G217"/>
  <c r="F217"/>
  <c r="E217"/>
  <c r="B217"/>
  <c r="G216"/>
  <c r="F216"/>
  <c r="E216"/>
  <c r="B216"/>
  <c r="G215"/>
  <c r="F215"/>
  <c r="E215"/>
  <c r="B215"/>
  <c r="G214"/>
  <c r="F214"/>
  <c r="E214"/>
  <c r="B214"/>
  <c r="G213"/>
  <c r="F213"/>
  <c r="E213"/>
  <c r="B213"/>
  <c r="G212"/>
  <c r="F212"/>
  <c r="E212"/>
  <c r="B212"/>
  <c r="G211"/>
  <c r="F211"/>
  <c r="E211"/>
  <c r="B211"/>
  <c r="G210"/>
  <c r="F210"/>
  <c r="E210"/>
  <c r="B210"/>
  <c r="G209"/>
  <c r="F209"/>
  <c r="E209"/>
  <c r="B209"/>
  <c r="G208"/>
  <c r="F208"/>
  <c r="E208"/>
  <c r="B208"/>
  <c r="G207"/>
  <c r="F207"/>
  <c r="E207"/>
  <c r="B207"/>
  <c r="G206"/>
  <c r="F206"/>
  <c r="E206"/>
  <c r="B206"/>
  <c r="G205"/>
  <c r="F205"/>
  <c r="E205"/>
  <c r="B205"/>
  <c r="G204"/>
  <c r="F204"/>
  <c r="E204"/>
  <c r="B204"/>
  <c r="G203"/>
  <c r="F203"/>
  <c r="E203"/>
  <c r="B203"/>
  <c r="G202"/>
  <c r="F202"/>
  <c r="E202"/>
  <c r="B202"/>
  <c r="G201"/>
  <c r="F201"/>
  <c r="E201"/>
  <c r="B201"/>
  <c r="G200"/>
  <c r="F200"/>
  <c r="E200"/>
  <c r="D200"/>
  <c r="C200"/>
  <c r="B200"/>
  <c r="G199"/>
  <c r="F199"/>
  <c r="E199"/>
  <c r="D199"/>
  <c r="C199"/>
  <c r="B199"/>
  <c r="G198"/>
  <c r="F198"/>
  <c r="E198"/>
  <c r="D198"/>
  <c r="C198"/>
  <c r="B198"/>
  <c r="G197"/>
  <c r="F197"/>
  <c r="E197"/>
  <c r="D197"/>
  <c r="C197"/>
  <c r="B197"/>
  <c r="G196"/>
  <c r="F196"/>
  <c r="E196"/>
  <c r="D196"/>
  <c r="C196"/>
  <c r="B196"/>
  <c r="G195"/>
  <c r="F195"/>
  <c r="E195"/>
  <c r="D195"/>
  <c r="C195"/>
  <c r="B195"/>
  <c r="G194"/>
  <c r="F194"/>
  <c r="E194"/>
  <c r="D194"/>
  <c r="C194"/>
  <c r="B194"/>
  <c r="G193"/>
  <c r="F193"/>
  <c r="E193"/>
  <c r="D193"/>
  <c r="C193"/>
  <c r="B193"/>
  <c r="G192"/>
  <c r="F192"/>
  <c r="E192"/>
  <c r="D192"/>
  <c r="C192"/>
  <c r="B192"/>
  <c r="G191"/>
  <c r="F191"/>
  <c r="E191"/>
  <c r="D191"/>
  <c r="C191"/>
  <c r="B191"/>
  <c r="G190"/>
  <c r="F190"/>
  <c r="E190"/>
  <c r="B190"/>
  <c r="G189"/>
  <c r="F189"/>
  <c r="E189"/>
  <c r="B189"/>
  <c r="G188"/>
  <c r="F188"/>
  <c r="E188"/>
  <c r="B188"/>
  <c r="G187"/>
  <c r="F187"/>
  <c r="E187"/>
  <c r="B187"/>
  <c r="G186"/>
  <c r="F186"/>
  <c r="E186"/>
  <c r="B186"/>
  <c r="G185"/>
  <c r="F185"/>
  <c r="E185"/>
  <c r="B185"/>
  <c r="G184"/>
  <c r="F184"/>
  <c r="E184"/>
  <c r="B184"/>
  <c r="G183"/>
  <c r="F183"/>
  <c r="E183"/>
  <c r="B183"/>
  <c r="G182"/>
  <c r="F182"/>
  <c r="E182"/>
  <c r="B182"/>
  <c r="G181"/>
  <c r="F181"/>
  <c r="E181"/>
  <c r="B181"/>
  <c r="G180"/>
  <c r="F180"/>
  <c r="E180"/>
  <c r="B180"/>
  <c r="G179"/>
  <c r="F179"/>
  <c r="E179"/>
  <c r="B179"/>
  <c r="G178"/>
  <c r="F178"/>
  <c r="E178"/>
  <c r="B178"/>
  <c r="G177"/>
  <c r="F177"/>
  <c r="E177"/>
  <c r="B177"/>
  <c r="G176"/>
  <c r="F176"/>
  <c r="E176"/>
  <c r="B176"/>
  <c r="G175"/>
  <c r="F175"/>
  <c r="E175"/>
  <c r="B175"/>
  <c r="G174"/>
  <c r="F174"/>
  <c r="E174"/>
  <c r="B174"/>
  <c r="G173"/>
  <c r="F173"/>
  <c r="E173"/>
  <c r="B173"/>
  <c r="G172"/>
  <c r="F172"/>
  <c r="E172"/>
  <c r="B172"/>
  <c r="G171"/>
  <c r="F171"/>
  <c r="E171"/>
  <c r="B171"/>
  <c r="G170"/>
  <c r="F170"/>
  <c r="E170"/>
  <c r="B170"/>
  <c r="G169"/>
  <c r="F169"/>
  <c r="E169"/>
  <c r="B169"/>
  <c r="G168"/>
  <c r="F168"/>
  <c r="E168"/>
  <c r="B168"/>
  <c r="G167"/>
  <c r="F167"/>
  <c r="E167"/>
  <c r="B167"/>
  <c r="G166"/>
  <c r="F166"/>
  <c r="E166"/>
  <c r="B166"/>
  <c r="G165"/>
  <c r="F165"/>
  <c r="E165"/>
  <c r="B165"/>
  <c r="G164"/>
  <c r="F164"/>
  <c r="E164"/>
  <c r="B164"/>
  <c r="G163"/>
  <c r="F163"/>
  <c r="E163"/>
  <c r="B163"/>
  <c r="G162"/>
  <c r="F162"/>
  <c r="E162"/>
  <c r="B162"/>
  <c r="G161"/>
  <c r="F161"/>
  <c r="E161"/>
  <c r="B161"/>
  <c r="G160"/>
  <c r="F160"/>
  <c r="E160"/>
  <c r="D160"/>
  <c r="C160"/>
  <c r="B160"/>
  <c r="G159"/>
  <c r="F159"/>
  <c r="E159"/>
  <c r="D159"/>
  <c r="C159"/>
  <c r="B159"/>
  <c r="G158"/>
  <c r="F158"/>
  <c r="E158"/>
  <c r="D158"/>
  <c r="C158"/>
  <c r="B158"/>
  <c r="G157"/>
  <c r="F157"/>
  <c r="E157"/>
  <c r="D157"/>
  <c r="C157"/>
  <c r="B157"/>
  <c r="G156"/>
  <c r="F156"/>
  <c r="E156"/>
  <c r="D156"/>
  <c r="C156"/>
  <c r="B156"/>
  <c r="G155"/>
  <c r="F155"/>
  <c r="E155"/>
  <c r="D155"/>
  <c r="C155"/>
  <c r="B155"/>
  <c r="G154"/>
  <c r="F154"/>
  <c r="E154"/>
  <c r="D154"/>
  <c r="C154"/>
  <c r="B154"/>
  <c r="G153"/>
  <c r="F153"/>
  <c r="E153"/>
  <c r="D153"/>
  <c r="C153"/>
  <c r="B153"/>
  <c r="G152"/>
  <c r="F152"/>
  <c r="E152"/>
  <c r="D152"/>
  <c r="C152"/>
  <c r="B152"/>
  <c r="G151"/>
  <c r="F151"/>
  <c r="E151"/>
  <c r="B151"/>
  <c r="G150"/>
  <c r="F150"/>
  <c r="E150"/>
  <c r="B150"/>
  <c r="G149"/>
  <c r="F149"/>
  <c r="E149"/>
  <c r="B149"/>
  <c r="G148"/>
  <c r="F148"/>
  <c r="E148"/>
  <c r="B148"/>
  <c r="G147"/>
  <c r="F147"/>
  <c r="E147"/>
  <c r="B147"/>
  <c r="G146"/>
  <c r="F146"/>
  <c r="E146"/>
  <c r="B146"/>
  <c r="G145"/>
  <c r="F145"/>
  <c r="E145"/>
  <c r="B145"/>
  <c r="G144"/>
  <c r="F144"/>
  <c r="E144"/>
  <c r="B144"/>
  <c r="G143"/>
  <c r="F143"/>
  <c r="E143"/>
  <c r="B143"/>
  <c r="G142"/>
  <c r="F142"/>
  <c r="E142"/>
  <c r="B142"/>
  <c r="G141"/>
  <c r="F141"/>
  <c r="E141"/>
  <c r="B141"/>
  <c r="G140"/>
  <c r="F140"/>
  <c r="E140"/>
  <c r="B140"/>
  <c r="G139"/>
  <c r="F139"/>
  <c r="E139"/>
  <c r="B139"/>
  <c r="G138"/>
  <c r="F138"/>
  <c r="E138"/>
  <c r="B138"/>
  <c r="G137"/>
  <c r="F137"/>
  <c r="E137"/>
  <c r="B137"/>
  <c r="G136"/>
  <c r="F136"/>
  <c r="E136"/>
  <c r="B136"/>
  <c r="G135"/>
  <c r="F135"/>
  <c r="E135"/>
  <c r="B135"/>
  <c r="G134"/>
  <c r="F134"/>
  <c r="E134"/>
  <c r="B134"/>
  <c r="G133"/>
  <c r="F133"/>
  <c r="E133"/>
  <c r="B133"/>
  <c r="G132"/>
  <c r="F132"/>
  <c r="E132"/>
  <c r="B132"/>
  <c r="G131"/>
  <c r="F131"/>
  <c r="E131"/>
  <c r="B131"/>
  <c r="G130"/>
  <c r="F130"/>
  <c r="E130"/>
  <c r="B130"/>
  <c r="G129"/>
  <c r="F129"/>
  <c r="E129"/>
  <c r="B129"/>
  <c r="G128"/>
  <c r="F128"/>
  <c r="E128"/>
  <c r="B128"/>
  <c r="G127"/>
  <c r="F127"/>
  <c r="E127"/>
  <c r="B127"/>
  <c r="G126"/>
  <c r="F126"/>
  <c r="E126"/>
  <c r="B126"/>
  <c r="G125"/>
  <c r="F125"/>
  <c r="E125"/>
  <c r="B125"/>
  <c r="G124"/>
  <c r="F124"/>
  <c r="E124"/>
  <c r="B124"/>
  <c r="G123"/>
  <c r="F123"/>
  <c r="E123"/>
  <c r="B123"/>
  <c r="G122"/>
  <c r="F122"/>
  <c r="E122"/>
  <c r="B122"/>
  <c r="G121"/>
  <c r="F121"/>
  <c r="E121"/>
  <c r="B121"/>
  <c r="G120"/>
  <c r="F120"/>
  <c r="E120"/>
  <c r="D120"/>
  <c r="C120"/>
  <c r="B120"/>
  <c r="G119"/>
  <c r="F119"/>
  <c r="E119"/>
  <c r="D119"/>
  <c r="C119"/>
  <c r="B119"/>
  <c r="G118"/>
  <c r="F118"/>
  <c r="E118"/>
  <c r="D118"/>
  <c r="C118"/>
  <c r="B118"/>
  <c r="G117"/>
  <c r="F117"/>
  <c r="E117"/>
  <c r="D117"/>
  <c r="C117"/>
  <c r="B117"/>
  <c r="G116"/>
  <c r="F116"/>
  <c r="E116"/>
  <c r="D116"/>
  <c r="C116"/>
  <c r="B116"/>
  <c r="G115"/>
  <c r="F115"/>
  <c r="E115"/>
  <c r="D115"/>
  <c r="C115"/>
  <c r="B115"/>
  <c r="G114"/>
  <c r="F114"/>
  <c r="E114"/>
  <c r="D114"/>
  <c r="C114"/>
  <c r="B114"/>
  <c r="G113"/>
  <c r="F113"/>
  <c r="E113"/>
  <c r="D113"/>
  <c r="C113"/>
  <c r="B113"/>
  <c r="G112"/>
  <c r="F112"/>
  <c r="E112"/>
  <c r="D112"/>
  <c r="C112"/>
  <c r="B112"/>
  <c r="G111"/>
  <c r="F111"/>
  <c r="E111"/>
  <c r="D111"/>
  <c r="C111"/>
  <c r="B111"/>
  <c r="G110"/>
  <c r="F110"/>
  <c r="E110"/>
  <c r="D110"/>
  <c r="C110"/>
  <c r="B110"/>
  <c r="G109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B66"/>
  <c r="G65"/>
  <c r="F65"/>
  <c r="E65"/>
  <c r="B65"/>
  <c r="G64"/>
  <c r="F64"/>
  <c r="E64"/>
  <c r="B64"/>
  <c r="G63"/>
  <c r="F63"/>
  <c r="E63"/>
  <c r="B63"/>
  <c r="G62"/>
  <c r="F62"/>
  <c r="E62"/>
  <c r="B62"/>
  <c r="G61"/>
  <c r="F61"/>
  <c r="E61"/>
  <c r="B61"/>
  <c r="G60"/>
  <c r="F60"/>
  <c r="E60"/>
  <c r="B60"/>
  <c r="G59"/>
  <c r="F59"/>
  <c r="E59"/>
  <c r="B59"/>
  <c r="G58"/>
  <c r="F58"/>
  <c r="E58"/>
  <c r="B58"/>
  <c r="G57"/>
  <c r="F57"/>
  <c r="E57"/>
  <c r="B57"/>
  <c r="G56"/>
  <c r="F56"/>
  <c r="E56"/>
  <c r="B56"/>
  <c r="G55"/>
  <c r="F55"/>
  <c r="E55"/>
  <c r="B55"/>
  <c r="G54"/>
  <c r="F54"/>
  <c r="E54"/>
  <c r="B54"/>
  <c r="G53"/>
  <c r="F53"/>
  <c r="E53"/>
  <c r="B53"/>
  <c r="G52"/>
  <c r="F52"/>
  <c r="E52"/>
  <c r="B52"/>
  <c r="G51"/>
  <c r="F51"/>
  <c r="E51"/>
  <c r="B51"/>
  <c r="G50"/>
  <c r="F50"/>
  <c r="E50"/>
  <c r="B50"/>
  <c r="G49"/>
  <c r="F49"/>
  <c r="E49"/>
  <c r="B49"/>
  <c r="G48"/>
  <c r="F48"/>
  <c r="E48"/>
  <c r="B48"/>
  <c r="G47"/>
  <c r="F47"/>
  <c r="E47"/>
  <c r="B47"/>
  <c r="G46"/>
  <c r="F46"/>
  <c r="E46"/>
  <c r="B46"/>
  <c r="G45"/>
  <c r="F45"/>
  <c r="E45"/>
  <c r="B45"/>
  <c r="G44"/>
  <c r="F44"/>
  <c r="E44"/>
  <c r="B44"/>
  <c r="G43"/>
  <c r="F43"/>
  <c r="E43"/>
  <c r="B43"/>
  <c r="G42"/>
  <c r="F42"/>
  <c r="E42"/>
  <c r="B42"/>
  <c r="G41"/>
  <c r="F41"/>
  <c r="E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B24"/>
  <c r="G23"/>
  <c r="F23"/>
  <c r="E23"/>
  <c r="B23"/>
  <c r="G22"/>
  <c r="F22"/>
  <c r="E22"/>
  <c r="B22"/>
  <c r="G21"/>
  <c r="F21"/>
  <c r="E21"/>
  <c r="B21"/>
  <c r="G20"/>
  <c r="F20"/>
  <c r="E20"/>
  <c r="B20"/>
  <c r="G19"/>
  <c r="F19"/>
  <c r="E19"/>
  <c r="B19"/>
  <c r="G18"/>
  <c r="F18"/>
  <c r="E18"/>
  <c r="B18"/>
  <c r="G17"/>
  <c r="F17"/>
  <c r="E17"/>
  <c r="B17"/>
  <c r="G16"/>
  <c r="F16"/>
  <c r="E16"/>
  <c r="B16"/>
  <c r="G15"/>
  <c r="F15"/>
  <c r="E15"/>
  <c r="B15"/>
  <c r="G14"/>
  <c r="F14"/>
  <c r="E14"/>
  <c r="B14"/>
  <c r="G13"/>
  <c r="F13"/>
  <c r="E13"/>
  <c r="B13"/>
  <c r="G12"/>
  <c r="F12"/>
  <c r="E12"/>
  <c r="B12"/>
  <c r="G11"/>
  <c r="F11"/>
  <c r="E11"/>
  <c r="B11"/>
  <c r="G10"/>
  <c r="F10"/>
  <c r="E10"/>
  <c r="B10"/>
  <c r="G9"/>
  <c r="F9"/>
  <c r="E9"/>
  <c r="B9"/>
  <c r="G8"/>
  <c r="F8"/>
  <c r="E8"/>
  <c r="B8"/>
  <c r="G7"/>
  <c r="F7"/>
  <c r="E7"/>
  <c r="B7"/>
  <c r="G6"/>
  <c r="F6"/>
  <c r="E6"/>
  <c r="B6"/>
  <c r="G5"/>
  <c r="F5"/>
  <c r="E5"/>
  <c r="B5"/>
  <c r="G4"/>
  <c r="F4"/>
  <c r="E4"/>
  <c r="B4"/>
  <c r="G3"/>
  <c r="F3"/>
  <c r="E3"/>
  <c r="B3"/>
  <c r="G2"/>
  <c r="F2"/>
  <c r="E2"/>
  <c r="B2"/>
  <c r="G1"/>
  <c r="F1"/>
  <c r="E1"/>
  <c r="B1"/>
  <c r="B682" i="47"/>
  <c r="E682"/>
  <c r="F682"/>
  <c r="G682"/>
  <c r="B683"/>
  <c r="E683"/>
  <c r="F683"/>
  <c r="G683"/>
  <c r="B684"/>
  <c r="E684"/>
  <c r="F684"/>
  <c r="G684"/>
  <c r="B685"/>
  <c r="E685"/>
  <c r="F685"/>
  <c r="G685"/>
  <c r="B686"/>
  <c r="E686"/>
  <c r="F686"/>
  <c r="G686"/>
  <c r="B687"/>
  <c r="E687"/>
  <c r="F687"/>
  <c r="G687"/>
  <c r="B688"/>
  <c r="E688"/>
  <c r="F688"/>
  <c r="G688"/>
  <c r="B689"/>
  <c r="E689"/>
  <c r="F689"/>
  <c r="G689"/>
  <c r="B690"/>
  <c r="E690"/>
  <c r="F690"/>
  <c r="G690"/>
  <c r="B691"/>
  <c r="E691"/>
  <c r="F691"/>
  <c r="G691"/>
  <c r="B692"/>
  <c r="E692"/>
  <c r="F692"/>
  <c r="G692"/>
  <c r="B693"/>
  <c r="E693"/>
  <c r="F693"/>
  <c r="G693"/>
  <c r="B694"/>
  <c r="E694"/>
  <c r="F694"/>
  <c r="G694"/>
  <c r="B695"/>
  <c r="E695"/>
  <c r="F695"/>
  <c r="G695"/>
  <c r="B696"/>
  <c r="E696"/>
  <c r="F696"/>
  <c r="G696"/>
  <c r="B697"/>
  <c r="E697"/>
  <c r="F697"/>
  <c r="G697"/>
  <c r="B698"/>
  <c r="E698"/>
  <c r="F698"/>
  <c r="G698"/>
  <c r="B699"/>
  <c r="E699"/>
  <c r="F699"/>
  <c r="G699"/>
  <c r="B700"/>
  <c r="E700"/>
  <c r="F700"/>
  <c r="G700"/>
  <c r="B701"/>
  <c r="E701"/>
  <c r="F701"/>
  <c r="G701"/>
  <c r="B702"/>
  <c r="E702"/>
  <c r="F702"/>
  <c r="G702"/>
  <c r="B703"/>
  <c r="E703"/>
  <c r="F703"/>
  <c r="G703"/>
  <c r="B704"/>
  <c r="E704"/>
  <c r="F704"/>
  <c r="G704"/>
  <c r="B705"/>
  <c r="E705"/>
  <c r="F705"/>
  <c r="G705"/>
  <c r="B706"/>
  <c r="E706"/>
  <c r="F706"/>
  <c r="G706"/>
  <c r="B707"/>
  <c r="E707"/>
  <c r="F707"/>
  <c r="G707"/>
  <c r="B708"/>
  <c r="E708"/>
  <c r="F708"/>
  <c r="G708"/>
  <c r="B709"/>
  <c r="E709"/>
  <c r="F709"/>
  <c r="G709"/>
  <c r="B710"/>
  <c r="E710"/>
  <c r="F710"/>
  <c r="G710"/>
  <c r="B711"/>
  <c r="C711"/>
  <c r="D711"/>
  <c r="E711"/>
  <c r="F711"/>
  <c r="G711"/>
  <c r="B712"/>
  <c r="C712"/>
  <c r="D712"/>
  <c r="E712"/>
  <c r="F712"/>
  <c r="G712"/>
  <c r="B713"/>
  <c r="C713"/>
  <c r="D713"/>
  <c r="E713"/>
  <c r="F713"/>
  <c r="G713"/>
  <c r="B714"/>
  <c r="C714"/>
  <c r="D714"/>
  <c r="E714"/>
  <c r="F714"/>
  <c r="G714"/>
  <c r="B715"/>
  <c r="C715"/>
  <c r="D715"/>
  <c r="E715"/>
  <c r="F715"/>
  <c r="G715"/>
  <c r="B716"/>
  <c r="C716"/>
  <c r="D716"/>
  <c r="E716"/>
  <c r="F716"/>
  <c r="G716"/>
  <c r="B717"/>
  <c r="C717"/>
  <c r="D717"/>
  <c r="E717"/>
  <c r="F717"/>
  <c r="G717"/>
  <c r="B718"/>
  <c r="C718"/>
  <c r="D718"/>
  <c r="E718"/>
  <c r="F718"/>
  <c r="G718"/>
  <c r="B719"/>
  <c r="C719"/>
  <c r="D719"/>
  <c r="E719"/>
  <c r="F719"/>
  <c r="G719"/>
  <c r="B720"/>
  <c r="C720"/>
  <c r="D720"/>
  <c r="E720"/>
  <c r="F720"/>
  <c r="G720"/>
  <c r="E681"/>
  <c r="F681"/>
  <c r="G681"/>
  <c r="B681"/>
  <c r="B642"/>
  <c r="E642"/>
  <c r="F642"/>
  <c r="G642"/>
  <c r="B643"/>
  <c r="E643"/>
  <c r="F643"/>
  <c r="G643"/>
  <c r="B644"/>
  <c r="E644"/>
  <c r="F644"/>
  <c r="G644"/>
  <c r="B645"/>
  <c r="E645"/>
  <c r="F645"/>
  <c r="G645"/>
  <c r="B646"/>
  <c r="E646"/>
  <c r="F646"/>
  <c r="G646"/>
  <c r="B647"/>
  <c r="E647"/>
  <c r="F647"/>
  <c r="G647"/>
  <c r="B648"/>
  <c r="E648"/>
  <c r="F648"/>
  <c r="G648"/>
  <c r="B649"/>
  <c r="E649"/>
  <c r="F649"/>
  <c r="G649"/>
  <c r="B650"/>
  <c r="E650"/>
  <c r="F650"/>
  <c r="G650"/>
  <c r="B651"/>
  <c r="E651"/>
  <c r="F651"/>
  <c r="G651"/>
  <c r="B652"/>
  <c r="E652"/>
  <c r="F652"/>
  <c r="G652"/>
  <c r="B653"/>
  <c r="E653"/>
  <c r="F653"/>
  <c r="G653"/>
  <c r="B654"/>
  <c r="E654"/>
  <c r="F654"/>
  <c r="G654"/>
  <c r="B655"/>
  <c r="E655"/>
  <c r="F655"/>
  <c r="G655"/>
  <c r="B656"/>
  <c r="E656"/>
  <c r="F656"/>
  <c r="G656"/>
  <c r="B657"/>
  <c r="E657"/>
  <c r="F657"/>
  <c r="G657"/>
  <c r="B658"/>
  <c r="E658"/>
  <c r="F658"/>
  <c r="G658"/>
  <c r="B659"/>
  <c r="E659"/>
  <c r="F659"/>
  <c r="G659"/>
  <c r="B660"/>
  <c r="E660"/>
  <c r="F660"/>
  <c r="G660"/>
  <c r="B661"/>
  <c r="E661"/>
  <c r="F661"/>
  <c r="G661"/>
  <c r="B662"/>
  <c r="E662"/>
  <c r="F662"/>
  <c r="G662"/>
  <c r="B663"/>
  <c r="E663"/>
  <c r="F663"/>
  <c r="G663"/>
  <c r="B664"/>
  <c r="E664"/>
  <c r="F664"/>
  <c r="G664"/>
  <c r="B665"/>
  <c r="E665"/>
  <c r="F665"/>
  <c r="G665"/>
  <c r="B666"/>
  <c r="E666"/>
  <c r="F666"/>
  <c r="G666"/>
  <c r="B667"/>
  <c r="E667"/>
  <c r="F667"/>
  <c r="G667"/>
  <c r="B668"/>
  <c r="E668"/>
  <c r="F668"/>
  <c r="G668"/>
  <c r="B669"/>
  <c r="E669"/>
  <c r="F669"/>
  <c r="G669"/>
  <c r="B670"/>
  <c r="E670"/>
  <c r="F670"/>
  <c r="G670"/>
  <c r="B671"/>
  <c r="C671"/>
  <c r="D671"/>
  <c r="E671"/>
  <c r="F671"/>
  <c r="G671"/>
  <c r="B672"/>
  <c r="C672"/>
  <c r="D672"/>
  <c r="E672"/>
  <c r="F672"/>
  <c r="G672"/>
  <c r="B673"/>
  <c r="C673"/>
  <c r="D673"/>
  <c r="E673"/>
  <c r="F673"/>
  <c r="G673"/>
  <c r="B674"/>
  <c r="C674"/>
  <c r="D674"/>
  <c r="E674"/>
  <c r="F674"/>
  <c r="G674"/>
  <c r="B675"/>
  <c r="C675"/>
  <c r="D675"/>
  <c r="E675"/>
  <c r="F675"/>
  <c r="G675"/>
  <c r="B676"/>
  <c r="C676"/>
  <c r="D676"/>
  <c r="E676"/>
  <c r="F676"/>
  <c r="G676"/>
  <c r="B677"/>
  <c r="C677"/>
  <c r="D677"/>
  <c r="E677"/>
  <c r="F677"/>
  <c r="G677"/>
  <c r="B678"/>
  <c r="C678"/>
  <c r="D678"/>
  <c r="E678"/>
  <c r="F678"/>
  <c r="G678"/>
  <c r="B679"/>
  <c r="C679"/>
  <c r="D679"/>
  <c r="E679"/>
  <c r="F679"/>
  <c r="G679"/>
  <c r="B680"/>
  <c r="C680"/>
  <c r="D680"/>
  <c r="E680"/>
  <c r="F680"/>
  <c r="G680"/>
  <c r="E641"/>
  <c r="F641"/>
  <c r="G641"/>
  <c r="B641"/>
  <c r="B602"/>
  <c r="E602"/>
  <c r="F602"/>
  <c r="G602"/>
  <c r="B603"/>
  <c r="E603"/>
  <c r="F603"/>
  <c r="G603"/>
  <c r="B604"/>
  <c r="E604"/>
  <c r="F604"/>
  <c r="G604"/>
  <c r="B605"/>
  <c r="E605"/>
  <c r="F605"/>
  <c r="G605"/>
  <c r="B606"/>
  <c r="E606"/>
  <c r="F606"/>
  <c r="G606"/>
  <c r="B607"/>
  <c r="E607"/>
  <c r="F607"/>
  <c r="G607"/>
  <c r="B608"/>
  <c r="E608"/>
  <c r="F608"/>
  <c r="G608"/>
  <c r="B609"/>
  <c r="E609"/>
  <c r="F609"/>
  <c r="G609"/>
  <c r="B610"/>
  <c r="E610"/>
  <c r="F610"/>
  <c r="G610"/>
  <c r="B611"/>
  <c r="E611"/>
  <c r="F611"/>
  <c r="G611"/>
  <c r="B612"/>
  <c r="E612"/>
  <c r="F612"/>
  <c r="G612"/>
  <c r="B613"/>
  <c r="E613"/>
  <c r="F613"/>
  <c r="G613"/>
  <c r="B614"/>
  <c r="E614"/>
  <c r="F614"/>
  <c r="G614"/>
  <c r="B615"/>
  <c r="E615"/>
  <c r="F615"/>
  <c r="G615"/>
  <c r="B616"/>
  <c r="E616"/>
  <c r="F616"/>
  <c r="G616"/>
  <c r="B617"/>
  <c r="E617"/>
  <c r="F617"/>
  <c r="G617"/>
  <c r="B618"/>
  <c r="E618"/>
  <c r="F618"/>
  <c r="G618"/>
  <c r="B619"/>
  <c r="E619"/>
  <c r="F619"/>
  <c r="G619"/>
  <c r="B620"/>
  <c r="E620"/>
  <c r="F620"/>
  <c r="G620"/>
  <c r="B621"/>
  <c r="E621"/>
  <c r="F621"/>
  <c r="G621"/>
  <c r="B622"/>
  <c r="E622"/>
  <c r="F622"/>
  <c r="G622"/>
  <c r="B623"/>
  <c r="E623"/>
  <c r="F623"/>
  <c r="G623"/>
  <c r="B624"/>
  <c r="E624"/>
  <c r="F624"/>
  <c r="G624"/>
  <c r="B625"/>
  <c r="E625"/>
  <c r="F625"/>
  <c r="G625"/>
  <c r="B626"/>
  <c r="E626"/>
  <c r="F626"/>
  <c r="G626"/>
  <c r="B627"/>
  <c r="E627"/>
  <c r="F627"/>
  <c r="G627"/>
  <c r="B628"/>
  <c r="E628"/>
  <c r="F628"/>
  <c r="G628"/>
  <c r="B629"/>
  <c r="E629"/>
  <c r="F629"/>
  <c r="G629"/>
  <c r="B630"/>
  <c r="E630"/>
  <c r="F630"/>
  <c r="G630"/>
  <c r="B631"/>
  <c r="E631"/>
  <c r="F631"/>
  <c r="G631"/>
  <c r="B632"/>
  <c r="C632"/>
  <c r="D632"/>
  <c r="E632"/>
  <c r="F632"/>
  <c r="G632"/>
  <c r="B633"/>
  <c r="C633"/>
  <c r="D633"/>
  <c r="E633"/>
  <c r="F633"/>
  <c r="G633"/>
  <c r="B634"/>
  <c r="C634"/>
  <c r="D634"/>
  <c r="E634"/>
  <c r="F634"/>
  <c r="G634"/>
  <c r="B635"/>
  <c r="C635"/>
  <c r="D635"/>
  <c r="E635"/>
  <c r="F635"/>
  <c r="G635"/>
  <c r="B636"/>
  <c r="C636"/>
  <c r="D636"/>
  <c r="E636"/>
  <c r="F636"/>
  <c r="G636"/>
  <c r="B637"/>
  <c r="C637"/>
  <c r="D637"/>
  <c r="E637"/>
  <c r="F637"/>
  <c r="G637"/>
  <c r="B638"/>
  <c r="C638"/>
  <c r="D638"/>
  <c r="E638"/>
  <c r="F638"/>
  <c r="G638"/>
  <c r="B639"/>
  <c r="C639"/>
  <c r="D639"/>
  <c r="E639"/>
  <c r="F639"/>
  <c r="G639"/>
  <c r="B640"/>
  <c r="C640"/>
  <c r="D640"/>
  <c r="E640"/>
  <c r="F640"/>
  <c r="G640"/>
  <c r="E601"/>
  <c r="F601"/>
  <c r="G601"/>
  <c r="B601"/>
  <c r="B562"/>
  <c r="E562"/>
  <c r="F562"/>
  <c r="G562"/>
  <c r="B563"/>
  <c r="E563"/>
  <c r="F563"/>
  <c r="G563"/>
  <c r="B564"/>
  <c r="E564"/>
  <c r="F564"/>
  <c r="G564"/>
  <c r="B565"/>
  <c r="E565"/>
  <c r="F565"/>
  <c r="G565"/>
  <c r="B566"/>
  <c r="E566"/>
  <c r="F566"/>
  <c r="G566"/>
  <c r="B567"/>
  <c r="E567"/>
  <c r="F567"/>
  <c r="G567"/>
  <c r="B568"/>
  <c r="E568"/>
  <c r="F568"/>
  <c r="G568"/>
  <c r="B569"/>
  <c r="E569"/>
  <c r="F569"/>
  <c r="G569"/>
  <c r="B570"/>
  <c r="E570"/>
  <c r="F570"/>
  <c r="G570"/>
  <c r="B571"/>
  <c r="E571"/>
  <c r="F571"/>
  <c r="G571"/>
  <c r="B572"/>
  <c r="E572"/>
  <c r="F572"/>
  <c r="G572"/>
  <c r="B573"/>
  <c r="E573"/>
  <c r="F573"/>
  <c r="G573"/>
  <c r="B574"/>
  <c r="E574"/>
  <c r="F574"/>
  <c r="G574"/>
  <c r="B575"/>
  <c r="E575"/>
  <c r="F575"/>
  <c r="G575"/>
  <c r="B576"/>
  <c r="E576"/>
  <c r="F576"/>
  <c r="G576"/>
  <c r="B577"/>
  <c r="E577"/>
  <c r="F577"/>
  <c r="G577"/>
  <c r="B578"/>
  <c r="E578"/>
  <c r="F578"/>
  <c r="G578"/>
  <c r="B579"/>
  <c r="E579"/>
  <c r="F579"/>
  <c r="G579"/>
  <c r="B580"/>
  <c r="E580"/>
  <c r="F580"/>
  <c r="G580"/>
  <c r="B581"/>
  <c r="E581"/>
  <c r="F581"/>
  <c r="G581"/>
  <c r="B582"/>
  <c r="E582"/>
  <c r="F582"/>
  <c r="G582"/>
  <c r="B583"/>
  <c r="E583"/>
  <c r="F583"/>
  <c r="G583"/>
  <c r="B584"/>
  <c r="E584"/>
  <c r="F584"/>
  <c r="G584"/>
  <c r="B585"/>
  <c r="E585"/>
  <c r="F585"/>
  <c r="G585"/>
  <c r="B586"/>
  <c r="E586"/>
  <c r="F586"/>
  <c r="G586"/>
  <c r="B587"/>
  <c r="E587"/>
  <c r="F587"/>
  <c r="G587"/>
  <c r="B588"/>
  <c r="E588"/>
  <c r="F588"/>
  <c r="G588"/>
  <c r="B589"/>
  <c r="E589"/>
  <c r="F589"/>
  <c r="G589"/>
  <c r="B590"/>
  <c r="E590"/>
  <c r="F590"/>
  <c r="G590"/>
  <c r="B591"/>
  <c r="C591"/>
  <c r="D591"/>
  <c r="E591"/>
  <c r="F591"/>
  <c r="G591"/>
  <c r="B592"/>
  <c r="C592"/>
  <c r="D592"/>
  <c r="E592"/>
  <c r="F592"/>
  <c r="G592"/>
  <c r="B593"/>
  <c r="C593"/>
  <c r="D593"/>
  <c r="E593"/>
  <c r="F593"/>
  <c r="G593"/>
  <c r="B594"/>
  <c r="C594"/>
  <c r="D594"/>
  <c r="E594"/>
  <c r="F594"/>
  <c r="G594"/>
  <c r="B595"/>
  <c r="C595"/>
  <c r="D595"/>
  <c r="E595"/>
  <c r="F595"/>
  <c r="G595"/>
  <c r="B596"/>
  <c r="C596"/>
  <c r="D596"/>
  <c r="E596"/>
  <c r="F596"/>
  <c r="G596"/>
  <c r="B597"/>
  <c r="C597"/>
  <c r="D597"/>
  <c r="E597"/>
  <c r="F597"/>
  <c r="G597"/>
  <c r="B598"/>
  <c r="C598"/>
  <c r="D598"/>
  <c r="E598"/>
  <c r="F598"/>
  <c r="G598"/>
  <c r="B599"/>
  <c r="C599"/>
  <c r="D599"/>
  <c r="E599"/>
  <c r="F599"/>
  <c r="G599"/>
  <c r="B600"/>
  <c r="C600"/>
  <c r="D600"/>
  <c r="E600"/>
  <c r="F600"/>
  <c r="G600"/>
  <c r="E561"/>
  <c r="F561"/>
  <c r="G561"/>
  <c r="B561"/>
  <c r="B522"/>
  <c r="E522"/>
  <c r="F522"/>
  <c r="G522"/>
  <c r="B523"/>
  <c r="E523"/>
  <c r="F523"/>
  <c r="G523"/>
  <c r="B524"/>
  <c r="E524"/>
  <c r="F524"/>
  <c r="G524"/>
  <c r="B525"/>
  <c r="E525"/>
  <c r="F525"/>
  <c r="G525"/>
  <c r="B526"/>
  <c r="E526"/>
  <c r="F526"/>
  <c r="G526"/>
  <c r="B527"/>
  <c r="E527"/>
  <c r="F527"/>
  <c r="G527"/>
  <c r="B528"/>
  <c r="E528"/>
  <c r="F528"/>
  <c r="G528"/>
  <c r="B529"/>
  <c r="E529"/>
  <c r="F529"/>
  <c r="G529"/>
  <c r="B530"/>
  <c r="E530"/>
  <c r="F530"/>
  <c r="G530"/>
  <c r="B531"/>
  <c r="E531"/>
  <c r="F531"/>
  <c r="G531"/>
  <c r="B532"/>
  <c r="E532"/>
  <c r="F532"/>
  <c r="G532"/>
  <c r="B533"/>
  <c r="E533"/>
  <c r="F533"/>
  <c r="G533"/>
  <c r="B534"/>
  <c r="E534"/>
  <c r="F534"/>
  <c r="G534"/>
  <c r="B535"/>
  <c r="E535"/>
  <c r="F535"/>
  <c r="G535"/>
  <c r="B536"/>
  <c r="E536"/>
  <c r="F536"/>
  <c r="G536"/>
  <c r="B537"/>
  <c r="E537"/>
  <c r="F537"/>
  <c r="G537"/>
  <c r="B538"/>
  <c r="E538"/>
  <c r="F538"/>
  <c r="G538"/>
  <c r="B539"/>
  <c r="E539"/>
  <c r="F539"/>
  <c r="G539"/>
  <c r="B540"/>
  <c r="E540"/>
  <c r="F540"/>
  <c r="G540"/>
  <c r="B541"/>
  <c r="E541"/>
  <c r="F541"/>
  <c r="G541"/>
  <c r="B542"/>
  <c r="E542"/>
  <c r="F542"/>
  <c r="G542"/>
  <c r="B543"/>
  <c r="E543"/>
  <c r="F543"/>
  <c r="G543"/>
  <c r="B544"/>
  <c r="E544"/>
  <c r="F544"/>
  <c r="G544"/>
  <c r="B545"/>
  <c r="E545"/>
  <c r="F545"/>
  <c r="G545"/>
  <c r="B546"/>
  <c r="E546"/>
  <c r="F546"/>
  <c r="G546"/>
  <c r="B547"/>
  <c r="C547"/>
  <c r="D547"/>
  <c r="E547"/>
  <c r="F547"/>
  <c r="G547"/>
  <c r="B548"/>
  <c r="C548"/>
  <c r="D548"/>
  <c r="E548"/>
  <c r="F548"/>
  <c r="G548"/>
  <c r="B549"/>
  <c r="C549"/>
  <c r="D549"/>
  <c r="E549"/>
  <c r="F549"/>
  <c r="G549"/>
  <c r="B550"/>
  <c r="C550"/>
  <c r="D550"/>
  <c r="E550"/>
  <c r="F550"/>
  <c r="G550"/>
  <c r="B551"/>
  <c r="C551"/>
  <c r="D551"/>
  <c r="E551"/>
  <c r="F551"/>
  <c r="G551"/>
  <c r="B552"/>
  <c r="C552"/>
  <c r="D552"/>
  <c r="E552"/>
  <c r="F552"/>
  <c r="G552"/>
  <c r="B553"/>
  <c r="C553"/>
  <c r="D553"/>
  <c r="E553"/>
  <c r="F553"/>
  <c r="G553"/>
  <c r="B554"/>
  <c r="C554"/>
  <c r="D554"/>
  <c r="E554"/>
  <c r="F554"/>
  <c r="G554"/>
  <c r="B555"/>
  <c r="C555"/>
  <c r="D555"/>
  <c r="E555"/>
  <c r="F555"/>
  <c r="G555"/>
  <c r="B556"/>
  <c r="C556"/>
  <c r="D556"/>
  <c r="E556"/>
  <c r="F556"/>
  <c r="G556"/>
  <c r="B557"/>
  <c r="C557"/>
  <c r="D557"/>
  <c r="E557"/>
  <c r="F557"/>
  <c r="G557"/>
  <c r="B558"/>
  <c r="C558"/>
  <c r="D558"/>
  <c r="E558"/>
  <c r="F558"/>
  <c r="G558"/>
  <c r="B559"/>
  <c r="C559"/>
  <c r="D559"/>
  <c r="E559"/>
  <c r="F559"/>
  <c r="G559"/>
  <c r="B560"/>
  <c r="C560"/>
  <c r="D560"/>
  <c r="E560"/>
  <c r="F560"/>
  <c r="G560"/>
  <c r="E521"/>
  <c r="F521"/>
  <c r="G521"/>
  <c r="B521"/>
  <c r="B482"/>
  <c r="E482"/>
  <c r="F482"/>
  <c r="G482"/>
  <c r="B483"/>
  <c r="E483"/>
  <c r="F483"/>
  <c r="G483"/>
  <c r="B484"/>
  <c r="E484"/>
  <c r="F484"/>
  <c r="G484"/>
  <c r="B485"/>
  <c r="E485"/>
  <c r="F485"/>
  <c r="G485"/>
  <c r="B486"/>
  <c r="E486"/>
  <c r="F486"/>
  <c r="G486"/>
  <c r="B487"/>
  <c r="E487"/>
  <c r="F487"/>
  <c r="G487"/>
  <c r="B488"/>
  <c r="E488"/>
  <c r="F488"/>
  <c r="G488"/>
  <c r="B489"/>
  <c r="E489"/>
  <c r="F489"/>
  <c r="G489"/>
  <c r="B490"/>
  <c r="E490"/>
  <c r="F490"/>
  <c r="G490"/>
  <c r="B491"/>
  <c r="E491"/>
  <c r="F491"/>
  <c r="G491"/>
  <c r="B492"/>
  <c r="E492"/>
  <c r="F492"/>
  <c r="G492"/>
  <c r="B493"/>
  <c r="E493"/>
  <c r="F493"/>
  <c r="G493"/>
  <c r="B494"/>
  <c r="E494"/>
  <c r="F494"/>
  <c r="G494"/>
  <c r="B495"/>
  <c r="E495"/>
  <c r="F495"/>
  <c r="G495"/>
  <c r="B496"/>
  <c r="E496"/>
  <c r="F496"/>
  <c r="G496"/>
  <c r="B497"/>
  <c r="E497"/>
  <c r="F497"/>
  <c r="G497"/>
  <c r="B498"/>
  <c r="E498"/>
  <c r="F498"/>
  <c r="G498"/>
  <c r="B499"/>
  <c r="E499"/>
  <c r="F499"/>
  <c r="G499"/>
  <c r="B500"/>
  <c r="E500"/>
  <c r="F500"/>
  <c r="G500"/>
  <c r="B501"/>
  <c r="E501"/>
  <c r="F501"/>
  <c r="G501"/>
  <c r="B502"/>
  <c r="E502"/>
  <c r="F502"/>
  <c r="G502"/>
  <c r="B503"/>
  <c r="E503"/>
  <c r="F503"/>
  <c r="G503"/>
  <c r="B504"/>
  <c r="E504"/>
  <c r="F504"/>
  <c r="G504"/>
  <c r="B505"/>
  <c r="E505"/>
  <c r="F505"/>
  <c r="G505"/>
  <c r="B506"/>
  <c r="E506"/>
  <c r="F506"/>
  <c r="G506"/>
  <c r="B507"/>
  <c r="C507"/>
  <c r="D507"/>
  <c r="E507"/>
  <c r="F507"/>
  <c r="G507"/>
  <c r="B508"/>
  <c r="C508"/>
  <c r="D508"/>
  <c r="E508"/>
  <c r="F508"/>
  <c r="G508"/>
  <c r="B509"/>
  <c r="C509"/>
  <c r="D509"/>
  <c r="E509"/>
  <c r="F509"/>
  <c r="G509"/>
  <c r="B510"/>
  <c r="C510"/>
  <c r="D510"/>
  <c r="E510"/>
  <c r="F510"/>
  <c r="G510"/>
  <c r="B511"/>
  <c r="C511"/>
  <c r="D511"/>
  <c r="E511"/>
  <c r="F511"/>
  <c r="G511"/>
  <c r="B512"/>
  <c r="C512"/>
  <c r="D512"/>
  <c r="E512"/>
  <c r="F512"/>
  <c r="G512"/>
  <c r="B513"/>
  <c r="C513"/>
  <c r="D513"/>
  <c r="E513"/>
  <c r="F513"/>
  <c r="G513"/>
  <c r="B514"/>
  <c r="C514"/>
  <c r="D514"/>
  <c r="E514"/>
  <c r="F514"/>
  <c r="G514"/>
  <c r="B515"/>
  <c r="C515"/>
  <c r="D515"/>
  <c r="E515"/>
  <c r="F515"/>
  <c r="G515"/>
  <c r="B516"/>
  <c r="C516"/>
  <c r="D516"/>
  <c r="E516"/>
  <c r="F516"/>
  <c r="G516"/>
  <c r="B517"/>
  <c r="C517"/>
  <c r="D517"/>
  <c r="E517"/>
  <c r="F517"/>
  <c r="G517"/>
  <c r="B518"/>
  <c r="C518"/>
  <c r="D518"/>
  <c r="E518"/>
  <c r="F518"/>
  <c r="G518"/>
  <c r="B519"/>
  <c r="C519"/>
  <c r="D519"/>
  <c r="E519"/>
  <c r="F519"/>
  <c r="G519"/>
  <c r="B520"/>
  <c r="C520"/>
  <c r="D520"/>
  <c r="E520"/>
  <c r="F520"/>
  <c r="G520"/>
  <c r="E481"/>
  <c r="F481"/>
  <c r="G481"/>
  <c r="B481"/>
  <c r="B442"/>
  <c r="E442"/>
  <c r="F442"/>
  <c r="G442"/>
  <c r="B443"/>
  <c r="E443"/>
  <c r="F443"/>
  <c r="G443"/>
  <c r="B444"/>
  <c r="E444"/>
  <c r="F444"/>
  <c r="G444"/>
  <c r="B445"/>
  <c r="E445"/>
  <c r="F445"/>
  <c r="G445"/>
  <c r="B446"/>
  <c r="E446"/>
  <c r="F446"/>
  <c r="G446"/>
  <c r="B447"/>
  <c r="E447"/>
  <c r="F447"/>
  <c r="G447"/>
  <c r="B448"/>
  <c r="E448"/>
  <c r="F448"/>
  <c r="G448"/>
  <c r="B449"/>
  <c r="E449"/>
  <c r="F449"/>
  <c r="G449"/>
  <c r="B450"/>
  <c r="E450"/>
  <c r="F450"/>
  <c r="G450"/>
  <c r="B451"/>
  <c r="E451"/>
  <c r="F451"/>
  <c r="G451"/>
  <c r="B452"/>
  <c r="E452"/>
  <c r="F452"/>
  <c r="G452"/>
  <c r="B453"/>
  <c r="E453"/>
  <c r="F453"/>
  <c r="G453"/>
  <c r="B454"/>
  <c r="E454"/>
  <c r="F454"/>
  <c r="G454"/>
  <c r="B455"/>
  <c r="E455"/>
  <c r="F455"/>
  <c r="G455"/>
  <c r="B456"/>
  <c r="E456"/>
  <c r="F456"/>
  <c r="G456"/>
  <c r="B457"/>
  <c r="E457"/>
  <c r="F457"/>
  <c r="G457"/>
  <c r="B458"/>
  <c r="E458"/>
  <c r="F458"/>
  <c r="G458"/>
  <c r="B459"/>
  <c r="E459"/>
  <c r="F459"/>
  <c r="G459"/>
  <c r="B460"/>
  <c r="E460"/>
  <c r="F460"/>
  <c r="G460"/>
  <c r="B461"/>
  <c r="E461"/>
  <c r="F461"/>
  <c r="G461"/>
  <c r="B462"/>
  <c r="E462"/>
  <c r="F462"/>
  <c r="G462"/>
  <c r="B463"/>
  <c r="E463"/>
  <c r="F463"/>
  <c r="G463"/>
  <c r="B464"/>
  <c r="E464"/>
  <c r="F464"/>
  <c r="G464"/>
  <c r="B465"/>
  <c r="E465"/>
  <c r="F465"/>
  <c r="G465"/>
  <c r="B466"/>
  <c r="E466"/>
  <c r="F466"/>
  <c r="G466"/>
  <c r="B467"/>
  <c r="E467"/>
  <c r="F467"/>
  <c r="G467"/>
  <c r="B468"/>
  <c r="E468"/>
  <c r="F468"/>
  <c r="G468"/>
  <c r="B469"/>
  <c r="E469"/>
  <c r="F469"/>
  <c r="G469"/>
  <c r="B470"/>
  <c r="E470"/>
  <c r="F470"/>
  <c r="G470"/>
  <c r="B471"/>
  <c r="E471"/>
  <c r="F471"/>
  <c r="G471"/>
  <c r="B472"/>
  <c r="E472"/>
  <c r="F472"/>
  <c r="G472"/>
  <c r="B473"/>
  <c r="E473"/>
  <c r="F473"/>
  <c r="G473"/>
  <c r="B474"/>
  <c r="E474"/>
  <c r="F474"/>
  <c r="G474"/>
  <c r="B475"/>
  <c r="E475"/>
  <c r="F475"/>
  <c r="G475"/>
  <c r="B476"/>
  <c r="C476"/>
  <c r="D476"/>
  <c r="E476"/>
  <c r="F476"/>
  <c r="G476"/>
  <c r="B477"/>
  <c r="C477"/>
  <c r="D477"/>
  <c r="E477"/>
  <c r="F477"/>
  <c r="G477"/>
  <c r="B478"/>
  <c r="C478"/>
  <c r="D478"/>
  <c r="E478"/>
  <c r="F478"/>
  <c r="G478"/>
  <c r="B479"/>
  <c r="C479"/>
  <c r="D479"/>
  <c r="E479"/>
  <c r="F479"/>
  <c r="G479"/>
  <c r="B480"/>
  <c r="C480"/>
  <c r="D480"/>
  <c r="E480"/>
  <c r="F480"/>
  <c r="G480"/>
  <c r="E441"/>
  <c r="F441"/>
  <c r="G441"/>
  <c r="B441"/>
  <c r="B402"/>
  <c r="E402"/>
  <c r="F402"/>
  <c r="G402"/>
  <c r="B403"/>
  <c r="E403"/>
  <c r="F403"/>
  <c r="G403"/>
  <c r="B404"/>
  <c r="E404"/>
  <c r="F404"/>
  <c r="G404"/>
  <c r="B405"/>
  <c r="E405"/>
  <c r="F405"/>
  <c r="G405"/>
  <c r="B406"/>
  <c r="E406"/>
  <c r="F406"/>
  <c r="G406"/>
  <c r="B407"/>
  <c r="E407"/>
  <c r="F407"/>
  <c r="G407"/>
  <c r="B408"/>
  <c r="E408"/>
  <c r="F408"/>
  <c r="G408"/>
  <c r="B409"/>
  <c r="E409"/>
  <c r="F409"/>
  <c r="G409"/>
  <c r="B410"/>
  <c r="E410"/>
  <c r="F410"/>
  <c r="G410"/>
  <c r="B411"/>
  <c r="E411"/>
  <c r="F411"/>
  <c r="G411"/>
  <c r="B412"/>
  <c r="E412"/>
  <c r="F412"/>
  <c r="G412"/>
  <c r="B413"/>
  <c r="E413"/>
  <c r="F413"/>
  <c r="G413"/>
  <c r="B414"/>
  <c r="E414"/>
  <c r="F414"/>
  <c r="G414"/>
  <c r="B415"/>
  <c r="E415"/>
  <c r="F415"/>
  <c r="G415"/>
  <c r="B416"/>
  <c r="E416"/>
  <c r="F416"/>
  <c r="G416"/>
  <c r="B417"/>
  <c r="E417"/>
  <c r="F417"/>
  <c r="G417"/>
  <c r="B418"/>
  <c r="E418"/>
  <c r="F418"/>
  <c r="G418"/>
  <c r="B419"/>
  <c r="E419"/>
  <c r="F419"/>
  <c r="G419"/>
  <c r="B420"/>
  <c r="E420"/>
  <c r="F420"/>
  <c r="G420"/>
  <c r="B421"/>
  <c r="E421"/>
  <c r="F421"/>
  <c r="G421"/>
  <c r="B422"/>
  <c r="E422"/>
  <c r="F422"/>
  <c r="G422"/>
  <c r="B423"/>
  <c r="E423"/>
  <c r="F423"/>
  <c r="G423"/>
  <c r="B424"/>
  <c r="E424"/>
  <c r="F424"/>
  <c r="G424"/>
  <c r="B425"/>
  <c r="E425"/>
  <c r="F425"/>
  <c r="G425"/>
  <c r="B426"/>
  <c r="E426"/>
  <c r="F426"/>
  <c r="G426"/>
  <c r="B427"/>
  <c r="E427"/>
  <c r="F427"/>
  <c r="G427"/>
  <c r="B428"/>
  <c r="E428"/>
  <c r="F428"/>
  <c r="G428"/>
  <c r="B429"/>
  <c r="E429"/>
  <c r="F429"/>
  <c r="G429"/>
  <c r="B430"/>
  <c r="E430"/>
  <c r="F430"/>
  <c r="G430"/>
  <c r="B431"/>
  <c r="E431"/>
  <c r="F431"/>
  <c r="G431"/>
  <c r="B432"/>
  <c r="E432"/>
  <c r="F432"/>
  <c r="G432"/>
  <c r="B433"/>
  <c r="E433"/>
  <c r="F433"/>
  <c r="G433"/>
  <c r="B434"/>
  <c r="E434"/>
  <c r="F434"/>
  <c r="G434"/>
  <c r="B435"/>
  <c r="E435"/>
  <c r="F435"/>
  <c r="G435"/>
  <c r="B436"/>
  <c r="E436"/>
  <c r="F436"/>
  <c r="G436"/>
  <c r="B437"/>
  <c r="E437"/>
  <c r="F437"/>
  <c r="G437"/>
  <c r="B438"/>
  <c r="E438"/>
  <c r="F438"/>
  <c r="G438"/>
  <c r="B439"/>
  <c r="C439"/>
  <c r="D439"/>
  <c r="E439"/>
  <c r="F439"/>
  <c r="G439"/>
  <c r="B440"/>
  <c r="C440"/>
  <c r="D440"/>
  <c r="E440"/>
  <c r="F440"/>
  <c r="G440"/>
  <c r="E401"/>
  <c r="F401"/>
  <c r="G401"/>
  <c r="B401"/>
  <c r="B362"/>
  <c r="E362"/>
  <c r="F362"/>
  <c r="G362"/>
  <c r="B363"/>
  <c r="E363"/>
  <c r="F363"/>
  <c r="G363"/>
  <c r="B364"/>
  <c r="E364"/>
  <c r="F364"/>
  <c r="G364"/>
  <c r="B365"/>
  <c r="E365"/>
  <c r="F365"/>
  <c r="G365"/>
  <c r="B366"/>
  <c r="E366"/>
  <c r="F366"/>
  <c r="G366"/>
  <c r="B367"/>
  <c r="E367"/>
  <c r="F367"/>
  <c r="G367"/>
  <c r="B368"/>
  <c r="E368"/>
  <c r="F368"/>
  <c r="G368"/>
  <c r="B369"/>
  <c r="E369"/>
  <c r="F369"/>
  <c r="G369"/>
  <c r="B370"/>
  <c r="E370"/>
  <c r="F370"/>
  <c r="G370"/>
  <c r="B371"/>
  <c r="E371"/>
  <c r="F371"/>
  <c r="G371"/>
  <c r="B372"/>
  <c r="E372"/>
  <c r="F372"/>
  <c r="G372"/>
  <c r="B373"/>
  <c r="E373"/>
  <c r="F373"/>
  <c r="G373"/>
  <c r="B374"/>
  <c r="E374"/>
  <c r="F374"/>
  <c r="G374"/>
  <c r="B375"/>
  <c r="E375"/>
  <c r="F375"/>
  <c r="G375"/>
  <c r="B376"/>
  <c r="E376"/>
  <c r="F376"/>
  <c r="G376"/>
  <c r="B377"/>
  <c r="E377"/>
  <c r="F377"/>
  <c r="G377"/>
  <c r="B378"/>
  <c r="E378"/>
  <c r="F378"/>
  <c r="G378"/>
  <c r="B379"/>
  <c r="E379"/>
  <c r="F379"/>
  <c r="G379"/>
  <c r="B380"/>
  <c r="E380"/>
  <c r="F380"/>
  <c r="G380"/>
  <c r="B381"/>
  <c r="E381"/>
  <c r="F381"/>
  <c r="G381"/>
  <c r="B382"/>
  <c r="E382"/>
  <c r="F382"/>
  <c r="G382"/>
  <c r="B383"/>
  <c r="E383"/>
  <c r="F383"/>
  <c r="G383"/>
  <c r="B384"/>
  <c r="E384"/>
  <c r="F384"/>
  <c r="G384"/>
  <c r="B385"/>
  <c r="E385"/>
  <c r="F385"/>
  <c r="G385"/>
  <c r="B386"/>
  <c r="E386"/>
  <c r="F386"/>
  <c r="G386"/>
  <c r="B387"/>
  <c r="E387"/>
  <c r="F387"/>
  <c r="G387"/>
  <c r="B388"/>
  <c r="E388"/>
  <c r="F388"/>
  <c r="G388"/>
  <c r="B389"/>
  <c r="E389"/>
  <c r="F389"/>
  <c r="G389"/>
  <c r="B390"/>
  <c r="E390"/>
  <c r="F390"/>
  <c r="G390"/>
  <c r="B391"/>
  <c r="E391"/>
  <c r="F391"/>
  <c r="G391"/>
  <c r="B392"/>
  <c r="E392"/>
  <c r="F392"/>
  <c r="G392"/>
  <c r="B393"/>
  <c r="E393"/>
  <c r="F393"/>
  <c r="G393"/>
  <c r="B394"/>
  <c r="E394"/>
  <c r="F394"/>
  <c r="G394"/>
  <c r="B395"/>
  <c r="E395"/>
  <c r="F395"/>
  <c r="G395"/>
  <c r="B396"/>
  <c r="E396"/>
  <c r="F396"/>
  <c r="G396"/>
  <c r="B397"/>
  <c r="E397"/>
  <c r="F397"/>
  <c r="G397"/>
  <c r="B398"/>
  <c r="E398"/>
  <c r="F398"/>
  <c r="G398"/>
  <c r="B399"/>
  <c r="E399"/>
  <c r="F399"/>
  <c r="G399"/>
  <c r="B400"/>
  <c r="C400"/>
  <c r="D400"/>
  <c r="E400"/>
  <c r="F400"/>
  <c r="G400"/>
  <c r="E361"/>
  <c r="F361"/>
  <c r="G361"/>
  <c r="B361"/>
  <c r="B322"/>
  <c r="E322"/>
  <c r="F322"/>
  <c r="G322"/>
  <c r="B323"/>
  <c r="E323"/>
  <c r="F323"/>
  <c r="G323"/>
  <c r="B324"/>
  <c r="E324"/>
  <c r="F324"/>
  <c r="G324"/>
  <c r="B325"/>
  <c r="E325"/>
  <c r="F325"/>
  <c r="G325"/>
  <c r="B326"/>
  <c r="E326"/>
  <c r="F326"/>
  <c r="G326"/>
  <c r="B327"/>
  <c r="E327"/>
  <c r="F327"/>
  <c r="G327"/>
  <c r="B328"/>
  <c r="E328"/>
  <c r="F328"/>
  <c r="G328"/>
  <c r="B329"/>
  <c r="E329"/>
  <c r="F329"/>
  <c r="G329"/>
  <c r="B330"/>
  <c r="E330"/>
  <c r="F330"/>
  <c r="G330"/>
  <c r="B331"/>
  <c r="E331"/>
  <c r="F331"/>
  <c r="G331"/>
  <c r="B332"/>
  <c r="E332"/>
  <c r="F332"/>
  <c r="G332"/>
  <c r="B333"/>
  <c r="E333"/>
  <c r="F333"/>
  <c r="G333"/>
  <c r="B334"/>
  <c r="E334"/>
  <c r="F334"/>
  <c r="G334"/>
  <c r="B335"/>
  <c r="E335"/>
  <c r="F335"/>
  <c r="G335"/>
  <c r="B336"/>
  <c r="E336"/>
  <c r="F336"/>
  <c r="G336"/>
  <c r="B337"/>
  <c r="E337"/>
  <c r="F337"/>
  <c r="G337"/>
  <c r="B338"/>
  <c r="E338"/>
  <c r="F338"/>
  <c r="G338"/>
  <c r="B339"/>
  <c r="E339"/>
  <c r="F339"/>
  <c r="G339"/>
  <c r="B340"/>
  <c r="E340"/>
  <c r="F340"/>
  <c r="G340"/>
  <c r="B341"/>
  <c r="E341"/>
  <c r="F341"/>
  <c r="G341"/>
  <c r="B342"/>
  <c r="E342"/>
  <c r="F342"/>
  <c r="G342"/>
  <c r="B343"/>
  <c r="E343"/>
  <c r="F343"/>
  <c r="G343"/>
  <c r="B344"/>
  <c r="E344"/>
  <c r="F344"/>
  <c r="G344"/>
  <c r="B345"/>
  <c r="E345"/>
  <c r="F345"/>
  <c r="G345"/>
  <c r="B346"/>
  <c r="E346"/>
  <c r="F346"/>
  <c r="G346"/>
  <c r="B347"/>
  <c r="E347"/>
  <c r="F347"/>
  <c r="G347"/>
  <c r="B348"/>
  <c r="E348"/>
  <c r="F348"/>
  <c r="G348"/>
  <c r="B349"/>
  <c r="E349"/>
  <c r="F349"/>
  <c r="G349"/>
  <c r="B350"/>
  <c r="E350"/>
  <c r="F350"/>
  <c r="G350"/>
  <c r="B351"/>
  <c r="E351"/>
  <c r="F351"/>
  <c r="G351"/>
  <c r="B352"/>
  <c r="E352"/>
  <c r="F352"/>
  <c r="G352"/>
  <c r="B353"/>
  <c r="E353"/>
  <c r="F353"/>
  <c r="G353"/>
  <c r="B354"/>
  <c r="E354"/>
  <c r="F354"/>
  <c r="G354"/>
  <c r="B355"/>
  <c r="E355"/>
  <c r="F355"/>
  <c r="G355"/>
  <c r="B356"/>
  <c r="E356"/>
  <c r="F356"/>
  <c r="G356"/>
  <c r="B357"/>
  <c r="E357"/>
  <c r="F357"/>
  <c r="G357"/>
  <c r="B358"/>
  <c r="E358"/>
  <c r="F358"/>
  <c r="G358"/>
  <c r="B359"/>
  <c r="C359"/>
  <c r="D359"/>
  <c r="E359"/>
  <c r="F359"/>
  <c r="G359"/>
  <c r="B360"/>
  <c r="C360"/>
  <c r="D360"/>
  <c r="E360"/>
  <c r="F360"/>
  <c r="G360"/>
  <c r="E321"/>
  <c r="F321"/>
  <c r="G321"/>
  <c r="B321"/>
  <c r="B282"/>
  <c r="E282"/>
  <c r="F282"/>
  <c r="G282"/>
  <c r="B283"/>
  <c r="E283"/>
  <c r="F283"/>
  <c r="G283"/>
  <c r="B284"/>
  <c r="E284"/>
  <c r="F284"/>
  <c r="G284"/>
  <c r="B285"/>
  <c r="E285"/>
  <c r="F285"/>
  <c r="G285"/>
  <c r="B286"/>
  <c r="E286"/>
  <c r="F286"/>
  <c r="G286"/>
  <c r="B287"/>
  <c r="E287"/>
  <c r="F287"/>
  <c r="G287"/>
  <c r="B288"/>
  <c r="E288"/>
  <c r="F288"/>
  <c r="G288"/>
  <c r="B289"/>
  <c r="E289"/>
  <c r="F289"/>
  <c r="G289"/>
  <c r="B290"/>
  <c r="E290"/>
  <c r="F290"/>
  <c r="G290"/>
  <c r="B291"/>
  <c r="E291"/>
  <c r="F291"/>
  <c r="G291"/>
  <c r="B292"/>
  <c r="E292"/>
  <c r="F292"/>
  <c r="G292"/>
  <c r="B293"/>
  <c r="E293"/>
  <c r="F293"/>
  <c r="G293"/>
  <c r="B294"/>
  <c r="E294"/>
  <c r="F294"/>
  <c r="G294"/>
  <c r="B295"/>
  <c r="E295"/>
  <c r="F295"/>
  <c r="G295"/>
  <c r="B296"/>
  <c r="E296"/>
  <c r="F296"/>
  <c r="G296"/>
  <c r="B297"/>
  <c r="E297"/>
  <c r="F297"/>
  <c r="G297"/>
  <c r="B298"/>
  <c r="E298"/>
  <c r="F298"/>
  <c r="G298"/>
  <c r="B299"/>
  <c r="E299"/>
  <c r="F299"/>
  <c r="G299"/>
  <c r="B300"/>
  <c r="E300"/>
  <c r="F300"/>
  <c r="G300"/>
  <c r="B301"/>
  <c r="E301"/>
  <c r="F301"/>
  <c r="G301"/>
  <c r="B302"/>
  <c r="E302"/>
  <c r="F302"/>
  <c r="G302"/>
  <c r="B303"/>
  <c r="E303"/>
  <c r="F303"/>
  <c r="G303"/>
  <c r="B304"/>
  <c r="E304"/>
  <c r="F304"/>
  <c r="G304"/>
  <c r="B305"/>
  <c r="E305"/>
  <c r="F305"/>
  <c r="G305"/>
  <c r="B306"/>
  <c r="E306"/>
  <c r="F306"/>
  <c r="G306"/>
  <c r="B307"/>
  <c r="E307"/>
  <c r="F307"/>
  <c r="G307"/>
  <c r="B308"/>
  <c r="E308"/>
  <c r="F308"/>
  <c r="G308"/>
  <c r="B309"/>
  <c r="E309"/>
  <c r="F309"/>
  <c r="G309"/>
  <c r="B310"/>
  <c r="E310"/>
  <c r="F310"/>
  <c r="G310"/>
  <c r="B311"/>
  <c r="E311"/>
  <c r="F311"/>
  <c r="G311"/>
  <c r="B312"/>
  <c r="E312"/>
  <c r="F312"/>
  <c r="G312"/>
  <c r="B313"/>
  <c r="E313"/>
  <c r="F313"/>
  <c r="G313"/>
  <c r="B314"/>
  <c r="C314"/>
  <c r="D314"/>
  <c r="E314"/>
  <c r="F314"/>
  <c r="G314"/>
  <c r="B315"/>
  <c r="C315"/>
  <c r="D315"/>
  <c r="E315"/>
  <c r="F315"/>
  <c r="G315"/>
  <c r="B316"/>
  <c r="C316"/>
  <c r="D316"/>
  <c r="E316"/>
  <c r="F316"/>
  <c r="G316"/>
  <c r="B317"/>
  <c r="C317"/>
  <c r="D317"/>
  <c r="E317"/>
  <c r="F317"/>
  <c r="G317"/>
  <c r="B318"/>
  <c r="C318"/>
  <c r="D318"/>
  <c r="E318"/>
  <c r="F318"/>
  <c r="G318"/>
  <c r="B319"/>
  <c r="C319"/>
  <c r="D319"/>
  <c r="E319"/>
  <c r="F319"/>
  <c r="G319"/>
  <c r="B320"/>
  <c r="C320"/>
  <c r="D320"/>
  <c r="E320"/>
  <c r="F320"/>
  <c r="G320"/>
  <c r="E281"/>
  <c r="F281"/>
  <c r="G281"/>
  <c r="B281"/>
  <c r="B242"/>
  <c r="E242"/>
  <c r="F242"/>
  <c r="G242"/>
  <c r="B243"/>
  <c r="E243"/>
  <c r="F243"/>
  <c r="G243"/>
  <c r="B244"/>
  <c r="E244"/>
  <c r="F244"/>
  <c r="G244"/>
  <c r="B245"/>
  <c r="E245"/>
  <c r="F245"/>
  <c r="G245"/>
  <c r="B246"/>
  <c r="E246"/>
  <c r="F246"/>
  <c r="G246"/>
  <c r="B247"/>
  <c r="E247"/>
  <c r="F247"/>
  <c r="G247"/>
  <c r="B248"/>
  <c r="E248"/>
  <c r="F248"/>
  <c r="G248"/>
  <c r="B249"/>
  <c r="E249"/>
  <c r="F249"/>
  <c r="G249"/>
  <c r="B250"/>
  <c r="E250"/>
  <c r="F250"/>
  <c r="G250"/>
  <c r="B251"/>
  <c r="E251"/>
  <c r="F251"/>
  <c r="G251"/>
  <c r="B252"/>
  <c r="E252"/>
  <c r="F252"/>
  <c r="G252"/>
  <c r="B253"/>
  <c r="E253"/>
  <c r="F253"/>
  <c r="G253"/>
  <c r="B254"/>
  <c r="E254"/>
  <c r="F254"/>
  <c r="G254"/>
  <c r="B255"/>
  <c r="E255"/>
  <c r="F255"/>
  <c r="G255"/>
  <c r="B256"/>
  <c r="E256"/>
  <c r="F256"/>
  <c r="G256"/>
  <c r="B257"/>
  <c r="E257"/>
  <c r="F257"/>
  <c r="G257"/>
  <c r="B258"/>
  <c r="E258"/>
  <c r="F258"/>
  <c r="G258"/>
  <c r="B259"/>
  <c r="E259"/>
  <c r="F259"/>
  <c r="G259"/>
  <c r="B260"/>
  <c r="E260"/>
  <c r="F260"/>
  <c r="G260"/>
  <c r="B261"/>
  <c r="E261"/>
  <c r="F261"/>
  <c r="G261"/>
  <c r="B262"/>
  <c r="E262"/>
  <c r="F262"/>
  <c r="G262"/>
  <c r="B263"/>
  <c r="E263"/>
  <c r="F263"/>
  <c r="G263"/>
  <c r="B264"/>
  <c r="E264"/>
  <c r="F264"/>
  <c r="G264"/>
  <c r="B265"/>
  <c r="E265"/>
  <c r="F265"/>
  <c r="G265"/>
  <c r="B266"/>
  <c r="E266"/>
  <c r="F266"/>
  <c r="G266"/>
  <c r="B267"/>
  <c r="E267"/>
  <c r="F267"/>
  <c r="G267"/>
  <c r="B268"/>
  <c r="E268"/>
  <c r="F268"/>
  <c r="G268"/>
  <c r="B269"/>
  <c r="E269"/>
  <c r="F269"/>
  <c r="G269"/>
  <c r="B270"/>
  <c r="E270"/>
  <c r="F270"/>
  <c r="G270"/>
  <c r="B271"/>
  <c r="E271"/>
  <c r="F271"/>
  <c r="G271"/>
  <c r="B272"/>
  <c r="D272"/>
  <c r="E272"/>
  <c r="F272"/>
  <c r="G272"/>
  <c r="B273"/>
  <c r="E273"/>
  <c r="F273"/>
  <c r="G273"/>
  <c r="B274"/>
  <c r="C274"/>
  <c r="D274"/>
  <c r="E274"/>
  <c r="F274"/>
  <c r="G274"/>
  <c r="B275"/>
  <c r="C275"/>
  <c r="D275"/>
  <c r="E275"/>
  <c r="F275"/>
  <c r="G275"/>
  <c r="B276"/>
  <c r="C276"/>
  <c r="D276"/>
  <c r="E276"/>
  <c r="F276"/>
  <c r="G276"/>
  <c r="B277"/>
  <c r="C277"/>
  <c r="D277"/>
  <c r="E277"/>
  <c r="F277"/>
  <c r="G277"/>
  <c r="B278"/>
  <c r="C278"/>
  <c r="D278"/>
  <c r="E278"/>
  <c r="F278"/>
  <c r="G278"/>
  <c r="B279"/>
  <c r="C279"/>
  <c r="D279"/>
  <c r="E279"/>
  <c r="F279"/>
  <c r="G279"/>
  <c r="B280"/>
  <c r="C280"/>
  <c r="D280"/>
  <c r="E280"/>
  <c r="F280"/>
  <c r="G280"/>
  <c r="E241"/>
  <c r="F241"/>
  <c r="G241"/>
  <c r="B241"/>
  <c r="B202"/>
  <c r="E202"/>
  <c r="F202"/>
  <c r="G202"/>
  <c r="B203"/>
  <c r="E203"/>
  <c r="F203"/>
  <c r="G203"/>
  <c r="B204"/>
  <c r="E204"/>
  <c r="F204"/>
  <c r="G204"/>
  <c r="B205"/>
  <c r="E205"/>
  <c r="F205"/>
  <c r="G205"/>
  <c r="B206"/>
  <c r="E206"/>
  <c r="F206"/>
  <c r="G206"/>
  <c r="B207"/>
  <c r="E207"/>
  <c r="F207"/>
  <c r="G207"/>
  <c r="B208"/>
  <c r="E208"/>
  <c r="F208"/>
  <c r="G208"/>
  <c r="B209"/>
  <c r="E209"/>
  <c r="F209"/>
  <c r="G209"/>
  <c r="B210"/>
  <c r="E210"/>
  <c r="F210"/>
  <c r="G210"/>
  <c r="B211"/>
  <c r="E211"/>
  <c r="F211"/>
  <c r="G211"/>
  <c r="B212"/>
  <c r="E212"/>
  <c r="F212"/>
  <c r="G212"/>
  <c r="B213"/>
  <c r="E213"/>
  <c r="F213"/>
  <c r="G213"/>
  <c r="B214"/>
  <c r="E214"/>
  <c r="F214"/>
  <c r="G214"/>
  <c r="B215"/>
  <c r="E215"/>
  <c r="F215"/>
  <c r="G215"/>
  <c r="B216"/>
  <c r="E216"/>
  <c r="F216"/>
  <c r="G216"/>
  <c r="B217"/>
  <c r="E217"/>
  <c r="F217"/>
  <c r="G217"/>
  <c r="B218"/>
  <c r="E218"/>
  <c r="F218"/>
  <c r="G218"/>
  <c r="B219"/>
  <c r="E219"/>
  <c r="F219"/>
  <c r="G219"/>
  <c r="B220"/>
  <c r="E220"/>
  <c r="F220"/>
  <c r="G220"/>
  <c r="B221"/>
  <c r="E221"/>
  <c r="F221"/>
  <c r="G221"/>
  <c r="B222"/>
  <c r="E222"/>
  <c r="F222"/>
  <c r="G222"/>
  <c r="B223"/>
  <c r="E223"/>
  <c r="F223"/>
  <c r="G223"/>
  <c r="B224"/>
  <c r="E224"/>
  <c r="F224"/>
  <c r="G224"/>
  <c r="B225"/>
  <c r="E225"/>
  <c r="F225"/>
  <c r="G225"/>
  <c r="B226"/>
  <c r="E226"/>
  <c r="F226"/>
  <c r="G226"/>
  <c r="B227"/>
  <c r="E227"/>
  <c r="F227"/>
  <c r="G227"/>
  <c r="B228"/>
  <c r="E228"/>
  <c r="F228"/>
  <c r="G228"/>
  <c r="B229"/>
  <c r="E229"/>
  <c r="F229"/>
  <c r="G229"/>
  <c r="B230"/>
  <c r="E230"/>
  <c r="F230"/>
  <c r="G230"/>
  <c r="B231"/>
  <c r="C231"/>
  <c r="D231"/>
  <c r="E231"/>
  <c r="F231"/>
  <c r="G231"/>
  <c r="B232"/>
  <c r="C232"/>
  <c r="D232"/>
  <c r="E232"/>
  <c r="F232"/>
  <c r="G232"/>
  <c r="B233"/>
  <c r="C233"/>
  <c r="D233"/>
  <c r="E233"/>
  <c r="F233"/>
  <c r="G233"/>
  <c r="B234"/>
  <c r="C234"/>
  <c r="D234"/>
  <c r="E234"/>
  <c r="F234"/>
  <c r="G234"/>
  <c r="B235"/>
  <c r="C235"/>
  <c r="D235"/>
  <c r="E235"/>
  <c r="F235"/>
  <c r="G235"/>
  <c r="B236"/>
  <c r="C236"/>
  <c r="D236"/>
  <c r="E236"/>
  <c r="F236"/>
  <c r="G236"/>
  <c r="B237"/>
  <c r="C237"/>
  <c r="D237"/>
  <c r="E237"/>
  <c r="F237"/>
  <c r="G237"/>
  <c r="B238"/>
  <c r="C238"/>
  <c r="D238"/>
  <c r="E238"/>
  <c r="F238"/>
  <c r="G238"/>
  <c r="B239"/>
  <c r="C239"/>
  <c r="D239"/>
  <c r="E239"/>
  <c r="F239"/>
  <c r="G239"/>
  <c r="B240"/>
  <c r="C240"/>
  <c r="D240"/>
  <c r="E240"/>
  <c r="F240"/>
  <c r="G240"/>
  <c r="E201"/>
  <c r="F201"/>
  <c r="G201"/>
  <c r="B201"/>
  <c r="B162"/>
  <c r="E162"/>
  <c r="F162"/>
  <c r="G162"/>
  <c r="B163"/>
  <c r="E163"/>
  <c r="F163"/>
  <c r="G163"/>
  <c r="B164"/>
  <c r="E164"/>
  <c r="F164"/>
  <c r="G164"/>
  <c r="B165"/>
  <c r="E165"/>
  <c r="F165"/>
  <c r="G165"/>
  <c r="B166"/>
  <c r="E166"/>
  <c r="F166"/>
  <c r="G166"/>
  <c r="B167"/>
  <c r="E167"/>
  <c r="F167"/>
  <c r="G167"/>
  <c r="B168"/>
  <c r="E168"/>
  <c r="F168"/>
  <c r="G168"/>
  <c r="B169"/>
  <c r="E169"/>
  <c r="F169"/>
  <c r="G169"/>
  <c r="B170"/>
  <c r="E170"/>
  <c r="F170"/>
  <c r="G170"/>
  <c r="B171"/>
  <c r="E171"/>
  <c r="F171"/>
  <c r="G171"/>
  <c r="B172"/>
  <c r="E172"/>
  <c r="F172"/>
  <c r="G172"/>
  <c r="B173"/>
  <c r="E173"/>
  <c r="F173"/>
  <c r="G173"/>
  <c r="B174"/>
  <c r="E174"/>
  <c r="F174"/>
  <c r="G174"/>
  <c r="B175"/>
  <c r="E175"/>
  <c r="F175"/>
  <c r="G175"/>
  <c r="B176"/>
  <c r="E176"/>
  <c r="F176"/>
  <c r="G176"/>
  <c r="B177"/>
  <c r="E177"/>
  <c r="F177"/>
  <c r="G177"/>
  <c r="B178"/>
  <c r="E178"/>
  <c r="F178"/>
  <c r="G178"/>
  <c r="B179"/>
  <c r="E179"/>
  <c r="F179"/>
  <c r="G179"/>
  <c r="B180"/>
  <c r="E180"/>
  <c r="F180"/>
  <c r="G180"/>
  <c r="B181"/>
  <c r="E181"/>
  <c r="F181"/>
  <c r="G181"/>
  <c r="B182"/>
  <c r="E182"/>
  <c r="F182"/>
  <c r="G182"/>
  <c r="B183"/>
  <c r="E183"/>
  <c r="F183"/>
  <c r="G183"/>
  <c r="B184"/>
  <c r="E184"/>
  <c r="F184"/>
  <c r="G184"/>
  <c r="B185"/>
  <c r="E185"/>
  <c r="F185"/>
  <c r="G185"/>
  <c r="B186"/>
  <c r="E186"/>
  <c r="F186"/>
  <c r="G186"/>
  <c r="B187"/>
  <c r="E187"/>
  <c r="F187"/>
  <c r="G187"/>
  <c r="B188"/>
  <c r="E188"/>
  <c r="F188"/>
  <c r="G188"/>
  <c r="B189"/>
  <c r="E189"/>
  <c r="F189"/>
  <c r="G189"/>
  <c r="B190"/>
  <c r="E190"/>
  <c r="F190"/>
  <c r="G190"/>
  <c r="B191"/>
  <c r="C191"/>
  <c r="D191"/>
  <c r="E191"/>
  <c r="F191"/>
  <c r="G191"/>
  <c r="B192"/>
  <c r="C192"/>
  <c r="D192"/>
  <c r="E192"/>
  <c r="F192"/>
  <c r="G192"/>
  <c r="B193"/>
  <c r="C193"/>
  <c r="D193"/>
  <c r="E193"/>
  <c r="F193"/>
  <c r="G193"/>
  <c r="B194"/>
  <c r="C194"/>
  <c r="D194"/>
  <c r="E194"/>
  <c r="F194"/>
  <c r="G194"/>
  <c r="B195"/>
  <c r="C195"/>
  <c r="D195"/>
  <c r="E195"/>
  <c r="F195"/>
  <c r="G195"/>
  <c r="B196"/>
  <c r="C196"/>
  <c r="D196"/>
  <c r="E196"/>
  <c r="F196"/>
  <c r="G196"/>
  <c r="B197"/>
  <c r="C197"/>
  <c r="D197"/>
  <c r="E197"/>
  <c r="F197"/>
  <c r="G197"/>
  <c r="B198"/>
  <c r="C198"/>
  <c r="D198"/>
  <c r="E198"/>
  <c r="F198"/>
  <c r="G198"/>
  <c r="B199"/>
  <c r="C199"/>
  <c r="D199"/>
  <c r="E199"/>
  <c r="F199"/>
  <c r="G199"/>
  <c r="B200"/>
  <c r="C200"/>
  <c r="D200"/>
  <c r="E200"/>
  <c r="F200"/>
  <c r="G200"/>
  <c r="E161"/>
  <c r="F161"/>
  <c r="G161"/>
  <c r="B161"/>
  <c r="B122"/>
  <c r="E122"/>
  <c r="F122"/>
  <c r="G122"/>
  <c r="B123"/>
  <c r="E123"/>
  <c r="F123"/>
  <c r="G123"/>
  <c r="B124"/>
  <c r="E124"/>
  <c r="F124"/>
  <c r="G124"/>
  <c r="B125"/>
  <c r="E125"/>
  <c r="F125"/>
  <c r="G125"/>
  <c r="B126"/>
  <c r="E126"/>
  <c r="F126"/>
  <c r="G126"/>
  <c r="B127"/>
  <c r="E127"/>
  <c r="F127"/>
  <c r="G127"/>
  <c r="B128"/>
  <c r="E128"/>
  <c r="F128"/>
  <c r="G128"/>
  <c r="B129"/>
  <c r="E129"/>
  <c r="F129"/>
  <c r="G129"/>
  <c r="B130"/>
  <c r="E130"/>
  <c r="F130"/>
  <c r="G130"/>
  <c r="B131"/>
  <c r="E131"/>
  <c r="F131"/>
  <c r="G131"/>
  <c r="B132"/>
  <c r="E132"/>
  <c r="F132"/>
  <c r="G132"/>
  <c r="B133"/>
  <c r="E133"/>
  <c r="F133"/>
  <c r="G133"/>
  <c r="B134"/>
  <c r="E134"/>
  <c r="F134"/>
  <c r="G134"/>
  <c r="B135"/>
  <c r="E135"/>
  <c r="F135"/>
  <c r="G135"/>
  <c r="B136"/>
  <c r="E136"/>
  <c r="F136"/>
  <c r="G136"/>
  <c r="B137"/>
  <c r="E137"/>
  <c r="F137"/>
  <c r="G137"/>
  <c r="B138"/>
  <c r="E138"/>
  <c r="F138"/>
  <c r="G138"/>
  <c r="B139"/>
  <c r="E139"/>
  <c r="F139"/>
  <c r="G139"/>
  <c r="B140"/>
  <c r="E140"/>
  <c r="F140"/>
  <c r="G140"/>
  <c r="B141"/>
  <c r="E141"/>
  <c r="F141"/>
  <c r="G141"/>
  <c r="B142"/>
  <c r="E142"/>
  <c r="F142"/>
  <c r="G142"/>
  <c r="B143"/>
  <c r="E143"/>
  <c r="F143"/>
  <c r="G143"/>
  <c r="B144"/>
  <c r="E144"/>
  <c r="F144"/>
  <c r="G144"/>
  <c r="B145"/>
  <c r="E145"/>
  <c r="F145"/>
  <c r="G145"/>
  <c r="B146"/>
  <c r="E146"/>
  <c r="F146"/>
  <c r="G146"/>
  <c r="B147"/>
  <c r="E147"/>
  <c r="F147"/>
  <c r="G147"/>
  <c r="B148"/>
  <c r="E148"/>
  <c r="F148"/>
  <c r="G148"/>
  <c r="B149"/>
  <c r="E149"/>
  <c r="F149"/>
  <c r="G149"/>
  <c r="B150"/>
  <c r="E150"/>
  <c r="F150"/>
  <c r="G150"/>
  <c r="B151"/>
  <c r="E151"/>
  <c r="F151"/>
  <c r="G151"/>
  <c r="B152"/>
  <c r="C152"/>
  <c r="D152"/>
  <c r="E152"/>
  <c r="F152"/>
  <c r="G152"/>
  <c r="B153"/>
  <c r="C153"/>
  <c r="D153"/>
  <c r="E153"/>
  <c r="F153"/>
  <c r="G153"/>
  <c r="B154"/>
  <c r="C154"/>
  <c r="D154"/>
  <c r="E154"/>
  <c r="F154"/>
  <c r="G154"/>
  <c r="B155"/>
  <c r="C155"/>
  <c r="D155"/>
  <c r="E155"/>
  <c r="F155"/>
  <c r="G155"/>
  <c r="B156"/>
  <c r="C156"/>
  <c r="D156"/>
  <c r="E156"/>
  <c r="F156"/>
  <c r="G156"/>
  <c r="B157"/>
  <c r="C157"/>
  <c r="D157"/>
  <c r="E157"/>
  <c r="F157"/>
  <c r="G157"/>
  <c r="B158"/>
  <c r="C158"/>
  <c r="D158"/>
  <c r="E158"/>
  <c r="F158"/>
  <c r="G158"/>
  <c r="B159"/>
  <c r="C159"/>
  <c r="D159"/>
  <c r="E159"/>
  <c r="F159"/>
  <c r="G159"/>
  <c r="B160"/>
  <c r="C160"/>
  <c r="D160"/>
  <c r="E160"/>
  <c r="F160"/>
  <c r="G160"/>
  <c r="E121"/>
  <c r="F121"/>
  <c r="G121"/>
  <c r="B121"/>
  <c r="B82"/>
  <c r="C82"/>
  <c r="D82"/>
  <c r="E82"/>
  <c r="F82"/>
  <c r="G82"/>
  <c r="B83"/>
  <c r="C83"/>
  <c r="D83"/>
  <c r="E83"/>
  <c r="F83"/>
  <c r="G83"/>
  <c r="B84"/>
  <c r="C84"/>
  <c r="D84"/>
  <c r="E84"/>
  <c r="F84"/>
  <c r="G84"/>
  <c r="B85"/>
  <c r="C85"/>
  <c r="D85"/>
  <c r="E85"/>
  <c r="F85"/>
  <c r="G85"/>
  <c r="B86"/>
  <c r="C86"/>
  <c r="D86"/>
  <c r="E86"/>
  <c r="F86"/>
  <c r="G86"/>
  <c r="B87"/>
  <c r="C87"/>
  <c r="D87"/>
  <c r="E87"/>
  <c r="F87"/>
  <c r="G87"/>
  <c r="B88"/>
  <c r="C88"/>
  <c r="D88"/>
  <c r="E88"/>
  <c r="F88"/>
  <c r="G88"/>
  <c r="B89"/>
  <c r="C89"/>
  <c r="D89"/>
  <c r="E89"/>
  <c r="F89"/>
  <c r="G89"/>
  <c r="B90"/>
  <c r="C90"/>
  <c r="D90"/>
  <c r="E90"/>
  <c r="F90"/>
  <c r="G90"/>
  <c r="B91"/>
  <c r="C91"/>
  <c r="D91"/>
  <c r="E91"/>
  <c r="F91"/>
  <c r="G91"/>
  <c r="B92"/>
  <c r="C92"/>
  <c r="D92"/>
  <c r="E92"/>
  <c r="F92"/>
  <c r="G92"/>
  <c r="B93"/>
  <c r="C93"/>
  <c r="D93"/>
  <c r="E93"/>
  <c r="F93"/>
  <c r="G93"/>
  <c r="B94"/>
  <c r="C94"/>
  <c r="D94"/>
  <c r="E94"/>
  <c r="F94"/>
  <c r="G94"/>
  <c r="B95"/>
  <c r="E95"/>
  <c r="F95"/>
  <c r="G95"/>
  <c r="B96"/>
  <c r="C96"/>
  <c r="D96"/>
  <c r="E96"/>
  <c r="F96"/>
  <c r="G96"/>
  <c r="B97"/>
  <c r="C97"/>
  <c r="D97"/>
  <c r="E97"/>
  <c r="F97"/>
  <c r="G97"/>
  <c r="B98"/>
  <c r="C98"/>
  <c r="D98"/>
  <c r="E98"/>
  <c r="F98"/>
  <c r="G98"/>
  <c r="B99"/>
  <c r="C99"/>
  <c r="D99"/>
  <c r="E99"/>
  <c r="F99"/>
  <c r="G99"/>
  <c r="B100"/>
  <c r="C100"/>
  <c r="D100"/>
  <c r="E100"/>
  <c r="F100"/>
  <c r="G100"/>
  <c r="B101"/>
  <c r="C101"/>
  <c r="D101"/>
  <c r="E101"/>
  <c r="F101"/>
  <c r="G101"/>
  <c r="B102"/>
  <c r="C102"/>
  <c r="D102"/>
  <c r="E102"/>
  <c r="F102"/>
  <c r="G102"/>
  <c r="B103"/>
  <c r="C103"/>
  <c r="D103"/>
  <c r="E103"/>
  <c r="F103"/>
  <c r="G103"/>
  <c r="B104"/>
  <c r="C104"/>
  <c r="D104"/>
  <c r="E104"/>
  <c r="F104"/>
  <c r="G104"/>
  <c r="B105"/>
  <c r="C105"/>
  <c r="D105"/>
  <c r="E105"/>
  <c r="F105"/>
  <c r="G105"/>
  <c r="B106"/>
  <c r="C106"/>
  <c r="D106"/>
  <c r="E106"/>
  <c r="F106"/>
  <c r="G106"/>
  <c r="B107"/>
  <c r="C107"/>
  <c r="D107"/>
  <c r="E107"/>
  <c r="F107"/>
  <c r="G107"/>
  <c r="B108"/>
  <c r="C108"/>
  <c r="D108"/>
  <c r="E108"/>
  <c r="F108"/>
  <c r="G108"/>
  <c r="B109"/>
  <c r="C109"/>
  <c r="D109"/>
  <c r="E109"/>
  <c r="F109"/>
  <c r="G109"/>
  <c r="B110"/>
  <c r="C110"/>
  <c r="D110"/>
  <c r="E110"/>
  <c r="F110"/>
  <c r="G110"/>
  <c r="B111"/>
  <c r="C111"/>
  <c r="D111"/>
  <c r="E111"/>
  <c r="F111"/>
  <c r="G111"/>
  <c r="B112"/>
  <c r="C112"/>
  <c r="D112"/>
  <c r="E112"/>
  <c r="F112"/>
  <c r="G112"/>
  <c r="B113"/>
  <c r="C113"/>
  <c r="D113"/>
  <c r="E113"/>
  <c r="F113"/>
  <c r="G113"/>
  <c r="B114"/>
  <c r="C114"/>
  <c r="D114"/>
  <c r="E114"/>
  <c r="F114"/>
  <c r="G114"/>
  <c r="B115"/>
  <c r="C115"/>
  <c r="D115"/>
  <c r="E115"/>
  <c r="F115"/>
  <c r="G115"/>
  <c r="B116"/>
  <c r="C116"/>
  <c r="D116"/>
  <c r="E116"/>
  <c r="F116"/>
  <c r="G116"/>
  <c r="B117"/>
  <c r="C117"/>
  <c r="D117"/>
  <c r="E117"/>
  <c r="F117"/>
  <c r="G117"/>
  <c r="B118"/>
  <c r="C118"/>
  <c r="D118"/>
  <c r="E118"/>
  <c r="F118"/>
  <c r="G118"/>
  <c r="B119"/>
  <c r="C119"/>
  <c r="D119"/>
  <c r="E119"/>
  <c r="F119"/>
  <c r="G119"/>
  <c r="B120"/>
  <c r="C120"/>
  <c r="D120"/>
  <c r="E120"/>
  <c r="F120"/>
  <c r="G120"/>
  <c r="E81"/>
  <c r="F81"/>
  <c r="G81"/>
  <c r="B81"/>
  <c r="B42"/>
  <c r="E42"/>
  <c r="F42"/>
  <c r="G42"/>
  <c r="B43"/>
  <c r="E43"/>
  <c r="F43"/>
  <c r="G43"/>
  <c r="B44"/>
  <c r="E44"/>
  <c r="F44"/>
  <c r="G44"/>
  <c r="B45"/>
  <c r="E45"/>
  <c r="F45"/>
  <c r="G45"/>
  <c r="B46"/>
  <c r="E46"/>
  <c r="F46"/>
  <c r="G46"/>
  <c r="B47"/>
  <c r="E47"/>
  <c r="F47"/>
  <c r="G47"/>
  <c r="B48"/>
  <c r="E48"/>
  <c r="F48"/>
  <c r="G48"/>
  <c r="B49"/>
  <c r="E49"/>
  <c r="F49"/>
  <c r="G49"/>
  <c r="B50"/>
  <c r="E50"/>
  <c r="F50"/>
  <c r="G50"/>
  <c r="B51"/>
  <c r="E51"/>
  <c r="F51"/>
  <c r="G51"/>
  <c r="B52"/>
  <c r="E52"/>
  <c r="F52"/>
  <c r="G52"/>
  <c r="B53"/>
  <c r="E53"/>
  <c r="F53"/>
  <c r="G53"/>
  <c r="B54"/>
  <c r="E54"/>
  <c r="F54"/>
  <c r="G54"/>
  <c r="B55"/>
  <c r="E55"/>
  <c r="F55"/>
  <c r="G55"/>
  <c r="B56"/>
  <c r="E56"/>
  <c r="F56"/>
  <c r="G56"/>
  <c r="B57"/>
  <c r="E57"/>
  <c r="F57"/>
  <c r="G57"/>
  <c r="B58"/>
  <c r="E58"/>
  <c r="F58"/>
  <c r="G58"/>
  <c r="B59"/>
  <c r="E59"/>
  <c r="F59"/>
  <c r="G59"/>
  <c r="B60"/>
  <c r="E60"/>
  <c r="F60"/>
  <c r="G60"/>
  <c r="B61"/>
  <c r="E61"/>
  <c r="F61"/>
  <c r="G61"/>
  <c r="B62"/>
  <c r="E62"/>
  <c r="F62"/>
  <c r="G62"/>
  <c r="B63"/>
  <c r="E63"/>
  <c r="F63"/>
  <c r="G63"/>
  <c r="B64"/>
  <c r="E64"/>
  <c r="F64"/>
  <c r="G64"/>
  <c r="B65"/>
  <c r="E65"/>
  <c r="F65"/>
  <c r="G65"/>
  <c r="B66"/>
  <c r="C66"/>
  <c r="E66"/>
  <c r="F66"/>
  <c r="G66"/>
  <c r="B67"/>
  <c r="C67"/>
  <c r="D67"/>
  <c r="E67"/>
  <c r="F67"/>
  <c r="G67"/>
  <c r="B68"/>
  <c r="C68"/>
  <c r="D68"/>
  <c r="E68"/>
  <c r="F68"/>
  <c r="G68"/>
  <c r="B69"/>
  <c r="C69"/>
  <c r="D69"/>
  <c r="E69"/>
  <c r="F69"/>
  <c r="G69"/>
  <c r="B70"/>
  <c r="C70"/>
  <c r="D70"/>
  <c r="E70"/>
  <c r="F70"/>
  <c r="G70"/>
  <c r="B71"/>
  <c r="C71"/>
  <c r="D71"/>
  <c r="E71"/>
  <c r="F71"/>
  <c r="G71"/>
  <c r="B72"/>
  <c r="C72"/>
  <c r="D72"/>
  <c r="E72"/>
  <c r="F72"/>
  <c r="G72"/>
  <c r="B73"/>
  <c r="C73"/>
  <c r="D73"/>
  <c r="E73"/>
  <c r="F73"/>
  <c r="G73"/>
  <c r="B74"/>
  <c r="C74"/>
  <c r="D74"/>
  <c r="E74"/>
  <c r="F74"/>
  <c r="G74"/>
  <c r="B75"/>
  <c r="C75"/>
  <c r="D75"/>
  <c r="E75"/>
  <c r="F75"/>
  <c r="G75"/>
  <c r="B76"/>
  <c r="C76"/>
  <c r="D76"/>
  <c r="E76"/>
  <c r="F76"/>
  <c r="G76"/>
  <c r="B77"/>
  <c r="C77"/>
  <c r="D77"/>
  <c r="E77"/>
  <c r="F77"/>
  <c r="G77"/>
  <c r="B78"/>
  <c r="C78"/>
  <c r="D78"/>
  <c r="E78"/>
  <c r="F78"/>
  <c r="G78"/>
  <c r="B79"/>
  <c r="C79"/>
  <c r="D79"/>
  <c r="E79"/>
  <c r="F79"/>
  <c r="G79"/>
  <c r="B80"/>
  <c r="C80"/>
  <c r="D80"/>
  <c r="E80"/>
  <c r="F80"/>
  <c r="G80"/>
  <c r="E41"/>
  <c r="F41"/>
  <c r="G41"/>
  <c r="B41"/>
  <c r="B2"/>
  <c r="E2"/>
  <c r="F2"/>
  <c r="G2"/>
  <c r="B3"/>
  <c r="E3"/>
  <c r="F3"/>
  <c r="G3"/>
  <c r="B4"/>
  <c r="E4"/>
  <c r="F4"/>
  <c r="G4"/>
  <c r="B5"/>
  <c r="E5"/>
  <c r="F5"/>
  <c r="G5"/>
  <c r="B6"/>
  <c r="E6"/>
  <c r="F6"/>
  <c r="G6"/>
  <c r="B7"/>
  <c r="E7"/>
  <c r="F7"/>
  <c r="G7"/>
  <c r="B8"/>
  <c r="E8"/>
  <c r="F8"/>
  <c r="G8"/>
  <c r="B9"/>
  <c r="E9"/>
  <c r="F9"/>
  <c r="G9"/>
  <c r="B10"/>
  <c r="E10"/>
  <c r="F10"/>
  <c r="G10"/>
  <c r="B11"/>
  <c r="E11"/>
  <c r="F11"/>
  <c r="G11"/>
  <c r="B12"/>
  <c r="E12"/>
  <c r="F12"/>
  <c r="G12"/>
  <c r="B13"/>
  <c r="E13"/>
  <c r="F13"/>
  <c r="G13"/>
  <c r="B14"/>
  <c r="E14"/>
  <c r="F14"/>
  <c r="G14"/>
  <c r="B15"/>
  <c r="E15"/>
  <c r="F15"/>
  <c r="G15"/>
  <c r="B16"/>
  <c r="E16"/>
  <c r="F16"/>
  <c r="G16"/>
  <c r="B17"/>
  <c r="E17"/>
  <c r="F17"/>
  <c r="G17"/>
  <c r="B18"/>
  <c r="E18"/>
  <c r="F18"/>
  <c r="G18"/>
  <c r="B19"/>
  <c r="E19"/>
  <c r="F19"/>
  <c r="G19"/>
  <c r="B20"/>
  <c r="E20"/>
  <c r="F20"/>
  <c r="G20"/>
  <c r="B21"/>
  <c r="E21"/>
  <c r="F21"/>
  <c r="G21"/>
  <c r="B22"/>
  <c r="E22"/>
  <c r="F22"/>
  <c r="G22"/>
  <c r="B23"/>
  <c r="E23"/>
  <c r="F23"/>
  <c r="G23"/>
  <c r="B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28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B36"/>
  <c r="C36"/>
  <c r="D36"/>
  <c r="E36"/>
  <c r="F36"/>
  <c r="G36"/>
  <c r="B37"/>
  <c r="C37"/>
  <c r="D37"/>
  <c r="E37"/>
  <c r="F37"/>
  <c r="G37"/>
  <c r="B38"/>
  <c r="C38"/>
  <c r="D38"/>
  <c r="E38"/>
  <c r="F38"/>
  <c r="G38"/>
  <c r="B39"/>
  <c r="C39"/>
  <c r="D39"/>
  <c r="E39"/>
  <c r="F39"/>
  <c r="G39"/>
  <c r="B40"/>
  <c r="C40"/>
  <c r="D40"/>
  <c r="E40"/>
  <c r="F40"/>
  <c r="G40"/>
  <c r="G1"/>
  <c r="E1"/>
  <c r="F1"/>
  <c r="B1"/>
  <c r="C15" i="27"/>
  <c r="C65" i="48"/>
  <c r="I90" i="36"/>
  <c r="J90"/>
  <c r="I64"/>
  <c r="J64"/>
  <c r="C21" i="11"/>
  <c r="C576" i="48" s="1"/>
  <c r="D21" i="11"/>
  <c r="D576" i="47" s="1"/>
  <c r="C23" i="6"/>
  <c r="D23"/>
  <c r="D358" i="48" s="1"/>
  <c r="D15" i="27"/>
  <c r="D130" i="47" s="1"/>
  <c r="D272" i="48"/>
  <c r="J120" i="36"/>
  <c r="I120"/>
  <c r="X3" i="38"/>
  <c r="B2" i="46"/>
  <c r="L1" i="36"/>
  <c r="X3" i="46"/>
  <c r="W3"/>
  <c r="D7" i="16"/>
  <c r="D482" i="47" s="1"/>
  <c r="D8" i="16"/>
  <c r="D483" i="47" s="1"/>
  <c r="D9" i="16"/>
  <c r="D484" i="47" s="1"/>
  <c r="D10" i="16"/>
  <c r="D485" i="47" s="1"/>
  <c r="D11" i="16"/>
  <c r="D486" i="48" s="1"/>
  <c r="D12" i="16"/>
  <c r="D487" i="47" s="1"/>
  <c r="D13" i="16"/>
  <c r="D488" i="47" s="1"/>
  <c r="D14" i="16"/>
  <c r="D489" i="47" s="1"/>
  <c r="D15" i="16"/>
  <c r="D490" i="47" s="1"/>
  <c r="D16" i="16"/>
  <c r="D491" i="47" s="1"/>
  <c r="D17" i="16"/>
  <c r="D492" i="47" s="1"/>
  <c r="D18" i="16"/>
  <c r="D493" i="47" s="1"/>
  <c r="D19" i="16"/>
  <c r="D495" i="47" s="1"/>
  <c r="D20" i="16"/>
  <c r="D497" i="47" s="1"/>
  <c r="D21" i="16"/>
  <c r="D498" i="47" s="1"/>
  <c r="D22" i="16"/>
  <c r="D500" i="48" s="1"/>
  <c r="D23" i="16"/>
  <c r="D501" i="48" s="1"/>
  <c r="D25" i="16"/>
  <c r="D502" i="47" s="1"/>
  <c r="D26" i="16"/>
  <c r="D503" i="47" s="1"/>
  <c r="D27" i="16"/>
  <c r="D504" i="47" s="1"/>
  <c r="D28" i="16"/>
  <c r="D505" i="47" s="1"/>
  <c r="D29" i="16"/>
  <c r="D506" i="47" s="1"/>
  <c r="D6" i="16"/>
  <c r="D481" i="47" s="1"/>
  <c r="C7" i="16"/>
  <c r="C482" i="48" s="1"/>
  <c r="C8" i="16"/>
  <c r="C483" i="48" s="1"/>
  <c r="C9" i="16"/>
  <c r="C484" i="48" s="1"/>
  <c r="C10" i="16"/>
  <c r="C485" i="47" s="1"/>
  <c r="C11" i="16"/>
  <c r="C486" i="48" s="1"/>
  <c r="C12" i="16"/>
  <c r="C487" i="47" s="1"/>
  <c r="C13" i="16"/>
  <c r="C488" i="48" s="1"/>
  <c r="C14" i="16"/>
  <c r="C489" i="48" s="1"/>
  <c r="C15" i="16"/>
  <c r="C490" i="48" s="1"/>
  <c r="C16" i="16"/>
  <c r="C491" i="48" s="1"/>
  <c r="C17" i="16"/>
  <c r="C492" i="48" s="1"/>
  <c r="C18" i="16"/>
  <c r="C493" i="47" s="1"/>
  <c r="C494" i="48"/>
  <c r="C19" i="16"/>
  <c r="C495" i="47" s="1"/>
  <c r="C496" i="48"/>
  <c r="C20" i="16"/>
  <c r="C497" i="47" s="1"/>
  <c r="C21" i="16"/>
  <c r="C498" i="48" s="1"/>
  <c r="C22" i="16"/>
  <c r="C500" i="48" s="1"/>
  <c r="C23" i="16"/>
  <c r="C501" i="47" s="1"/>
  <c r="C25" i="16"/>
  <c r="C502" i="48" s="1"/>
  <c r="C26" i="16"/>
  <c r="C503" i="47" s="1"/>
  <c r="C27" i="16"/>
  <c r="C504" i="48" s="1"/>
  <c r="C28" i="16"/>
  <c r="C505" i="47" s="1"/>
  <c r="C29" i="16"/>
  <c r="C506" i="48" s="1"/>
  <c r="C6" i="16"/>
  <c r="C481" i="47" s="1"/>
  <c r="D14" i="15"/>
  <c r="D529" i="48" s="1"/>
  <c r="D10" i="15"/>
  <c r="D18"/>
  <c r="D534" i="47" s="1"/>
  <c r="D15" i="15"/>
  <c r="D530" i="47" s="1"/>
  <c r="D13" i="15"/>
  <c r="D528" i="47" s="1"/>
  <c r="D11" i="15"/>
  <c r="D8"/>
  <c r="D522" i="47" s="1"/>
  <c r="D12" i="15"/>
  <c r="D527" i="47" s="1"/>
  <c r="D9" i="15"/>
  <c r="D524" i="48" s="1"/>
  <c r="D16" i="15"/>
  <c r="D17"/>
  <c r="D532" i="47" s="1"/>
  <c r="D19" i="15"/>
  <c r="D535" i="48" s="1"/>
  <c r="D20" i="15"/>
  <c r="D536" i="48" s="1"/>
  <c r="D21" i="15"/>
  <c r="D22"/>
  <c r="D538" i="47" s="1"/>
  <c r="D23" i="15"/>
  <c r="D539" i="48" s="1"/>
  <c r="D27" i="15"/>
  <c r="D543" i="47" s="1"/>
  <c r="D28" i="15"/>
  <c r="D24"/>
  <c r="D540" i="47" s="1"/>
  <c r="D25" i="15"/>
  <c r="D541" i="47" s="1"/>
  <c r="D26" i="15"/>
  <c r="D542" i="47" s="1"/>
  <c r="D29" i="15"/>
  <c r="D30"/>
  <c r="D546" i="47" s="1"/>
  <c r="C14" i="15"/>
  <c r="C529" i="47" s="1"/>
  <c r="C10" i="15"/>
  <c r="C525" i="47" s="1"/>
  <c r="C18" i="15"/>
  <c r="C15"/>
  <c r="C530" i="48" s="1"/>
  <c r="C13" i="15"/>
  <c r="C528" i="48" s="1"/>
  <c r="C11" i="15"/>
  <c r="C526" i="48" s="1"/>
  <c r="C8" i="15"/>
  <c r="C12"/>
  <c r="C527" i="47" s="1"/>
  <c r="C9" i="15"/>
  <c r="C524" i="48" s="1"/>
  <c r="C16" i="15"/>
  <c r="C531" i="47" s="1"/>
  <c r="C17" i="15"/>
  <c r="C19"/>
  <c r="C535" i="47" s="1"/>
  <c r="C20" i="15"/>
  <c r="C536" i="48" s="1"/>
  <c r="C21" i="15"/>
  <c r="C537" i="48" s="1"/>
  <c r="C22" i="15"/>
  <c r="C538" i="48" s="1"/>
  <c r="C23" i="15"/>
  <c r="C539" i="47" s="1"/>
  <c r="C27" i="15"/>
  <c r="C543" i="48" s="1"/>
  <c r="C28" i="15"/>
  <c r="C544" i="48" s="1"/>
  <c r="C24" i="15"/>
  <c r="C25"/>
  <c r="C541" i="47" s="1"/>
  <c r="C26" i="15"/>
  <c r="C542" i="48" s="1"/>
  <c r="C29" i="15"/>
  <c r="C545" i="47" s="1"/>
  <c r="C30" i="15"/>
  <c r="C546" i="48" s="1"/>
  <c r="J19" i="36"/>
  <c r="H115"/>
  <c r="H54"/>
  <c r="H56"/>
  <c r="H57"/>
  <c r="H123"/>
  <c r="H50"/>
  <c r="H52"/>
  <c r="H130"/>
  <c r="H35"/>
  <c r="H36"/>
  <c r="H37"/>
  <c r="H38"/>
  <c r="H39"/>
  <c r="H40"/>
  <c r="H41"/>
  <c r="H42"/>
  <c r="H43"/>
  <c r="H111"/>
  <c r="H112"/>
  <c r="H113"/>
  <c r="H114"/>
  <c r="H116"/>
  <c r="H117"/>
  <c r="H118"/>
  <c r="H51"/>
  <c r="H53"/>
  <c r="H55"/>
  <c r="H58"/>
  <c r="H59"/>
  <c r="H122"/>
  <c r="H124"/>
  <c r="H125"/>
  <c r="H126"/>
  <c r="H127"/>
  <c r="H128"/>
  <c r="H129"/>
  <c r="H131"/>
  <c r="G56"/>
  <c r="G57"/>
  <c r="G123"/>
  <c r="G50"/>
  <c r="G52"/>
  <c r="G130"/>
  <c r="G35"/>
  <c r="G36"/>
  <c r="G37"/>
  <c r="G38"/>
  <c r="G39"/>
  <c r="G40"/>
  <c r="G41"/>
  <c r="G42"/>
  <c r="G43"/>
  <c r="G111"/>
  <c r="G112"/>
  <c r="G113"/>
  <c r="G114"/>
  <c r="G116"/>
  <c r="G117"/>
  <c r="G118"/>
  <c r="G51"/>
  <c r="G53"/>
  <c r="G55"/>
  <c r="G58"/>
  <c r="G59"/>
  <c r="G122"/>
  <c r="G124"/>
  <c r="G125"/>
  <c r="G126"/>
  <c r="G127"/>
  <c r="G128"/>
  <c r="G129"/>
  <c r="G131"/>
  <c r="G115"/>
  <c r="G54"/>
  <c r="D7" i="19"/>
  <c r="D8"/>
  <c r="D363" i="48" s="1"/>
  <c r="D9" i="19"/>
  <c r="D364" i="47" s="1"/>
  <c r="D10" i="19"/>
  <c r="D365" i="47" s="1"/>
  <c r="D11" i="19"/>
  <c r="D12"/>
  <c r="D367" i="47" s="1"/>
  <c r="D13" i="19"/>
  <c r="D368" i="48" s="1"/>
  <c r="D14" i="19"/>
  <c r="D369" i="47" s="1"/>
  <c r="D15" i="19"/>
  <c r="D370" i="48" s="1"/>
  <c r="D16" i="19"/>
  <c r="D371" i="48" s="1"/>
  <c r="D17" i="19"/>
  <c r="D372" i="48" s="1"/>
  <c r="D18" i="19"/>
  <c r="D373" i="47" s="1"/>
  <c r="D19" i="19"/>
  <c r="D374" i="48" s="1"/>
  <c r="D20" i="19"/>
  <c r="D375" i="47" s="1"/>
  <c r="D21" i="19"/>
  <c r="D376" i="48" s="1"/>
  <c r="D24" i="19"/>
  <c r="D378" i="48" s="1"/>
  <c r="D25" i="19"/>
  <c r="D26"/>
  <c r="D380" i="48" s="1"/>
  <c r="D27" i="19"/>
  <c r="D381" i="48" s="1"/>
  <c r="D28" i="19"/>
  <c r="D382" i="48" s="1"/>
  <c r="D29" i="19"/>
  <c r="D30"/>
  <c r="D384" i="48" s="1"/>
  <c r="D31" i="19"/>
  <c r="D385" i="47" s="1"/>
  <c r="D32" i="19"/>
  <c r="D386" i="48" s="1"/>
  <c r="D33" i="19"/>
  <c r="D34"/>
  <c r="D388" i="48" s="1"/>
  <c r="D35" i="19"/>
  <c r="D389" i="47" s="1"/>
  <c r="D36" i="19"/>
  <c r="D390" i="48" s="1"/>
  <c r="D37" i="19"/>
  <c r="D38"/>
  <c r="D392" i="48" s="1"/>
  <c r="D39" i="19"/>
  <c r="D393" i="48" s="1"/>
  <c r="D394"/>
  <c r="D40" i="19"/>
  <c r="D41"/>
  <c r="D396" i="48" s="1"/>
  <c r="D42" i="19"/>
  <c r="D397" i="47" s="1"/>
  <c r="D6" i="19"/>
  <c r="D361" i="48" s="1"/>
  <c r="C7" i="19"/>
  <c r="C362" i="48" s="1"/>
  <c r="C8" i="19"/>
  <c r="C363" i="47" s="1"/>
  <c r="C9" i="19"/>
  <c r="C364" i="48" s="1"/>
  <c r="C10" i="19"/>
  <c r="C365" i="47" s="1"/>
  <c r="C11" i="19"/>
  <c r="C366" i="48" s="1"/>
  <c r="C12" i="19"/>
  <c r="C367" i="48" s="1"/>
  <c r="C13" i="19"/>
  <c r="C368" i="48" s="1"/>
  <c r="C14" i="19"/>
  <c r="C369" i="47" s="1"/>
  <c r="C16" i="19"/>
  <c r="C17"/>
  <c r="C372" i="47" s="1"/>
  <c r="C18" i="19"/>
  <c r="C373" i="47" s="1"/>
  <c r="C19" i="19"/>
  <c r="C374" i="47" s="1"/>
  <c r="C20" i="19"/>
  <c r="C21"/>
  <c r="C376" i="48" s="1"/>
  <c r="C24" i="19"/>
  <c r="C378" i="48" s="1"/>
  <c r="C25" i="19"/>
  <c r="C379" i="47" s="1"/>
  <c r="C26" i="19"/>
  <c r="C27"/>
  <c r="C381" i="47" s="1"/>
  <c r="C28" i="19"/>
  <c r="C382" i="47" s="1"/>
  <c r="C29" i="19"/>
  <c r="C383" i="47" s="1"/>
  <c r="C30" i="19"/>
  <c r="C31"/>
  <c r="C385" i="47" s="1"/>
  <c r="C32" i="19"/>
  <c r="C386" i="48" s="1"/>
  <c r="C33" i="19"/>
  <c r="C387" i="47" s="1"/>
  <c r="C34" i="19"/>
  <c r="C35"/>
  <c r="C389" i="47" s="1"/>
  <c r="C36" i="19"/>
  <c r="C390" i="47" s="1"/>
  <c r="C37" i="19"/>
  <c r="C391" i="48" s="1"/>
  <c r="C38" i="19"/>
  <c r="C39"/>
  <c r="C393" i="47" s="1"/>
  <c r="C40" i="19"/>
  <c r="C395" i="47" s="1"/>
  <c r="C41" i="19"/>
  <c r="C396" i="47" s="1"/>
  <c r="C42" i="19"/>
  <c r="C6"/>
  <c r="C361" i="48" s="1"/>
  <c r="D8" i="6"/>
  <c r="D322" i="48" s="1"/>
  <c r="D9" i="6"/>
  <c r="D323" i="47" s="1"/>
  <c r="D10" i="6"/>
  <c r="D324" i="48" s="1"/>
  <c r="D11" i="6"/>
  <c r="D325" i="48" s="1"/>
  <c r="D12" i="6"/>
  <c r="D326" i="48" s="1"/>
  <c r="D13" i="6"/>
  <c r="D327" i="47" s="1"/>
  <c r="D14" i="6"/>
  <c r="D328" i="48" s="1"/>
  <c r="D15" i="6"/>
  <c r="D329" i="48" s="1"/>
  <c r="D16" i="6"/>
  <c r="D330" i="48" s="1"/>
  <c r="D17" i="6"/>
  <c r="D331" i="47" s="1"/>
  <c r="D18" i="6"/>
  <c r="D332" i="48" s="1"/>
  <c r="D19" i="6"/>
  <c r="D333" i="48" s="1"/>
  <c r="D20" i="6"/>
  <c r="D334" i="48" s="1"/>
  <c r="D21" i="6"/>
  <c r="D335" i="47" s="1"/>
  <c r="D22" i="6"/>
  <c r="D336" i="48" s="1"/>
  <c r="D24" i="6"/>
  <c r="D337" i="47" s="1"/>
  <c r="D25" i="6"/>
  <c r="D338" i="48" s="1"/>
  <c r="D26" i="6"/>
  <c r="D339" i="47" s="1"/>
  <c r="D27" i="6"/>
  <c r="D340" i="48" s="1"/>
  <c r="D28" i="6"/>
  <c r="D341" i="48" s="1"/>
  <c r="D29" i="6"/>
  <c r="D342" i="48" s="1"/>
  <c r="D30" i="6"/>
  <c r="D343" i="47" s="1"/>
  <c r="D31" i="6"/>
  <c r="D344" i="48" s="1"/>
  <c r="D32" i="6"/>
  <c r="D345" i="48" s="1"/>
  <c r="D33" i="6"/>
  <c r="D346" i="48" s="1"/>
  <c r="D34" i="6"/>
  <c r="D347" i="47" s="1"/>
  <c r="D35" i="6"/>
  <c r="D348" i="48" s="1"/>
  <c r="D36" i="6"/>
  <c r="D349" i="48" s="1"/>
  <c r="D37" i="6"/>
  <c r="D350" i="48" s="1"/>
  <c r="D351" i="47"/>
  <c r="D38" i="6"/>
  <c r="D352" i="48" s="1"/>
  <c r="D39" i="6"/>
  <c r="D353" i="47" s="1"/>
  <c r="D40" i="6"/>
  <c r="D354" i="48" s="1"/>
  <c r="D41" i="6"/>
  <c r="D355" i="47" s="1"/>
  <c r="D42" i="6"/>
  <c r="D356" i="48" s="1"/>
  <c r="D43" i="6"/>
  <c r="D357" i="48" s="1"/>
  <c r="D7" i="6"/>
  <c r="D321" i="48" s="1"/>
  <c r="C8" i="6"/>
  <c r="C322" i="47" s="1"/>
  <c r="C9" i="6"/>
  <c r="C323" i="48" s="1"/>
  <c r="C10" i="6"/>
  <c r="C324" i="48" s="1"/>
  <c r="C11" i="6"/>
  <c r="C325" i="47" s="1"/>
  <c r="C12" i="6"/>
  <c r="C326" i="47" s="1"/>
  <c r="C13" i="6"/>
  <c r="C327" i="47" s="1"/>
  <c r="C14" i="6"/>
  <c r="C328" i="48" s="1"/>
  <c r="C15" i="6"/>
  <c r="C329" i="48" s="1"/>
  <c r="C16" i="6"/>
  <c r="C330" i="47" s="1"/>
  <c r="C17" i="6"/>
  <c r="C331" i="48" s="1"/>
  <c r="C18" i="6"/>
  <c r="C332" i="47" s="1"/>
  <c r="C19" i="6"/>
  <c r="C333" i="47" s="1"/>
  <c r="C20" i="6"/>
  <c r="C334" i="47" s="1"/>
  <c r="C21" i="6"/>
  <c r="C22"/>
  <c r="C336" i="48" s="1"/>
  <c r="C24" i="6"/>
  <c r="C337" i="48" s="1"/>
  <c r="C25" i="6"/>
  <c r="C338" i="47" s="1"/>
  <c r="C26" i="6"/>
  <c r="C339" i="48" s="1"/>
  <c r="C27" i="6"/>
  <c r="C340" i="48" s="1"/>
  <c r="C28" i="6"/>
  <c r="C341" i="47" s="1"/>
  <c r="C29" i="6"/>
  <c r="C342" i="47" s="1"/>
  <c r="C30" i="6"/>
  <c r="C343" i="47" s="1"/>
  <c r="C31" i="6"/>
  <c r="C344" i="47" s="1"/>
  <c r="C32" i="6"/>
  <c r="C345" i="48" s="1"/>
  <c r="C33" i="6"/>
  <c r="C346" i="47" s="1"/>
  <c r="C34" i="6"/>
  <c r="C347" i="47" s="1"/>
  <c r="C35" i="6"/>
  <c r="C348" i="48" s="1"/>
  <c r="C36" i="6"/>
  <c r="C349" i="47" s="1"/>
  <c r="C37" i="6"/>
  <c r="C350" i="47" s="1"/>
  <c r="C38" i="6"/>
  <c r="C352" i="47" s="1"/>
  <c r="C39" i="6"/>
  <c r="C353" i="48" s="1"/>
  <c r="C40" i="6"/>
  <c r="C354" i="47" s="1"/>
  <c r="C41" i="6"/>
  <c r="C355" i="48" s="1"/>
  <c r="C42" i="6"/>
  <c r="C356" i="47" s="1"/>
  <c r="C43" i="6"/>
  <c r="C357" i="47" s="1"/>
  <c r="C7" i="6"/>
  <c r="C321" i="48" s="1"/>
  <c r="C642"/>
  <c r="C644"/>
  <c r="C646"/>
  <c r="C648"/>
  <c r="C650"/>
  <c r="C652"/>
  <c r="C654"/>
  <c r="D7" i="5"/>
  <c r="D282" i="48" s="1"/>
  <c r="D8" i="5"/>
  <c r="D283" i="47" s="1"/>
  <c r="D9" i="5"/>
  <c r="D284" i="48" s="1"/>
  <c r="D10" i="5"/>
  <c r="D285" i="47" s="1"/>
  <c r="D11" i="5"/>
  <c r="D286" i="48" s="1"/>
  <c r="D12" i="5"/>
  <c r="D287" i="48" s="1"/>
  <c r="D13" i="5"/>
  <c r="D288" i="48" s="1"/>
  <c r="D14" i="5"/>
  <c r="D289" i="48" s="1"/>
  <c r="D15" i="5"/>
  <c r="D290" i="48" s="1"/>
  <c r="D16" i="5"/>
  <c r="D291" i="47" s="1"/>
  <c r="D17" i="5"/>
  <c r="D292" i="48" s="1"/>
  <c r="D18" i="5"/>
  <c r="D293" i="47" s="1"/>
  <c r="D19" i="5"/>
  <c r="D294" i="48" s="1"/>
  <c r="D20" i="5"/>
  <c r="D295" i="48" s="1"/>
  <c r="D21" i="5"/>
  <c r="D296" i="48" s="1"/>
  <c r="D22" i="5"/>
  <c r="D297" i="48" s="1"/>
  <c r="D23" i="5"/>
  <c r="D298" i="48" s="1"/>
  <c r="D24" i="5"/>
  <c r="D299" i="47" s="1"/>
  <c r="D25" i="5"/>
  <c r="D300" i="48" s="1"/>
  <c r="D26" i="5"/>
  <c r="D301" i="47" s="1"/>
  <c r="D27" i="5"/>
  <c r="D302" i="48" s="1"/>
  <c r="D28" i="5"/>
  <c r="D303" i="47" s="1"/>
  <c r="D29" i="5"/>
  <c r="D304" i="48" s="1"/>
  <c r="D30" i="5"/>
  <c r="D305" i="48" s="1"/>
  <c r="D31" i="5"/>
  <c r="D306" i="48" s="1"/>
  <c r="D32" i="5"/>
  <c r="D307" i="48" s="1"/>
  <c r="D308"/>
  <c r="D33" i="5"/>
  <c r="D309" i="47" s="1"/>
  <c r="D34" i="5"/>
  <c r="D310" i="48" s="1"/>
  <c r="D35" i="5"/>
  <c r="D311" i="47" s="1"/>
  <c r="D36" i="5"/>
  <c r="D312" i="48" s="1"/>
  <c r="D37" i="5"/>
  <c r="D313" i="48" s="1"/>
  <c r="D6" i="5"/>
  <c r="D281" i="47" s="1"/>
  <c r="C7" i="5"/>
  <c r="C282" i="47" s="1"/>
  <c r="C8" i="5"/>
  <c r="C283" i="48" s="1"/>
  <c r="C9" i="5"/>
  <c r="C284" i="47" s="1"/>
  <c r="C10" i="5"/>
  <c r="C285" i="47" s="1"/>
  <c r="C11" i="5"/>
  <c r="C286" i="47" s="1"/>
  <c r="C12" i="5"/>
  <c r="C287" i="48" s="1"/>
  <c r="C13" i="5"/>
  <c r="C288" i="48" s="1"/>
  <c r="C14" i="5"/>
  <c r="C289" i="48" s="1"/>
  <c r="C15" i="5"/>
  <c r="C290" i="48" s="1"/>
  <c r="C16" i="5"/>
  <c r="C291" i="48" s="1"/>
  <c r="C17" i="5"/>
  <c r="C292" i="47" s="1"/>
  <c r="C18" i="5"/>
  <c r="C293" i="48" s="1"/>
  <c r="C19" i="5"/>
  <c r="C294" i="47" s="1"/>
  <c r="C20" i="5"/>
  <c r="C295" i="48" s="1"/>
  <c r="C21" i="5"/>
  <c r="C296" i="48" s="1"/>
  <c r="C22" i="5"/>
  <c r="C297" i="47" s="1"/>
  <c r="C23" i="5"/>
  <c r="C298" i="47" s="1"/>
  <c r="C24" i="5"/>
  <c r="C299" i="47" s="1"/>
  <c r="C25" i="5"/>
  <c r="C300" i="47" s="1"/>
  <c r="C26" i="5"/>
  <c r="C301" i="47" s="1"/>
  <c r="C27" i="5"/>
  <c r="C302" i="47" s="1"/>
  <c r="C28" i="5"/>
  <c r="C303" i="48" s="1"/>
  <c r="C29" i="5"/>
  <c r="C304" i="48" s="1"/>
  <c r="C30" i="5"/>
  <c r="C305" i="47" s="1"/>
  <c r="C31" i="5"/>
  <c r="C306" i="48" s="1"/>
  <c r="C32" i="5"/>
  <c r="C307" i="48" s="1"/>
  <c r="C308" i="47"/>
  <c r="C33" i="5"/>
  <c r="C309" i="48" s="1"/>
  <c r="C34" i="5"/>
  <c r="C310" i="47" s="1"/>
  <c r="C35" i="5"/>
  <c r="C311" i="48" s="1"/>
  <c r="C36" i="5"/>
  <c r="C312" i="48" s="1"/>
  <c r="C37" i="5"/>
  <c r="C313" i="47" s="1"/>
  <c r="C6" i="5"/>
  <c r="C281" i="48" s="1"/>
  <c r="D7" i="4"/>
  <c r="D242" i="48" s="1"/>
  <c r="D8" i="4"/>
  <c r="D243" i="47" s="1"/>
  <c r="D9" i="4"/>
  <c r="D244" i="48" s="1"/>
  <c r="D10" i="4"/>
  <c r="D245" i="47" s="1"/>
  <c r="D11" i="4"/>
  <c r="D246" i="48" s="1"/>
  <c r="D12" i="4"/>
  <c r="D247" i="48" s="1"/>
  <c r="D13" i="4"/>
  <c r="D248" i="48" s="1"/>
  <c r="D14" i="4"/>
  <c r="D249" i="47" s="1"/>
  <c r="D15" i="4"/>
  <c r="D250" i="48" s="1"/>
  <c r="D16" i="4"/>
  <c r="D251" i="47" s="1"/>
  <c r="D19" i="4"/>
  <c r="D252" i="48" s="1"/>
  <c r="D20" i="4"/>
  <c r="D253" i="47" s="1"/>
  <c r="D21" i="4"/>
  <c r="D254" i="48" s="1"/>
  <c r="D22" i="4"/>
  <c r="D255" i="48" s="1"/>
  <c r="D23" i="4"/>
  <c r="D256" i="47" s="1"/>
  <c r="D24" i="4"/>
  <c r="D258" i="48" s="1"/>
  <c r="D25" i="4"/>
  <c r="D259" i="47" s="1"/>
  <c r="D26" i="4"/>
  <c r="D260" i="48" s="1"/>
  <c r="D27" i="4"/>
  <c r="D262" i="48" s="1"/>
  <c r="D28" i="4"/>
  <c r="D263" i="48" s="1"/>
  <c r="D29" i="4"/>
  <c r="D264" i="48" s="1"/>
  <c r="D30" i="4"/>
  <c r="D265" i="47" s="1"/>
  <c r="D31" i="4"/>
  <c r="D266" i="48" s="1"/>
  <c r="D32" i="4"/>
  <c r="D267" i="48" s="1"/>
  <c r="D33" i="4"/>
  <c r="D268" i="48" s="1"/>
  <c r="D35" i="4"/>
  <c r="D270" i="48" s="1"/>
  <c r="D36" i="4"/>
  <c r="D271" i="47" s="1"/>
  <c r="D6" i="4"/>
  <c r="D241" i="48" s="1"/>
  <c r="C7" i="4"/>
  <c r="C242" i="47" s="1"/>
  <c r="C8" i="4"/>
  <c r="C243" i="48" s="1"/>
  <c r="C9" i="4"/>
  <c r="C244" i="47" s="1"/>
  <c r="C10" i="4"/>
  <c r="C245" i="47" s="1"/>
  <c r="C11" i="4"/>
  <c r="C246" i="47" s="1"/>
  <c r="C12" i="4"/>
  <c r="C247" i="48" s="1"/>
  <c r="C13" i="4"/>
  <c r="C248" i="47" s="1"/>
  <c r="C14" i="4"/>
  <c r="C249" i="48" s="1"/>
  <c r="C15" i="4"/>
  <c r="C250" i="47" s="1"/>
  <c r="C16" i="4"/>
  <c r="C251" i="48" s="1"/>
  <c r="C19" i="4"/>
  <c r="C252" i="47" s="1"/>
  <c r="C20" i="4"/>
  <c r="C253" i="47" s="1"/>
  <c r="C21" i="4"/>
  <c r="C254" i="47" s="1"/>
  <c r="C22" i="4"/>
  <c r="C255" i="48" s="1"/>
  <c r="C23" i="4"/>
  <c r="C256" i="47" s="1"/>
  <c r="C24" i="4"/>
  <c r="C258" i="47" s="1"/>
  <c r="C25" i="4"/>
  <c r="C259" i="48" s="1"/>
  <c r="C26" i="4"/>
  <c r="C260" i="47" s="1"/>
  <c r="C27" i="4"/>
  <c r="C262" i="48" s="1"/>
  <c r="C28" i="4"/>
  <c r="C263" i="48" s="1"/>
  <c r="C29" i="4"/>
  <c r="C264" i="48" s="1"/>
  <c r="C30" i="4"/>
  <c r="C265" i="48" s="1"/>
  <c r="C31" i="4"/>
  <c r="C266" i="47" s="1"/>
  <c r="C32" i="4"/>
  <c r="C267" i="48" s="1"/>
  <c r="C33" i="4"/>
  <c r="C268" i="48" s="1"/>
  <c r="C35" i="4"/>
  <c r="C270" i="47" s="1"/>
  <c r="C36" i="4"/>
  <c r="C271" i="47" s="1"/>
  <c r="C6" i="4"/>
  <c r="C241" i="48" s="1"/>
  <c r="D7" i="3"/>
  <c r="D202" i="48" s="1"/>
  <c r="D8" i="3"/>
  <c r="D203" i="47" s="1"/>
  <c r="D9" i="3"/>
  <c r="D204" i="48" s="1"/>
  <c r="D10" i="3"/>
  <c r="D205" i="48" s="1"/>
  <c r="D11" i="3"/>
  <c r="D206" i="48" s="1"/>
  <c r="D12" i="3"/>
  <c r="D207" i="47" s="1"/>
  <c r="D13" i="3"/>
  <c r="D208" i="48" s="1"/>
  <c r="D14" i="3"/>
  <c r="D209" i="48" s="1"/>
  <c r="D15" i="3"/>
  <c r="D210" i="48" s="1"/>
  <c r="D16" i="3"/>
  <c r="D211" i="47" s="1"/>
  <c r="D17" i="3"/>
  <c r="D212" i="48" s="1"/>
  <c r="D18" i="3"/>
  <c r="D213" i="48" s="1"/>
  <c r="D19" i="3"/>
  <c r="D214" i="48" s="1"/>
  <c r="D20" i="3"/>
  <c r="D215" i="47" s="1"/>
  <c r="D21" i="3"/>
  <c r="D216" i="48" s="1"/>
  <c r="D22" i="3"/>
  <c r="D217" i="48" s="1"/>
  <c r="D23" i="3"/>
  <c r="D218" i="48" s="1"/>
  <c r="D24" i="3"/>
  <c r="D219" i="47" s="1"/>
  <c r="D25" i="3"/>
  <c r="D220" i="48" s="1"/>
  <c r="D26" i="3"/>
  <c r="D221" i="48" s="1"/>
  <c r="D27" i="3"/>
  <c r="D222" i="48" s="1"/>
  <c r="D28" i="3"/>
  <c r="D223" i="47" s="1"/>
  <c r="D29" i="3"/>
  <c r="D224" i="48" s="1"/>
  <c r="D30" i="3"/>
  <c r="D225" i="48" s="1"/>
  <c r="D31" i="3"/>
  <c r="D226" i="48" s="1"/>
  <c r="D32" i="3"/>
  <c r="D227" i="47" s="1"/>
  <c r="D33" i="3"/>
  <c r="D228" i="48" s="1"/>
  <c r="D34" i="3"/>
  <c r="D229" i="48" s="1"/>
  <c r="D35" i="3"/>
  <c r="D230" i="48" s="1"/>
  <c r="D6" i="3"/>
  <c r="D201" i="48" s="1"/>
  <c r="C7" i="3"/>
  <c r="C202" i="48" s="1"/>
  <c r="C8" i="3"/>
  <c r="C203" i="48" s="1"/>
  <c r="C9" i="3"/>
  <c r="C204" i="48" s="1"/>
  <c r="C10" i="3"/>
  <c r="C205" i="47" s="1"/>
  <c r="C11" i="3"/>
  <c r="C206" i="47" s="1"/>
  <c r="C12" i="3"/>
  <c r="C207" i="48" s="1"/>
  <c r="C13" i="3"/>
  <c r="C208" i="48" s="1"/>
  <c r="C14" i="3"/>
  <c r="C209" i="47" s="1"/>
  <c r="C15" i="3"/>
  <c r="C210" i="48" s="1"/>
  <c r="C16" i="3"/>
  <c r="C211" i="48" s="1"/>
  <c r="C17" i="3"/>
  <c r="C212" i="47" s="1"/>
  <c r="C18" i="3"/>
  <c r="C213" i="47" s="1"/>
  <c r="C19" i="3"/>
  <c r="C214" i="47" s="1"/>
  <c r="C20" i="3"/>
  <c r="C215" i="48" s="1"/>
  <c r="C21" i="3"/>
  <c r="C216" i="48" s="1"/>
  <c r="C22" i="3"/>
  <c r="C217" i="48" s="1"/>
  <c r="C23" i="3"/>
  <c r="C218" i="48" s="1"/>
  <c r="C24" i="3"/>
  <c r="C219" i="48" s="1"/>
  <c r="C25" i="3"/>
  <c r="C220" i="47" s="1"/>
  <c r="C26" i="3"/>
  <c r="C221" i="48" s="1"/>
  <c r="C27" i="3"/>
  <c r="C222" i="47" s="1"/>
  <c r="C28" i="3"/>
  <c r="C223" i="48" s="1"/>
  <c r="C29" i="3"/>
  <c r="C224" i="48" s="1"/>
  <c r="C30" i="3"/>
  <c r="C225" i="48" s="1"/>
  <c r="C31" i="3"/>
  <c r="C226" i="48" s="1"/>
  <c r="C32" i="3"/>
  <c r="C227" i="48" s="1"/>
  <c r="C33" i="3"/>
  <c r="C228" i="48" s="1"/>
  <c r="C34" i="3"/>
  <c r="C229" i="48" s="1"/>
  <c r="C35" i="3"/>
  <c r="C230" i="47" s="1"/>
  <c r="C6" i="3"/>
  <c r="C201" i="48" s="1"/>
  <c r="D7" i="27"/>
  <c r="D122" i="48" s="1"/>
  <c r="D8" i="27"/>
  <c r="D123" i="47" s="1"/>
  <c r="D9" i="27"/>
  <c r="D124" i="48" s="1"/>
  <c r="D10" i="27"/>
  <c r="D125" i="48" s="1"/>
  <c r="D11" i="27"/>
  <c r="D126" i="48" s="1"/>
  <c r="D12" i="27"/>
  <c r="D127" i="47" s="1"/>
  <c r="D13" i="27"/>
  <c r="D128" i="48" s="1"/>
  <c r="D14" i="27"/>
  <c r="D129" i="48" s="1"/>
  <c r="D16" i="27"/>
  <c r="D131" i="48" s="1"/>
  <c r="D17" i="27"/>
  <c r="D132" i="48" s="1"/>
  <c r="D18" i="27"/>
  <c r="D133" i="48" s="1"/>
  <c r="D19" i="27"/>
  <c r="D134" i="47" s="1"/>
  <c r="D21" i="27"/>
  <c r="D135" i="47" s="1"/>
  <c r="D22" i="27"/>
  <c r="D136" i="48" s="1"/>
  <c r="D23" i="27"/>
  <c r="D137" i="47" s="1"/>
  <c r="D24" i="27"/>
  <c r="D138" i="47" s="1"/>
  <c r="D25" i="27"/>
  <c r="D139" i="48" s="1"/>
  <c r="D26" i="27"/>
  <c r="D140" i="47" s="1"/>
  <c r="D27" i="27"/>
  <c r="D141" i="48" s="1"/>
  <c r="D28" i="27"/>
  <c r="D142" i="48" s="1"/>
  <c r="D29" i="27"/>
  <c r="D143" i="48" s="1"/>
  <c r="D30" i="27"/>
  <c r="D144" i="47" s="1"/>
  <c r="D31" i="27"/>
  <c r="D145" i="47" s="1"/>
  <c r="D32" i="27"/>
  <c r="D146" i="48" s="1"/>
  <c r="D33" i="27"/>
  <c r="D147" i="48" s="1"/>
  <c r="D34" i="27"/>
  <c r="D148" i="48" s="1"/>
  <c r="D35" i="27"/>
  <c r="D149" i="48" s="1"/>
  <c r="D36" i="27"/>
  <c r="D150" i="48" s="1"/>
  <c r="D37" i="27"/>
  <c r="D151" i="47" s="1"/>
  <c r="D6" i="27"/>
  <c r="D121" i="48" s="1"/>
  <c r="C7" i="27"/>
  <c r="C122" i="48" s="1"/>
  <c r="C8" i="27"/>
  <c r="C123" i="48" s="1"/>
  <c r="C9" i="27"/>
  <c r="C124" i="47" s="1"/>
  <c r="C10" i="27"/>
  <c r="C125" i="48" s="1"/>
  <c r="C11" i="27"/>
  <c r="C126" i="47" s="1"/>
  <c r="C12" i="27"/>
  <c r="C127" i="48" s="1"/>
  <c r="C13" i="27"/>
  <c r="C128" i="48" s="1"/>
  <c r="C14" i="27"/>
  <c r="C129" i="48" s="1"/>
  <c r="C16" i="27"/>
  <c r="C131" i="48" s="1"/>
  <c r="C17" i="27"/>
  <c r="C132" i="47" s="1"/>
  <c r="C18" i="27"/>
  <c r="C133" i="48" s="1"/>
  <c r="C19" i="27"/>
  <c r="C134" i="47" s="1"/>
  <c r="C21" i="27"/>
  <c r="C135" i="47" s="1"/>
  <c r="C22" i="27"/>
  <c r="C136" i="47" s="1"/>
  <c r="C23" i="27"/>
  <c r="C137" i="48" s="1"/>
  <c r="C24" i="27"/>
  <c r="C138" i="48" s="1"/>
  <c r="C25" i="27"/>
  <c r="C139" i="47" s="1"/>
  <c r="C26" i="27"/>
  <c r="C140" i="47" s="1"/>
  <c r="C27" i="27"/>
  <c r="C141" i="48" s="1"/>
  <c r="C28" i="27"/>
  <c r="C142" i="48" s="1"/>
  <c r="C29" i="27"/>
  <c r="C143" i="48" s="1"/>
  <c r="C30" i="27"/>
  <c r="C144" i="47" s="1"/>
  <c r="C31" i="27"/>
  <c r="C145" i="47" s="1"/>
  <c r="C32" i="27"/>
  <c r="C146" i="48" s="1"/>
  <c r="C33" i="27"/>
  <c r="C147" i="48" s="1"/>
  <c r="C34" i="27"/>
  <c r="C148" i="47" s="1"/>
  <c r="C35" i="27"/>
  <c r="C149" i="48" s="1"/>
  <c r="C36" i="27"/>
  <c r="C150" i="48" s="1"/>
  <c r="C37" i="27"/>
  <c r="C151" i="48" s="1"/>
  <c r="C6" i="27"/>
  <c r="C121" i="48" s="1"/>
  <c r="D8" i="8"/>
  <c r="D442" i="48" s="1"/>
  <c r="D9" i="8"/>
  <c r="D443" i="47" s="1"/>
  <c r="D10" i="8"/>
  <c r="D444" i="47" s="1"/>
  <c r="D11" i="8"/>
  <c r="D445" i="47" s="1"/>
  <c r="D12" i="8"/>
  <c r="D446" i="48" s="1"/>
  <c r="D13" i="8"/>
  <c r="D447" i="47" s="1"/>
  <c r="D14" i="8"/>
  <c r="D448" i="48" s="1"/>
  <c r="D15" i="8"/>
  <c r="D449" i="47" s="1"/>
  <c r="D16" i="8"/>
  <c r="D450" i="47" s="1"/>
  <c r="D17" i="8"/>
  <c r="D451" i="47" s="1"/>
  <c r="D452"/>
  <c r="D18" i="8"/>
  <c r="D453" i="47" s="1"/>
  <c r="D19" i="8"/>
  <c r="D454" i="48" s="1"/>
  <c r="D20" i="8"/>
  <c r="D455" i="47" s="1"/>
  <c r="D21" i="8"/>
  <c r="D456" i="48" s="1"/>
  <c r="D22" i="8"/>
  <c r="D457" i="48" s="1"/>
  <c r="D23" i="8"/>
  <c r="D458" i="47" s="1"/>
  <c r="D24" i="8"/>
  <c r="D459" i="47" s="1"/>
  <c r="D25" i="8"/>
  <c r="D460" i="48" s="1"/>
  <c r="D26" i="8"/>
  <c r="D461" i="47" s="1"/>
  <c r="D27" i="8"/>
  <c r="D462" i="47" s="1"/>
  <c r="D28" i="8"/>
  <c r="D463" i="47" s="1"/>
  <c r="D29" i="8"/>
  <c r="D464" i="48" s="1"/>
  <c r="D30" i="8"/>
  <c r="D465" i="47" s="1"/>
  <c r="D31" i="8"/>
  <c r="D466" i="48" s="1"/>
  <c r="D32" i="8"/>
  <c r="D467" i="47" s="1"/>
  <c r="D33" i="8"/>
  <c r="D468" i="47" s="1"/>
  <c r="D34" i="8"/>
  <c r="D469" i="47" s="1"/>
  <c r="D35" i="8"/>
  <c r="D470" i="47" s="1"/>
  <c r="D36" i="8"/>
  <c r="D471" i="47" s="1"/>
  <c r="D37" i="8"/>
  <c r="D472" i="48" s="1"/>
  <c r="D7" i="8"/>
  <c r="D441" i="47" s="1"/>
  <c r="C8" i="8"/>
  <c r="C442" i="48" s="1"/>
  <c r="C9" i="8"/>
  <c r="C443" i="48" s="1"/>
  <c r="C10" i="8"/>
  <c r="C444" i="48" s="1"/>
  <c r="C11" i="8"/>
  <c r="C445" i="48" s="1"/>
  <c r="C12" i="8"/>
  <c r="C446" i="48" s="1"/>
  <c r="C13" i="8"/>
  <c r="C447" i="47" s="1"/>
  <c r="C14" i="8"/>
  <c r="C448" i="48" s="1"/>
  <c r="C16" i="8"/>
  <c r="C450" i="48" s="1"/>
  <c r="C17" i="8"/>
  <c r="C451" i="48" s="1"/>
  <c r="C452"/>
  <c r="C18" i="8"/>
  <c r="C453" i="48" s="1"/>
  <c r="C19" i="8"/>
  <c r="C454" i="48" s="1"/>
  <c r="C20" i="8"/>
  <c r="C455" i="48" s="1"/>
  <c r="C21" i="8"/>
  <c r="C456" i="48" s="1"/>
  <c r="C22" i="8"/>
  <c r="C457" i="48" s="1"/>
  <c r="C23" i="8"/>
  <c r="C458" i="48" s="1"/>
  <c r="C24" i="8"/>
  <c r="C459" i="48" s="1"/>
  <c r="C25" i="8"/>
  <c r="C460" i="48" s="1"/>
  <c r="C26" i="8"/>
  <c r="C461" i="48" s="1"/>
  <c r="C27" i="8"/>
  <c r="C462" i="48" s="1"/>
  <c r="C28" i="8"/>
  <c r="C463" i="47" s="1"/>
  <c r="C29" i="8"/>
  <c r="C464" i="48" s="1"/>
  <c r="C30" i="8"/>
  <c r="C465" i="47" s="1"/>
  <c r="C31" i="8"/>
  <c r="C466" i="48" s="1"/>
  <c r="C32" i="8"/>
  <c r="C467" i="48" s="1"/>
  <c r="C33" i="8"/>
  <c r="C468" i="48" s="1"/>
  <c r="C34" i="8"/>
  <c r="C469" i="48" s="1"/>
  <c r="C35" i="8"/>
  <c r="C470" i="48" s="1"/>
  <c r="C36" i="8"/>
  <c r="C471" i="48" s="1"/>
  <c r="C37" i="8"/>
  <c r="C472" i="48" s="1"/>
  <c r="C474"/>
  <c r="D8" i="44"/>
  <c r="D43" i="48" s="1"/>
  <c r="D6" i="44"/>
  <c r="D41" i="48" s="1"/>
  <c r="D44"/>
  <c r="D10" i="44"/>
  <c r="D46" i="48" s="1"/>
  <c r="D11" i="44"/>
  <c r="D47" i="48" s="1"/>
  <c r="D9" i="44"/>
  <c r="D45" i="47" s="1"/>
  <c r="D12" i="44"/>
  <c r="D48" i="48" s="1"/>
  <c r="D13" i="44"/>
  <c r="D49" i="47" s="1"/>
  <c r="D14" i="44"/>
  <c r="D50" i="48" s="1"/>
  <c r="D15" i="44"/>
  <c r="D51" i="47" s="1"/>
  <c r="D16" i="44"/>
  <c r="D52" i="47" s="1"/>
  <c r="D19" i="44"/>
  <c r="D55" i="47" s="1"/>
  <c r="D17" i="44"/>
  <c r="D53" i="48" s="1"/>
  <c r="D20" i="44"/>
  <c r="D56" i="48" s="1"/>
  <c r="D21" i="44"/>
  <c r="D57" i="47" s="1"/>
  <c r="D18" i="44"/>
  <c r="D54" i="48" s="1"/>
  <c r="D22" i="44"/>
  <c r="D58" i="48" s="1"/>
  <c r="D23" i="44"/>
  <c r="D59" i="47" s="1"/>
  <c r="D24" i="44"/>
  <c r="D60" i="48" s="1"/>
  <c r="D25" i="44"/>
  <c r="D61" i="48" s="1"/>
  <c r="D26" i="44"/>
  <c r="D62" i="48" s="1"/>
  <c r="D27" i="44"/>
  <c r="D63" i="47" s="1"/>
  <c r="D28" i="44"/>
  <c r="D64" i="48" s="1"/>
  <c r="D7" i="44"/>
  <c r="D42" i="48" s="1"/>
  <c r="C8" i="44"/>
  <c r="C43" i="47" s="1"/>
  <c r="C6" i="44"/>
  <c r="C41" i="48" s="1"/>
  <c r="C10" i="44"/>
  <c r="C46" i="48" s="1"/>
  <c r="C11" i="44"/>
  <c r="C47" i="47" s="1"/>
  <c r="C9" i="44"/>
  <c r="C45" i="48" s="1"/>
  <c r="C12" i="44"/>
  <c r="C48" i="48" s="1"/>
  <c r="C13" i="44"/>
  <c r="C49" i="48" s="1"/>
  <c r="C14" i="44"/>
  <c r="C50" i="47" s="1"/>
  <c r="C15" i="44"/>
  <c r="C51" i="48" s="1"/>
  <c r="C16" i="44"/>
  <c r="C52" i="47" s="1"/>
  <c r="C19" i="44"/>
  <c r="C55" i="47" s="1"/>
  <c r="C17" i="44"/>
  <c r="C53" i="47" s="1"/>
  <c r="C20" i="44"/>
  <c r="C56" i="47" s="1"/>
  <c r="C21" i="44"/>
  <c r="C57" i="48" s="1"/>
  <c r="C18" i="44"/>
  <c r="C54" i="48" s="1"/>
  <c r="C22" i="44"/>
  <c r="C58" i="47" s="1"/>
  <c r="C23" i="44"/>
  <c r="C59" i="48" s="1"/>
  <c r="C24" i="44"/>
  <c r="C60" i="47" s="1"/>
  <c r="C25" i="44"/>
  <c r="C61" i="48" s="1"/>
  <c r="C26" i="44"/>
  <c r="C62" i="47" s="1"/>
  <c r="C27" i="44"/>
  <c r="C63" i="48" s="1"/>
  <c r="C28" i="44"/>
  <c r="C64" i="47" s="1"/>
  <c r="C7" i="44"/>
  <c r="C42" i="47" s="1"/>
  <c r="D10" i="43"/>
  <c r="D5" i="47" s="1"/>
  <c r="D12" i="43"/>
  <c r="D7" i="48" s="1"/>
  <c r="D13" i="43"/>
  <c r="D8" i="47" s="1"/>
  <c r="D9" i="43"/>
  <c r="D4" i="48" s="1"/>
  <c r="D8" i="43"/>
  <c r="D3" i="48" s="1"/>
  <c r="D7" i="43"/>
  <c r="D2" i="48" s="1"/>
  <c r="D6" i="43"/>
  <c r="D1" i="48" s="1"/>
  <c r="D14" i="43"/>
  <c r="D9" i="47" s="1"/>
  <c r="D11" i="43"/>
  <c r="D6" i="48" s="1"/>
  <c r="D15" i="43"/>
  <c r="D11" i="47" s="1"/>
  <c r="D18" i="43"/>
  <c r="D12" i="47" s="1"/>
  <c r="D15"/>
  <c r="D19" i="43"/>
  <c r="D13" i="48" s="1"/>
  <c r="D21" i="43"/>
  <c r="D17" i="48" s="1"/>
  <c r="D16"/>
  <c r="D23" i="43"/>
  <c r="D19" i="48" s="1"/>
  <c r="D22" i="43"/>
  <c r="D18" i="48" s="1"/>
  <c r="D20" i="43"/>
  <c r="D14" i="47" s="1"/>
  <c r="D24" i="43"/>
  <c r="D20" i="47" s="1"/>
  <c r="D25" i="43"/>
  <c r="D21" i="47" s="1"/>
  <c r="D26" i="43"/>
  <c r="D22" i="48" s="1"/>
  <c r="D27" i="43"/>
  <c r="D23" i="47" s="1"/>
  <c r="D24"/>
  <c r="C10" i="43"/>
  <c r="C5" i="48" s="1"/>
  <c r="C12" i="43"/>
  <c r="C7" i="47" s="1"/>
  <c r="C9" i="43"/>
  <c r="C4" i="47" s="1"/>
  <c r="C8" i="43"/>
  <c r="C3" i="47" s="1"/>
  <c r="C7" i="43"/>
  <c r="C2" i="47" s="1"/>
  <c r="C14" i="43"/>
  <c r="C9" i="48" s="1"/>
  <c r="C11" i="43"/>
  <c r="C6" i="48" s="1"/>
  <c r="C15" i="43"/>
  <c r="C11" i="47" s="1"/>
  <c r="C18" i="43"/>
  <c r="C12" i="48" s="1"/>
  <c r="C15"/>
  <c r="C19" i="43"/>
  <c r="C13" i="48" s="1"/>
  <c r="C21" i="43"/>
  <c r="C17" i="48" s="1"/>
  <c r="C16"/>
  <c r="C23" i="43"/>
  <c r="C19" i="47" s="1"/>
  <c r="C22" i="43"/>
  <c r="C18" i="47" s="1"/>
  <c r="C20" i="43"/>
  <c r="C14" i="47" s="1"/>
  <c r="C24" i="43"/>
  <c r="C20" i="48" s="1"/>
  <c r="C25" i="43"/>
  <c r="C21" i="48" s="1"/>
  <c r="C26" i="43"/>
  <c r="C22" i="48" s="1"/>
  <c r="C27" i="43"/>
  <c r="C23" i="48" s="1"/>
  <c r="C24"/>
  <c r="J11" i="45"/>
  <c r="L11"/>
  <c r="M11"/>
  <c r="N11"/>
  <c r="J12"/>
  <c r="L12"/>
  <c r="M12"/>
  <c r="N12"/>
  <c r="J13"/>
  <c r="L13"/>
  <c r="M13"/>
  <c r="N13"/>
  <c r="J14"/>
  <c r="L14"/>
  <c r="M14"/>
  <c r="N14"/>
  <c r="J15"/>
  <c r="L15"/>
  <c r="M15"/>
  <c r="N15"/>
  <c r="J16"/>
  <c r="L16"/>
  <c r="M16"/>
  <c r="N16"/>
  <c r="J17"/>
  <c r="L17"/>
  <c r="M17"/>
  <c r="N17"/>
  <c r="J18"/>
  <c r="L18"/>
  <c r="M18"/>
  <c r="N18"/>
  <c r="J19"/>
  <c r="L19"/>
  <c r="M19"/>
  <c r="N19"/>
  <c r="J20"/>
  <c r="L20"/>
  <c r="M20"/>
  <c r="N20"/>
  <c r="J21"/>
  <c r="L21"/>
  <c r="M21"/>
  <c r="N21"/>
  <c r="J22"/>
  <c r="L22"/>
  <c r="M22"/>
  <c r="N22"/>
  <c r="J23"/>
  <c r="L23"/>
  <c r="M23"/>
  <c r="N23"/>
  <c r="J24"/>
  <c r="L24"/>
  <c r="M24"/>
  <c r="N24"/>
  <c r="J25"/>
  <c r="L25"/>
  <c r="M25"/>
  <c r="N25"/>
  <c r="J26"/>
  <c r="L26"/>
  <c r="M26"/>
  <c r="N26"/>
  <c r="J27"/>
  <c r="L27"/>
  <c r="M27"/>
  <c r="N27"/>
  <c r="J28"/>
  <c r="L28"/>
  <c r="M28"/>
  <c r="N28"/>
  <c r="J29"/>
  <c r="L29"/>
  <c r="M29"/>
  <c r="N29"/>
  <c r="J30"/>
  <c r="L30"/>
  <c r="M30"/>
  <c r="N30"/>
  <c r="J31"/>
  <c r="L31"/>
  <c r="M31"/>
  <c r="N31"/>
  <c r="J32"/>
  <c r="L32"/>
  <c r="M32"/>
  <c r="N32"/>
  <c r="J33"/>
  <c r="L33"/>
  <c r="M33"/>
  <c r="N33"/>
  <c r="J34"/>
  <c r="L34"/>
  <c r="M34"/>
  <c r="N34"/>
  <c r="J35"/>
  <c r="L35"/>
  <c r="M35"/>
  <c r="N35"/>
  <c r="J36"/>
  <c r="L36"/>
  <c r="M36"/>
  <c r="N36"/>
  <c r="J37"/>
  <c r="L37"/>
  <c r="M37"/>
  <c r="N37"/>
  <c r="J38"/>
  <c r="L38"/>
  <c r="M38"/>
  <c r="N38"/>
  <c r="J39"/>
  <c r="L39"/>
  <c r="M39"/>
  <c r="N39"/>
  <c r="J40"/>
  <c r="L40"/>
  <c r="M40"/>
  <c r="N40"/>
  <c r="J41"/>
  <c r="L41"/>
  <c r="M41"/>
  <c r="N41"/>
  <c r="J42"/>
  <c r="L42"/>
  <c r="M42"/>
  <c r="N42"/>
  <c r="J43"/>
  <c r="L43"/>
  <c r="M43"/>
  <c r="N43"/>
  <c r="J44"/>
  <c r="L44"/>
  <c r="M44"/>
  <c r="N44"/>
  <c r="J45"/>
  <c r="L45"/>
  <c r="M45"/>
  <c r="N45"/>
  <c r="J46"/>
  <c r="L46"/>
  <c r="M46"/>
  <c r="N46"/>
  <c r="J47"/>
  <c r="L47"/>
  <c r="M47"/>
  <c r="N47"/>
  <c r="J48"/>
  <c r="L48"/>
  <c r="M48"/>
  <c r="N48"/>
  <c r="J49"/>
  <c r="L49"/>
  <c r="M49"/>
  <c r="N49"/>
  <c r="J50"/>
  <c r="L50"/>
  <c r="M50"/>
  <c r="N50"/>
  <c r="J51"/>
  <c r="L51"/>
  <c r="M51"/>
  <c r="N51"/>
  <c r="J52"/>
  <c r="L52"/>
  <c r="M52"/>
  <c r="N52"/>
  <c r="J53"/>
  <c r="L53"/>
  <c r="M53"/>
  <c r="N53"/>
  <c r="J54"/>
  <c r="L54"/>
  <c r="M54"/>
  <c r="N54"/>
  <c r="J55"/>
  <c r="L55"/>
  <c r="M55"/>
  <c r="N55"/>
  <c r="J56"/>
  <c r="L56"/>
  <c r="M56"/>
  <c r="N56"/>
  <c r="J57"/>
  <c r="L57"/>
  <c r="M57"/>
  <c r="N57"/>
  <c r="J58"/>
  <c r="L58"/>
  <c r="M58"/>
  <c r="N58"/>
  <c r="J59"/>
  <c r="L59"/>
  <c r="M59"/>
  <c r="N59"/>
  <c r="J60"/>
  <c r="L60"/>
  <c r="M60"/>
  <c r="N60"/>
  <c r="J61"/>
  <c r="L61"/>
  <c r="M61"/>
  <c r="N61"/>
  <c r="J62"/>
  <c r="L62"/>
  <c r="M62"/>
  <c r="N62"/>
  <c r="J63"/>
  <c r="L63"/>
  <c r="M63"/>
  <c r="N63"/>
  <c r="J64"/>
  <c r="L64"/>
  <c r="M64"/>
  <c r="N64"/>
  <c r="J65"/>
  <c r="L65"/>
  <c r="M65"/>
  <c r="N65"/>
  <c r="J66"/>
  <c r="L66"/>
  <c r="M66"/>
  <c r="N66"/>
  <c r="J67"/>
  <c r="L67"/>
  <c r="M67"/>
  <c r="N67"/>
  <c r="J68"/>
  <c r="L68"/>
  <c r="M68"/>
  <c r="N68"/>
  <c r="J69"/>
  <c r="L69"/>
  <c r="M69"/>
  <c r="N69"/>
  <c r="J70"/>
  <c r="L70"/>
  <c r="M70"/>
  <c r="N70"/>
  <c r="J71"/>
  <c r="L71"/>
  <c r="M71"/>
  <c r="N71"/>
  <c r="J72"/>
  <c r="L72"/>
  <c r="M72"/>
  <c r="N72"/>
  <c r="J73"/>
  <c r="L73"/>
  <c r="M73"/>
  <c r="N73"/>
  <c r="J74"/>
  <c r="L74"/>
  <c r="M74"/>
  <c r="N74"/>
  <c r="J75"/>
  <c r="L75"/>
  <c r="M75"/>
  <c r="N75"/>
  <c r="J76"/>
  <c r="L76"/>
  <c r="M76"/>
  <c r="N76"/>
  <c r="J77"/>
  <c r="L77"/>
  <c r="M77"/>
  <c r="N77"/>
  <c r="J78"/>
  <c r="L78"/>
  <c r="M78"/>
  <c r="N78"/>
  <c r="J79"/>
  <c r="L79"/>
  <c r="M79"/>
  <c r="N79"/>
  <c r="J80"/>
  <c r="L80"/>
  <c r="M80"/>
  <c r="N80"/>
  <c r="J81"/>
  <c r="L81"/>
  <c r="M81"/>
  <c r="N81"/>
  <c r="J82"/>
  <c r="L82"/>
  <c r="M82"/>
  <c r="N82"/>
  <c r="J83"/>
  <c r="L83"/>
  <c r="M83"/>
  <c r="N83"/>
  <c r="J84"/>
  <c r="L84"/>
  <c r="M84"/>
  <c r="N84"/>
  <c r="J85"/>
  <c r="L85"/>
  <c r="M85"/>
  <c r="N85"/>
  <c r="J86"/>
  <c r="L86"/>
  <c r="M86"/>
  <c r="N86"/>
  <c r="J87"/>
  <c r="L87"/>
  <c r="M87"/>
  <c r="N87"/>
  <c r="J88"/>
  <c r="L88"/>
  <c r="M88"/>
  <c r="N88"/>
  <c r="J89"/>
  <c r="L89"/>
  <c r="M89"/>
  <c r="N89"/>
  <c r="J90"/>
  <c r="L90"/>
  <c r="M90"/>
  <c r="N90"/>
  <c r="J91"/>
  <c r="L91"/>
  <c r="M91"/>
  <c r="N91"/>
  <c r="J92"/>
  <c r="L92"/>
  <c r="M92"/>
  <c r="N92"/>
  <c r="J93"/>
  <c r="L93"/>
  <c r="M93"/>
  <c r="N93"/>
  <c r="J94"/>
  <c r="L94"/>
  <c r="M94"/>
  <c r="N94"/>
  <c r="J95"/>
  <c r="L95"/>
  <c r="M95"/>
  <c r="N95"/>
  <c r="J96"/>
  <c r="L96"/>
  <c r="M96"/>
  <c r="N96"/>
  <c r="J97"/>
  <c r="L97"/>
  <c r="M97"/>
  <c r="N97"/>
  <c r="J98"/>
  <c r="L98"/>
  <c r="M98"/>
  <c r="N98"/>
  <c r="J99"/>
  <c r="L99"/>
  <c r="M99"/>
  <c r="N99"/>
  <c r="J100"/>
  <c r="L100"/>
  <c r="M100"/>
  <c r="N100"/>
  <c r="J101"/>
  <c r="L101"/>
  <c r="M101"/>
  <c r="N101"/>
  <c r="J102"/>
  <c r="L102"/>
  <c r="M102"/>
  <c r="N102"/>
  <c r="J103"/>
  <c r="L103"/>
  <c r="M103"/>
  <c r="N103"/>
  <c r="J104"/>
  <c r="L104"/>
  <c r="M104"/>
  <c r="N104"/>
  <c r="J105"/>
  <c r="L105"/>
  <c r="M105"/>
  <c r="N105"/>
  <c r="J106"/>
  <c r="L106"/>
  <c r="M106"/>
  <c r="N106"/>
  <c r="J107"/>
  <c r="L107"/>
  <c r="M107"/>
  <c r="N107"/>
  <c r="J108"/>
  <c r="L108"/>
  <c r="M108"/>
  <c r="N108"/>
  <c r="J109"/>
  <c r="L109"/>
  <c r="M109"/>
  <c r="N109"/>
  <c r="J110"/>
  <c r="L110"/>
  <c r="M110"/>
  <c r="N110"/>
  <c r="J111"/>
  <c r="L111"/>
  <c r="M111"/>
  <c r="N111"/>
  <c r="J112"/>
  <c r="L112"/>
  <c r="M112"/>
  <c r="N112"/>
  <c r="J113"/>
  <c r="L113"/>
  <c r="M113"/>
  <c r="N113"/>
  <c r="J114"/>
  <c r="L114"/>
  <c r="M114"/>
  <c r="N114"/>
  <c r="J115"/>
  <c r="L115"/>
  <c r="M115"/>
  <c r="N115"/>
  <c r="J116"/>
  <c r="L116"/>
  <c r="M116"/>
  <c r="N116"/>
  <c r="J117"/>
  <c r="L117"/>
  <c r="M117"/>
  <c r="N117"/>
  <c r="J118"/>
  <c r="L118"/>
  <c r="M118"/>
  <c r="N118"/>
  <c r="J119"/>
  <c r="L119"/>
  <c r="M119"/>
  <c r="N119"/>
  <c r="J120"/>
  <c r="L120"/>
  <c r="M120"/>
  <c r="N120"/>
  <c r="J121"/>
  <c r="L121"/>
  <c r="M121"/>
  <c r="N121"/>
  <c r="J122"/>
  <c r="L122"/>
  <c r="M122"/>
  <c r="N122"/>
  <c r="J123"/>
  <c r="L123"/>
  <c r="M123"/>
  <c r="N123"/>
  <c r="J124"/>
  <c r="L124"/>
  <c r="M124"/>
  <c r="N124"/>
  <c r="J125"/>
  <c r="L125"/>
  <c r="M125"/>
  <c r="N125"/>
  <c r="J126"/>
  <c r="L126"/>
  <c r="M126"/>
  <c r="N126"/>
  <c r="J127"/>
  <c r="L127"/>
  <c r="M127"/>
  <c r="N127"/>
  <c r="J128"/>
  <c r="L128"/>
  <c r="M128"/>
  <c r="N128"/>
  <c r="J129"/>
  <c r="L129"/>
  <c r="M129"/>
  <c r="N129"/>
  <c r="J130"/>
  <c r="L130"/>
  <c r="M130"/>
  <c r="N130"/>
  <c r="J131"/>
  <c r="L131"/>
  <c r="M131"/>
  <c r="N131"/>
  <c r="J132"/>
  <c r="L132"/>
  <c r="M132"/>
  <c r="N132"/>
  <c r="J133"/>
  <c r="L133"/>
  <c r="M133"/>
  <c r="N133"/>
  <c r="J134"/>
  <c r="L134"/>
  <c r="M134"/>
  <c r="N134"/>
  <c r="J135"/>
  <c r="L135"/>
  <c r="M135"/>
  <c r="N135"/>
  <c r="J136"/>
  <c r="L136"/>
  <c r="M136"/>
  <c r="N136"/>
  <c r="J137"/>
  <c r="L137"/>
  <c r="M137"/>
  <c r="N137"/>
  <c r="J138"/>
  <c r="L138"/>
  <c r="M138"/>
  <c r="N138"/>
  <c r="J139"/>
  <c r="L139"/>
  <c r="M139"/>
  <c r="N139"/>
  <c r="J140"/>
  <c r="L140"/>
  <c r="M140"/>
  <c r="N140"/>
  <c r="J141"/>
  <c r="L141"/>
  <c r="M141"/>
  <c r="N141"/>
  <c r="J142"/>
  <c r="L142"/>
  <c r="M142"/>
  <c r="N142"/>
  <c r="J143"/>
  <c r="L143"/>
  <c r="M143"/>
  <c r="N143"/>
  <c r="J144"/>
  <c r="L144"/>
  <c r="M144"/>
  <c r="N144"/>
  <c r="J145"/>
  <c r="L145"/>
  <c r="M145"/>
  <c r="N145"/>
  <c r="J146"/>
  <c r="L146"/>
  <c r="M146"/>
  <c r="N146"/>
  <c r="J147"/>
  <c r="L147"/>
  <c r="M147"/>
  <c r="N147"/>
  <c r="J148"/>
  <c r="L148"/>
  <c r="M148"/>
  <c r="N148"/>
  <c r="J149"/>
  <c r="L149"/>
  <c r="M149"/>
  <c r="N149"/>
  <c r="J150"/>
  <c r="L150"/>
  <c r="M150"/>
  <c r="N150"/>
  <c r="J151"/>
  <c r="L151"/>
  <c r="M151"/>
  <c r="N151"/>
  <c r="J152"/>
  <c r="L152"/>
  <c r="M152"/>
  <c r="N152"/>
  <c r="J153"/>
  <c r="L153"/>
  <c r="M153"/>
  <c r="N153"/>
  <c r="J154"/>
  <c r="L154"/>
  <c r="M154"/>
  <c r="N154"/>
  <c r="J155"/>
  <c r="L155"/>
  <c r="M155"/>
  <c r="N155"/>
  <c r="J156"/>
  <c r="L156"/>
  <c r="M156"/>
  <c r="N156"/>
  <c r="J157"/>
  <c r="L157"/>
  <c r="M157"/>
  <c r="N157"/>
  <c r="J158"/>
  <c r="L158"/>
  <c r="M158"/>
  <c r="N158"/>
  <c r="J159"/>
  <c r="L159"/>
  <c r="M159"/>
  <c r="N159"/>
  <c r="J160"/>
  <c r="L160"/>
  <c r="M160"/>
  <c r="N160"/>
  <c r="J161"/>
  <c r="L161"/>
  <c r="M161"/>
  <c r="N161"/>
  <c r="J162"/>
  <c r="L162"/>
  <c r="M162"/>
  <c r="N162"/>
  <c r="J163"/>
  <c r="L163"/>
  <c r="M163"/>
  <c r="N163"/>
  <c r="J164"/>
  <c r="L164"/>
  <c r="M164"/>
  <c r="N164"/>
  <c r="J165"/>
  <c r="L165"/>
  <c r="M165"/>
  <c r="N165"/>
  <c r="J166"/>
  <c r="L166"/>
  <c r="M166"/>
  <c r="N166"/>
  <c r="J167"/>
  <c r="L167"/>
  <c r="M167"/>
  <c r="N167"/>
  <c r="J168"/>
  <c r="L168"/>
  <c r="M168"/>
  <c r="N168"/>
  <c r="J169"/>
  <c r="L169"/>
  <c r="M169"/>
  <c r="N169"/>
  <c r="J170"/>
  <c r="L170"/>
  <c r="M170"/>
  <c r="N170"/>
  <c r="J171"/>
  <c r="L171"/>
  <c r="M171"/>
  <c r="N171"/>
  <c r="J172"/>
  <c r="L172"/>
  <c r="M172"/>
  <c r="N172"/>
  <c r="J173"/>
  <c r="L173"/>
  <c r="M173"/>
  <c r="N173"/>
  <c r="J174"/>
  <c r="L174"/>
  <c r="M174"/>
  <c r="N174"/>
  <c r="J175"/>
  <c r="L175"/>
  <c r="M175"/>
  <c r="N175"/>
  <c r="J176"/>
  <c r="L176"/>
  <c r="M176"/>
  <c r="N176"/>
  <c r="J177"/>
  <c r="L177"/>
  <c r="M177"/>
  <c r="N177"/>
  <c r="J178"/>
  <c r="L178"/>
  <c r="M178"/>
  <c r="N178"/>
  <c r="J179"/>
  <c r="L179"/>
  <c r="M179"/>
  <c r="N179"/>
  <c r="J180"/>
  <c r="L180"/>
  <c r="M180"/>
  <c r="N180"/>
  <c r="J181"/>
  <c r="L181"/>
  <c r="M181"/>
  <c r="N181"/>
  <c r="J182"/>
  <c r="L182"/>
  <c r="M182"/>
  <c r="N182"/>
  <c r="J183"/>
  <c r="L183"/>
  <c r="M183"/>
  <c r="N183"/>
  <c r="J184"/>
  <c r="L184"/>
  <c r="M184"/>
  <c r="N184"/>
  <c r="J185"/>
  <c r="L185"/>
  <c r="M185"/>
  <c r="N185"/>
  <c r="J186"/>
  <c r="L186"/>
  <c r="M186"/>
  <c r="N186"/>
  <c r="J187"/>
  <c r="L187"/>
  <c r="M187"/>
  <c r="N187"/>
  <c r="J188"/>
  <c r="L188"/>
  <c r="M188"/>
  <c r="N188"/>
  <c r="J189"/>
  <c r="L189"/>
  <c r="M189"/>
  <c r="N189"/>
  <c r="J190"/>
  <c r="L190"/>
  <c r="M190"/>
  <c r="N190"/>
  <c r="J191"/>
  <c r="L191"/>
  <c r="M191"/>
  <c r="N191"/>
  <c r="J192"/>
  <c r="L192"/>
  <c r="M192"/>
  <c r="N192"/>
  <c r="J193"/>
  <c r="L193"/>
  <c r="M193"/>
  <c r="N193"/>
  <c r="J194"/>
  <c r="L194"/>
  <c r="M194"/>
  <c r="N194"/>
  <c r="J195"/>
  <c r="L195"/>
  <c r="M195"/>
  <c r="N195"/>
  <c r="J196"/>
  <c r="L196"/>
  <c r="M196"/>
  <c r="N196"/>
  <c r="J197"/>
  <c r="L197"/>
  <c r="M197"/>
  <c r="N197"/>
  <c r="J198"/>
  <c r="L198"/>
  <c r="M198"/>
  <c r="N198"/>
  <c r="J199"/>
  <c r="L199"/>
  <c r="M199"/>
  <c r="N199"/>
  <c r="J200"/>
  <c r="L200"/>
  <c r="M200"/>
  <c r="N200"/>
  <c r="J201"/>
  <c r="L201"/>
  <c r="M201"/>
  <c r="N201"/>
  <c r="J202"/>
  <c r="L202"/>
  <c r="M202"/>
  <c r="N202"/>
  <c r="J203"/>
  <c r="L203"/>
  <c r="M203"/>
  <c r="N203"/>
  <c r="J204"/>
  <c r="L204"/>
  <c r="M204"/>
  <c r="N204"/>
  <c r="J205"/>
  <c r="L205"/>
  <c r="M205"/>
  <c r="N205"/>
  <c r="J206"/>
  <c r="L206"/>
  <c r="M206"/>
  <c r="N206"/>
  <c r="J207"/>
  <c r="L207"/>
  <c r="M207"/>
  <c r="N207"/>
  <c r="J208"/>
  <c r="L208"/>
  <c r="M208"/>
  <c r="N208"/>
  <c r="J209"/>
  <c r="L209"/>
  <c r="M209"/>
  <c r="N209"/>
  <c r="J210"/>
  <c r="L210"/>
  <c r="M210"/>
  <c r="N210"/>
  <c r="J211"/>
  <c r="L211"/>
  <c r="M211"/>
  <c r="N211"/>
  <c r="J212"/>
  <c r="L212"/>
  <c r="M212"/>
  <c r="N212"/>
  <c r="J213"/>
  <c r="L213"/>
  <c r="M213"/>
  <c r="N213"/>
  <c r="J214"/>
  <c r="L214"/>
  <c r="M214"/>
  <c r="N214"/>
  <c r="J215"/>
  <c r="L215"/>
  <c r="M215"/>
  <c r="N215"/>
  <c r="J216"/>
  <c r="L216"/>
  <c r="M216"/>
  <c r="N216"/>
  <c r="J217"/>
  <c r="L217"/>
  <c r="M217"/>
  <c r="N217"/>
  <c r="J218"/>
  <c r="L218"/>
  <c r="M218"/>
  <c r="N218"/>
  <c r="J219"/>
  <c r="L219"/>
  <c r="M219"/>
  <c r="N219"/>
  <c r="J220"/>
  <c r="L220"/>
  <c r="M220"/>
  <c r="N220"/>
  <c r="J221"/>
  <c r="L221"/>
  <c r="M221"/>
  <c r="N221"/>
  <c r="J222"/>
  <c r="L222"/>
  <c r="M222"/>
  <c r="N222"/>
  <c r="J223"/>
  <c r="L223"/>
  <c r="M223"/>
  <c r="N223"/>
  <c r="J224"/>
  <c r="L224"/>
  <c r="M224"/>
  <c r="N224"/>
  <c r="J225"/>
  <c r="L225"/>
  <c r="M225"/>
  <c r="N225"/>
  <c r="J226"/>
  <c r="L226"/>
  <c r="M226"/>
  <c r="N226"/>
  <c r="J227"/>
  <c r="L227"/>
  <c r="M227"/>
  <c r="N227"/>
  <c r="J228"/>
  <c r="L228"/>
  <c r="M228"/>
  <c r="N228"/>
  <c r="J229"/>
  <c r="L229"/>
  <c r="M229"/>
  <c r="N229"/>
  <c r="J230"/>
  <c r="L230"/>
  <c r="M230"/>
  <c r="N230"/>
  <c r="J231"/>
  <c r="L231"/>
  <c r="M231"/>
  <c r="N231"/>
  <c r="J232"/>
  <c r="L232"/>
  <c r="M232"/>
  <c r="N232"/>
  <c r="J233"/>
  <c r="L233"/>
  <c r="M233"/>
  <c r="N233"/>
  <c r="J234"/>
  <c r="L234"/>
  <c r="M234"/>
  <c r="N234"/>
  <c r="J235"/>
  <c r="L235"/>
  <c r="M235"/>
  <c r="N235"/>
  <c r="J236"/>
  <c r="L236"/>
  <c r="M236"/>
  <c r="N236"/>
  <c r="J237"/>
  <c r="L237"/>
  <c r="M237"/>
  <c r="N237"/>
  <c r="J238"/>
  <c r="L238"/>
  <c r="M238"/>
  <c r="N238"/>
  <c r="J239"/>
  <c r="L239"/>
  <c r="M239"/>
  <c r="N239"/>
  <c r="J240"/>
  <c r="L240"/>
  <c r="M240"/>
  <c r="N240"/>
  <c r="J241"/>
  <c r="L241"/>
  <c r="M241"/>
  <c r="N241"/>
  <c r="J242"/>
  <c r="L242"/>
  <c r="M242"/>
  <c r="N242"/>
  <c r="J243"/>
  <c r="L243"/>
  <c r="M243"/>
  <c r="N243"/>
  <c r="J244"/>
  <c r="L244"/>
  <c r="M244"/>
  <c r="N244"/>
  <c r="J245"/>
  <c r="L245"/>
  <c r="M245"/>
  <c r="N245"/>
  <c r="J246"/>
  <c r="L246"/>
  <c r="M246"/>
  <c r="N246"/>
  <c r="J247"/>
  <c r="L247"/>
  <c r="M247"/>
  <c r="N247"/>
  <c r="J248"/>
  <c r="L248"/>
  <c r="M248"/>
  <c r="N248"/>
  <c r="J249"/>
  <c r="L249"/>
  <c r="M249"/>
  <c r="N249"/>
  <c r="J250"/>
  <c r="L250"/>
  <c r="M250"/>
  <c r="N250"/>
  <c r="J251"/>
  <c r="L251"/>
  <c r="M251"/>
  <c r="N251"/>
  <c r="J252"/>
  <c r="L252"/>
  <c r="M252"/>
  <c r="N252"/>
  <c r="J253"/>
  <c r="L253"/>
  <c r="M253"/>
  <c r="N253"/>
  <c r="J254"/>
  <c r="L254"/>
  <c r="M254"/>
  <c r="N254"/>
  <c r="J255"/>
  <c r="L255"/>
  <c r="M255"/>
  <c r="N255"/>
  <c r="J256"/>
  <c r="L256"/>
  <c r="M256"/>
  <c r="N256"/>
  <c r="J257"/>
  <c r="L257"/>
  <c r="M257"/>
  <c r="N257"/>
  <c r="J258"/>
  <c r="L258"/>
  <c r="M258"/>
  <c r="N258"/>
  <c r="J259"/>
  <c r="L259"/>
  <c r="M259"/>
  <c r="N259"/>
  <c r="J260"/>
  <c r="L260"/>
  <c r="M260"/>
  <c r="N260"/>
  <c r="J261"/>
  <c r="L261"/>
  <c r="M261"/>
  <c r="N261"/>
  <c r="J262"/>
  <c r="L262"/>
  <c r="M262"/>
  <c r="N262"/>
  <c r="J263"/>
  <c r="L263"/>
  <c r="M263"/>
  <c r="N263"/>
  <c r="J264"/>
  <c r="L264"/>
  <c r="M264"/>
  <c r="N264"/>
  <c r="J265"/>
  <c r="L265"/>
  <c r="M265"/>
  <c r="N265"/>
  <c r="J266"/>
  <c r="L266"/>
  <c r="M266"/>
  <c r="N266"/>
  <c r="J267"/>
  <c r="L267"/>
  <c r="M267"/>
  <c r="N267"/>
  <c r="J268"/>
  <c r="L268"/>
  <c r="M268"/>
  <c r="N268"/>
  <c r="J269"/>
  <c r="L269"/>
  <c r="M269"/>
  <c r="N269"/>
  <c r="J270"/>
  <c r="L270"/>
  <c r="M270"/>
  <c r="N270"/>
  <c r="J271"/>
  <c r="L271"/>
  <c r="M271"/>
  <c r="N271"/>
  <c r="J272"/>
  <c r="L272"/>
  <c r="M272"/>
  <c r="N272"/>
  <c r="J273"/>
  <c r="L273"/>
  <c r="M273"/>
  <c r="N273"/>
  <c r="J274"/>
  <c r="L274"/>
  <c r="M274"/>
  <c r="N274"/>
  <c r="J275"/>
  <c r="L275"/>
  <c r="M275"/>
  <c r="N275"/>
  <c r="J276"/>
  <c r="L276"/>
  <c r="M276"/>
  <c r="N276"/>
  <c r="J277"/>
  <c r="L277"/>
  <c r="M277"/>
  <c r="N277"/>
  <c r="J278"/>
  <c r="L278"/>
  <c r="M278"/>
  <c r="N278"/>
  <c r="J279"/>
  <c r="L279"/>
  <c r="M279"/>
  <c r="N279"/>
  <c r="J280"/>
  <c r="L280"/>
  <c r="M280"/>
  <c r="N280"/>
  <c r="J281"/>
  <c r="L281"/>
  <c r="M281"/>
  <c r="N281"/>
  <c r="J282"/>
  <c r="L282"/>
  <c r="M282"/>
  <c r="N282"/>
  <c r="J283"/>
  <c r="L283"/>
  <c r="M283"/>
  <c r="N283"/>
  <c r="J284"/>
  <c r="L284"/>
  <c r="M284"/>
  <c r="N284"/>
  <c r="J285"/>
  <c r="L285"/>
  <c r="M285"/>
  <c r="N285"/>
  <c r="J286"/>
  <c r="L286"/>
  <c r="M286"/>
  <c r="N286"/>
  <c r="J287"/>
  <c r="L287"/>
  <c r="M287"/>
  <c r="N287"/>
  <c r="J288"/>
  <c r="L288"/>
  <c r="M288"/>
  <c r="N288"/>
  <c r="J289"/>
  <c r="L289"/>
  <c r="M289"/>
  <c r="N289"/>
  <c r="J290"/>
  <c r="L290"/>
  <c r="M290"/>
  <c r="N290"/>
  <c r="J291"/>
  <c r="L291"/>
  <c r="M291"/>
  <c r="N291"/>
  <c r="J292"/>
  <c r="L292"/>
  <c r="M292"/>
  <c r="N292"/>
  <c r="J293"/>
  <c r="L293"/>
  <c r="M293"/>
  <c r="N293"/>
  <c r="J294"/>
  <c r="L294"/>
  <c r="M294"/>
  <c r="N294"/>
  <c r="J295"/>
  <c r="L295"/>
  <c r="M295"/>
  <c r="N295"/>
  <c r="J296"/>
  <c r="L296"/>
  <c r="M296"/>
  <c r="N296"/>
  <c r="J297"/>
  <c r="L297"/>
  <c r="M297"/>
  <c r="N297"/>
  <c r="J298"/>
  <c r="L298"/>
  <c r="M298"/>
  <c r="N298"/>
  <c r="J299"/>
  <c r="L299"/>
  <c r="M299"/>
  <c r="N299"/>
  <c r="J300"/>
  <c r="L300"/>
  <c r="M300"/>
  <c r="N300"/>
  <c r="J301"/>
  <c r="L301"/>
  <c r="M301"/>
  <c r="N301"/>
  <c r="J302"/>
  <c r="L302"/>
  <c r="M302"/>
  <c r="N302"/>
  <c r="J303"/>
  <c r="L303"/>
  <c r="M303"/>
  <c r="N303"/>
  <c r="J304"/>
  <c r="L304"/>
  <c r="M304"/>
  <c r="N304"/>
  <c r="J305"/>
  <c r="L305"/>
  <c r="M305"/>
  <c r="N305"/>
  <c r="J306"/>
  <c r="L306"/>
  <c r="M306"/>
  <c r="N306"/>
  <c r="J307"/>
  <c r="L307"/>
  <c r="M307"/>
  <c r="N307"/>
  <c r="J308"/>
  <c r="L308"/>
  <c r="M308"/>
  <c r="N308"/>
  <c r="J309"/>
  <c r="L309"/>
  <c r="M309"/>
  <c r="N309"/>
  <c r="J310"/>
  <c r="L310"/>
  <c r="M310"/>
  <c r="N310"/>
  <c r="J311"/>
  <c r="L311"/>
  <c r="M311"/>
  <c r="N311"/>
  <c r="J312"/>
  <c r="L312"/>
  <c r="M312"/>
  <c r="N312"/>
  <c r="J313"/>
  <c r="L313"/>
  <c r="M313"/>
  <c r="N313"/>
  <c r="J314"/>
  <c r="L314"/>
  <c r="M314"/>
  <c r="N314"/>
  <c r="J315"/>
  <c r="L315"/>
  <c r="M315"/>
  <c r="N315"/>
  <c r="J316"/>
  <c r="L316"/>
  <c r="M316"/>
  <c r="N316"/>
  <c r="J317"/>
  <c r="L317"/>
  <c r="M317"/>
  <c r="N317"/>
  <c r="J318"/>
  <c r="L318"/>
  <c r="M318"/>
  <c r="N318"/>
  <c r="J319"/>
  <c r="L319"/>
  <c r="M319"/>
  <c r="N319"/>
  <c r="J320"/>
  <c r="L320"/>
  <c r="M320"/>
  <c r="N320"/>
  <c r="J321"/>
  <c r="L321"/>
  <c r="M321"/>
  <c r="N321"/>
  <c r="J322"/>
  <c r="L322"/>
  <c r="M322"/>
  <c r="N322"/>
  <c r="J323"/>
  <c r="L323"/>
  <c r="M323"/>
  <c r="N323"/>
  <c r="J324"/>
  <c r="L324"/>
  <c r="M324"/>
  <c r="N324"/>
  <c r="J325"/>
  <c r="L325"/>
  <c r="M325"/>
  <c r="N325"/>
  <c r="J326"/>
  <c r="L326"/>
  <c r="M326"/>
  <c r="N326"/>
  <c r="J327"/>
  <c r="L327"/>
  <c r="M327"/>
  <c r="N327"/>
  <c r="J328"/>
  <c r="L328"/>
  <c r="M328"/>
  <c r="N328"/>
  <c r="J329"/>
  <c r="L329"/>
  <c r="M329"/>
  <c r="N329"/>
  <c r="J330"/>
  <c r="L330"/>
  <c r="M330"/>
  <c r="N330"/>
  <c r="J331"/>
  <c r="L331"/>
  <c r="M331"/>
  <c r="N331"/>
  <c r="J332"/>
  <c r="L332"/>
  <c r="M332"/>
  <c r="N332"/>
  <c r="J333"/>
  <c r="L333"/>
  <c r="M333"/>
  <c r="N333"/>
  <c r="J334"/>
  <c r="L334"/>
  <c r="M334"/>
  <c r="N334"/>
  <c r="J335"/>
  <c r="L335"/>
  <c r="M335"/>
  <c r="N335"/>
  <c r="J336"/>
  <c r="L336"/>
  <c r="M336"/>
  <c r="N336"/>
  <c r="J337"/>
  <c r="L337"/>
  <c r="M337"/>
  <c r="N337"/>
  <c r="J338"/>
  <c r="L338"/>
  <c r="M338"/>
  <c r="N338"/>
  <c r="J339"/>
  <c r="L339"/>
  <c r="M339"/>
  <c r="N339"/>
  <c r="J340"/>
  <c r="L340"/>
  <c r="M340"/>
  <c r="N340"/>
  <c r="J341"/>
  <c r="L341"/>
  <c r="M341"/>
  <c r="N341"/>
  <c r="J342"/>
  <c r="L342"/>
  <c r="M342"/>
  <c r="N342"/>
  <c r="J343"/>
  <c r="L343"/>
  <c r="M343"/>
  <c r="N343"/>
  <c r="J344"/>
  <c r="L344"/>
  <c r="M344"/>
  <c r="N344"/>
  <c r="J345"/>
  <c r="L345"/>
  <c r="M345"/>
  <c r="N345"/>
  <c r="J346"/>
  <c r="L346"/>
  <c r="M346"/>
  <c r="N346"/>
  <c r="J347"/>
  <c r="L347"/>
  <c r="M347"/>
  <c r="N347"/>
  <c r="J348"/>
  <c r="L348"/>
  <c r="M348"/>
  <c r="N348"/>
  <c r="J349"/>
  <c r="L349"/>
  <c r="M349"/>
  <c r="N349"/>
  <c r="J350"/>
  <c r="L350"/>
  <c r="M350"/>
  <c r="N350"/>
  <c r="J351"/>
  <c r="L351"/>
  <c r="M351"/>
  <c r="N351"/>
  <c r="J352"/>
  <c r="L352"/>
  <c r="M352"/>
  <c r="N352"/>
  <c r="J353"/>
  <c r="L353"/>
  <c r="M353"/>
  <c r="N353"/>
  <c r="J354"/>
  <c r="L354"/>
  <c r="M354"/>
  <c r="N354"/>
  <c r="J355"/>
  <c r="L355"/>
  <c r="M355"/>
  <c r="N355"/>
  <c r="J356"/>
  <c r="L356"/>
  <c r="M356"/>
  <c r="N356"/>
  <c r="J357"/>
  <c r="L357"/>
  <c r="M357"/>
  <c r="N357"/>
  <c r="J358"/>
  <c r="L358"/>
  <c r="M358"/>
  <c r="N358"/>
  <c r="J359"/>
  <c r="L359"/>
  <c r="M359"/>
  <c r="N359"/>
  <c r="J360"/>
  <c r="L360"/>
  <c r="M360"/>
  <c r="N360"/>
  <c r="J361"/>
  <c r="L361"/>
  <c r="M361"/>
  <c r="N361"/>
  <c r="J362"/>
  <c r="L362"/>
  <c r="M362"/>
  <c r="N362"/>
  <c r="J363"/>
  <c r="L363"/>
  <c r="M363"/>
  <c r="N363"/>
  <c r="J364"/>
  <c r="L364"/>
  <c r="M364"/>
  <c r="N364"/>
  <c r="J365"/>
  <c r="L365"/>
  <c r="M365"/>
  <c r="N365"/>
  <c r="J366"/>
  <c r="L366"/>
  <c r="M366"/>
  <c r="N366"/>
  <c r="J367"/>
  <c r="L367"/>
  <c r="M367"/>
  <c r="N367"/>
  <c r="J368"/>
  <c r="L368"/>
  <c r="M368"/>
  <c r="N368"/>
  <c r="J369"/>
  <c r="L369"/>
  <c r="M369"/>
  <c r="N369"/>
  <c r="J370"/>
  <c r="L370"/>
  <c r="M370"/>
  <c r="N370"/>
  <c r="J371"/>
  <c r="L371"/>
  <c r="M371"/>
  <c r="N371"/>
  <c r="J372"/>
  <c r="L372"/>
  <c r="M372"/>
  <c r="N372"/>
  <c r="J373"/>
  <c r="L373"/>
  <c r="M373"/>
  <c r="N373"/>
  <c r="J374"/>
  <c r="L374"/>
  <c r="M374"/>
  <c r="N374"/>
  <c r="J375"/>
  <c r="L375"/>
  <c r="M375"/>
  <c r="N375"/>
  <c r="J376"/>
  <c r="L376"/>
  <c r="M376"/>
  <c r="N376"/>
  <c r="J377"/>
  <c r="L377"/>
  <c r="M377"/>
  <c r="N377"/>
  <c r="J378"/>
  <c r="L378"/>
  <c r="M378"/>
  <c r="N378"/>
  <c r="J379"/>
  <c r="L379"/>
  <c r="M379"/>
  <c r="N379"/>
  <c r="J380"/>
  <c r="L380"/>
  <c r="M380"/>
  <c r="N380"/>
  <c r="J381"/>
  <c r="L381"/>
  <c r="M381"/>
  <c r="N381"/>
  <c r="J382"/>
  <c r="L382"/>
  <c r="M382"/>
  <c r="N382"/>
  <c r="J383"/>
  <c r="L383"/>
  <c r="M383"/>
  <c r="N383"/>
  <c r="J384"/>
  <c r="L384"/>
  <c r="M384"/>
  <c r="N384"/>
  <c r="J385"/>
  <c r="L385"/>
  <c r="M385"/>
  <c r="N385"/>
  <c r="J386"/>
  <c r="L386"/>
  <c r="M386"/>
  <c r="N386"/>
  <c r="J387"/>
  <c r="L387"/>
  <c r="M387"/>
  <c r="N387"/>
  <c r="J388"/>
  <c r="L388"/>
  <c r="M388"/>
  <c r="N388"/>
  <c r="J389"/>
  <c r="L389"/>
  <c r="M389"/>
  <c r="N389"/>
  <c r="J390"/>
  <c r="L390"/>
  <c r="M390"/>
  <c r="N390"/>
  <c r="J391"/>
  <c r="L391"/>
  <c r="M391"/>
  <c r="N391"/>
  <c r="J392"/>
  <c r="L392"/>
  <c r="M392"/>
  <c r="N392"/>
  <c r="J393"/>
  <c r="L393"/>
  <c r="M393"/>
  <c r="N393"/>
  <c r="J394"/>
  <c r="L394"/>
  <c r="M394"/>
  <c r="N394"/>
  <c r="J395"/>
  <c r="L395"/>
  <c r="M395"/>
  <c r="N395"/>
  <c r="J396"/>
  <c r="L396"/>
  <c r="M396"/>
  <c r="N396"/>
  <c r="J397"/>
  <c r="L397"/>
  <c r="M397"/>
  <c r="N397"/>
  <c r="J398"/>
  <c r="L398"/>
  <c r="M398"/>
  <c r="N398"/>
  <c r="J399"/>
  <c r="L399"/>
  <c r="M399"/>
  <c r="N399"/>
  <c r="J400"/>
  <c r="L400"/>
  <c r="M400"/>
  <c r="N400"/>
  <c r="J401"/>
  <c r="L401"/>
  <c r="M401"/>
  <c r="N401"/>
  <c r="J402"/>
  <c r="L402"/>
  <c r="M402"/>
  <c r="N402"/>
  <c r="J403"/>
  <c r="L403"/>
  <c r="M403"/>
  <c r="N403"/>
  <c r="J404"/>
  <c r="L404"/>
  <c r="M404"/>
  <c r="N404"/>
  <c r="J405"/>
  <c r="L405"/>
  <c r="M405"/>
  <c r="N405"/>
  <c r="J406"/>
  <c r="L406"/>
  <c r="M406"/>
  <c r="N406"/>
  <c r="J407"/>
  <c r="L407"/>
  <c r="M407"/>
  <c r="N407"/>
  <c r="J408"/>
  <c r="L408"/>
  <c r="M408"/>
  <c r="N408"/>
  <c r="J409"/>
  <c r="L409"/>
  <c r="M409"/>
  <c r="N409"/>
  <c r="J410"/>
  <c r="L410"/>
  <c r="M410"/>
  <c r="N410"/>
  <c r="J411"/>
  <c r="L411"/>
  <c r="M411"/>
  <c r="N411"/>
  <c r="J412"/>
  <c r="L412"/>
  <c r="M412"/>
  <c r="N412"/>
  <c r="J413"/>
  <c r="L413"/>
  <c r="M413"/>
  <c r="N413"/>
  <c r="J414"/>
  <c r="L414"/>
  <c r="M414"/>
  <c r="N414"/>
  <c r="J415"/>
  <c r="L415"/>
  <c r="M415"/>
  <c r="N415"/>
  <c r="J416"/>
  <c r="L416"/>
  <c r="M416"/>
  <c r="N416"/>
  <c r="J417"/>
  <c r="L417"/>
  <c r="M417"/>
  <c r="N417"/>
  <c r="J418"/>
  <c r="L418"/>
  <c r="M418"/>
  <c r="N418"/>
  <c r="J419"/>
  <c r="L419"/>
  <c r="M419"/>
  <c r="N419"/>
  <c r="J420"/>
  <c r="L420"/>
  <c r="M420"/>
  <c r="N420"/>
  <c r="J421"/>
  <c r="L421"/>
  <c r="M421"/>
  <c r="N421"/>
  <c r="J422"/>
  <c r="L422"/>
  <c r="M422"/>
  <c r="N422"/>
  <c r="J423"/>
  <c r="L423"/>
  <c r="M423"/>
  <c r="N423"/>
  <c r="J424"/>
  <c r="L424"/>
  <c r="M424"/>
  <c r="N424"/>
  <c r="J425"/>
  <c r="L425"/>
  <c r="M425"/>
  <c r="N425"/>
  <c r="J426"/>
  <c r="L426"/>
  <c r="M426"/>
  <c r="N426"/>
  <c r="J427"/>
  <c r="L427"/>
  <c r="M427"/>
  <c r="N427"/>
  <c r="J428"/>
  <c r="L428"/>
  <c r="M428"/>
  <c r="N428"/>
  <c r="J429"/>
  <c r="L429"/>
  <c r="M429"/>
  <c r="N429"/>
  <c r="J430"/>
  <c r="L430"/>
  <c r="M430"/>
  <c r="N430"/>
  <c r="J431"/>
  <c r="L431"/>
  <c r="M431"/>
  <c r="N431"/>
  <c r="J432"/>
  <c r="L432"/>
  <c r="M432"/>
  <c r="N432"/>
  <c r="J433"/>
  <c r="L433"/>
  <c r="M433"/>
  <c r="N433"/>
  <c r="J434"/>
  <c r="L434"/>
  <c r="M434"/>
  <c r="N434"/>
  <c r="J435"/>
  <c r="L435"/>
  <c r="M435"/>
  <c r="N435"/>
  <c r="J436"/>
  <c r="L436"/>
  <c r="M436"/>
  <c r="N436"/>
  <c r="J437"/>
  <c r="L437"/>
  <c r="M437"/>
  <c r="N437"/>
  <c r="J438"/>
  <c r="L438"/>
  <c r="M438"/>
  <c r="N438"/>
  <c r="J439"/>
  <c r="L439"/>
  <c r="M439"/>
  <c r="N439"/>
  <c r="J440"/>
  <c r="L440"/>
  <c r="M440"/>
  <c r="N440"/>
  <c r="J441"/>
  <c r="L441"/>
  <c r="M441"/>
  <c r="N441"/>
  <c r="J442"/>
  <c r="L442"/>
  <c r="M442"/>
  <c r="N442"/>
  <c r="J443"/>
  <c r="L443"/>
  <c r="M443"/>
  <c r="N443"/>
  <c r="J444"/>
  <c r="L444"/>
  <c r="M444"/>
  <c r="N444"/>
  <c r="J445"/>
  <c r="L445"/>
  <c r="M445"/>
  <c r="N445"/>
  <c r="J446"/>
  <c r="L446"/>
  <c r="M446"/>
  <c r="N446"/>
  <c r="J447"/>
  <c r="L447"/>
  <c r="M447"/>
  <c r="N447"/>
  <c r="J448"/>
  <c r="L448"/>
  <c r="M448"/>
  <c r="N448"/>
  <c r="J449"/>
  <c r="L449"/>
  <c r="M449"/>
  <c r="N449"/>
  <c r="J450"/>
  <c r="L450"/>
  <c r="M450"/>
  <c r="N450"/>
  <c r="J451"/>
  <c r="L451"/>
  <c r="M451"/>
  <c r="N451"/>
  <c r="J452"/>
  <c r="L452"/>
  <c r="M452"/>
  <c r="N452"/>
  <c r="J453"/>
  <c r="L453"/>
  <c r="M453"/>
  <c r="N453"/>
  <c r="J454"/>
  <c r="L454"/>
  <c r="M454"/>
  <c r="N454"/>
  <c r="J455"/>
  <c r="L455"/>
  <c r="M455"/>
  <c r="N455"/>
  <c r="J456"/>
  <c r="L456"/>
  <c r="M456"/>
  <c r="N456"/>
  <c r="J457"/>
  <c r="L457"/>
  <c r="M457"/>
  <c r="N457"/>
  <c r="J458"/>
  <c r="L458"/>
  <c r="M458"/>
  <c r="N458"/>
  <c r="J459"/>
  <c r="L459"/>
  <c r="M459"/>
  <c r="N459"/>
  <c r="J460"/>
  <c r="L460"/>
  <c r="M460"/>
  <c r="N460"/>
  <c r="J461"/>
  <c r="L461"/>
  <c r="M461"/>
  <c r="N461"/>
  <c r="J462"/>
  <c r="L462"/>
  <c r="M462"/>
  <c r="N462"/>
  <c r="J463"/>
  <c r="L463"/>
  <c r="M463"/>
  <c r="N463"/>
  <c r="J464"/>
  <c r="L464"/>
  <c r="M464"/>
  <c r="N464"/>
  <c r="J465"/>
  <c r="L465"/>
  <c r="M465"/>
  <c r="N465"/>
  <c r="J466"/>
  <c r="L466"/>
  <c r="M466"/>
  <c r="N466"/>
  <c r="J467"/>
  <c r="L467"/>
  <c r="M467"/>
  <c r="N467"/>
  <c r="J468"/>
  <c r="L468"/>
  <c r="M468"/>
  <c r="N468"/>
  <c r="J469"/>
  <c r="L469"/>
  <c r="M469"/>
  <c r="N469"/>
  <c r="J470"/>
  <c r="L470"/>
  <c r="M470"/>
  <c r="N470"/>
  <c r="J471"/>
  <c r="L471"/>
  <c r="M471"/>
  <c r="N471"/>
  <c r="J472"/>
  <c r="L472"/>
  <c r="M472"/>
  <c r="N472"/>
  <c r="J473"/>
  <c r="L473"/>
  <c r="M473"/>
  <c r="N473"/>
  <c r="J474"/>
  <c r="L474"/>
  <c r="M474"/>
  <c r="N474"/>
  <c r="J475"/>
  <c r="L475"/>
  <c r="M475"/>
  <c r="N475"/>
  <c r="J476"/>
  <c r="L476"/>
  <c r="M476"/>
  <c r="N476"/>
  <c r="J477"/>
  <c r="L477"/>
  <c r="M477"/>
  <c r="N477"/>
  <c r="J478"/>
  <c r="L478"/>
  <c r="M478"/>
  <c r="N478"/>
  <c r="J479"/>
  <c r="L479"/>
  <c r="M479"/>
  <c r="N479"/>
  <c r="J480"/>
  <c r="L480"/>
  <c r="M480"/>
  <c r="N480"/>
  <c r="J481"/>
  <c r="L481"/>
  <c r="M481"/>
  <c r="N481"/>
  <c r="J482"/>
  <c r="L482"/>
  <c r="M482"/>
  <c r="N482"/>
  <c r="J483"/>
  <c r="L483"/>
  <c r="M483"/>
  <c r="N483"/>
  <c r="J484"/>
  <c r="L484"/>
  <c r="M484"/>
  <c r="N484"/>
  <c r="J485"/>
  <c r="L485"/>
  <c r="M485"/>
  <c r="N485"/>
  <c r="J486"/>
  <c r="L486"/>
  <c r="M486"/>
  <c r="N486"/>
  <c r="J487"/>
  <c r="L487"/>
  <c r="M487"/>
  <c r="N487"/>
  <c r="J488"/>
  <c r="L488"/>
  <c r="M488"/>
  <c r="N488"/>
  <c r="J489"/>
  <c r="L489"/>
  <c r="M489"/>
  <c r="N489"/>
  <c r="J490"/>
  <c r="L490"/>
  <c r="M490"/>
  <c r="N490"/>
  <c r="J491"/>
  <c r="L491"/>
  <c r="M491"/>
  <c r="N491"/>
  <c r="J492"/>
  <c r="L492"/>
  <c r="M492"/>
  <c r="N492"/>
  <c r="J493"/>
  <c r="L493"/>
  <c r="M493"/>
  <c r="N493"/>
  <c r="J494"/>
  <c r="L494"/>
  <c r="M494"/>
  <c r="N494"/>
  <c r="J495"/>
  <c r="L495"/>
  <c r="M495"/>
  <c r="N495"/>
  <c r="J496"/>
  <c r="L496"/>
  <c r="M496"/>
  <c r="N496"/>
  <c r="J497"/>
  <c r="L497"/>
  <c r="M497"/>
  <c r="N497"/>
  <c r="J498"/>
  <c r="L498"/>
  <c r="M498"/>
  <c r="N498"/>
  <c r="J499"/>
  <c r="L499"/>
  <c r="M499"/>
  <c r="N499"/>
  <c r="J500"/>
  <c r="L500"/>
  <c r="M500"/>
  <c r="N500"/>
  <c r="J501"/>
  <c r="L501"/>
  <c r="M501"/>
  <c r="N501"/>
  <c r="J502"/>
  <c r="L502"/>
  <c r="M502"/>
  <c r="N502"/>
  <c r="J503"/>
  <c r="L503"/>
  <c r="M503"/>
  <c r="N503"/>
  <c r="J504"/>
  <c r="L504"/>
  <c r="M504"/>
  <c r="N504"/>
  <c r="J505"/>
  <c r="L505"/>
  <c r="M505"/>
  <c r="N505"/>
  <c r="J506"/>
  <c r="L506"/>
  <c r="M506"/>
  <c r="N506"/>
  <c r="J507"/>
  <c r="L507"/>
  <c r="M507"/>
  <c r="N507"/>
  <c r="J508"/>
  <c r="L508"/>
  <c r="M508"/>
  <c r="N508"/>
  <c r="J509"/>
  <c r="L509"/>
  <c r="M509"/>
  <c r="N509"/>
  <c r="J510"/>
  <c r="L510"/>
  <c r="M510"/>
  <c r="N510"/>
  <c r="J511"/>
  <c r="L511"/>
  <c r="M511"/>
  <c r="N511"/>
  <c r="J512"/>
  <c r="L512"/>
  <c r="M512"/>
  <c r="N512"/>
  <c r="J513"/>
  <c r="L513"/>
  <c r="M513"/>
  <c r="N513"/>
  <c r="J514"/>
  <c r="L514"/>
  <c r="M514"/>
  <c r="N514"/>
  <c r="J515"/>
  <c r="L515"/>
  <c r="M515"/>
  <c r="N515"/>
  <c r="J516"/>
  <c r="L516"/>
  <c r="M516"/>
  <c r="N516"/>
  <c r="J517"/>
  <c r="L517"/>
  <c r="M517"/>
  <c r="N517"/>
  <c r="J518"/>
  <c r="L518"/>
  <c r="M518"/>
  <c r="N518"/>
  <c r="J519"/>
  <c r="L519"/>
  <c r="M519"/>
  <c r="N519"/>
  <c r="J520"/>
  <c r="L520"/>
  <c r="M520"/>
  <c r="N520"/>
  <c r="J521"/>
  <c r="L521"/>
  <c r="M521"/>
  <c r="N521"/>
  <c r="J522"/>
  <c r="L522"/>
  <c r="M522"/>
  <c r="N522"/>
  <c r="J523"/>
  <c r="L523"/>
  <c r="M523"/>
  <c r="N523"/>
  <c r="J524"/>
  <c r="L524"/>
  <c r="M524"/>
  <c r="N524"/>
  <c r="J525"/>
  <c r="L525"/>
  <c r="M525"/>
  <c r="N525"/>
  <c r="J526"/>
  <c r="L526"/>
  <c r="M526"/>
  <c r="N526"/>
  <c r="J527"/>
  <c r="L527"/>
  <c r="M527"/>
  <c r="N527"/>
  <c r="J528"/>
  <c r="L528"/>
  <c r="M528"/>
  <c r="N528"/>
  <c r="J529"/>
  <c r="L529"/>
  <c r="M529"/>
  <c r="N529"/>
  <c r="J530"/>
  <c r="L530"/>
  <c r="M530"/>
  <c r="N530"/>
  <c r="J531"/>
  <c r="L531"/>
  <c r="M531"/>
  <c r="N531"/>
  <c r="J532"/>
  <c r="L532"/>
  <c r="M532"/>
  <c r="N532"/>
  <c r="J533"/>
  <c r="L533"/>
  <c r="M533"/>
  <c r="N533"/>
  <c r="J534"/>
  <c r="L534"/>
  <c r="M534"/>
  <c r="N534"/>
  <c r="J535"/>
  <c r="L535"/>
  <c r="M535"/>
  <c r="N535"/>
  <c r="J536"/>
  <c r="L536"/>
  <c r="M536"/>
  <c r="N536"/>
  <c r="J537"/>
  <c r="L537"/>
  <c r="M537"/>
  <c r="N537"/>
  <c r="J538"/>
  <c r="L538"/>
  <c r="M538"/>
  <c r="N538"/>
  <c r="J539"/>
  <c r="L539"/>
  <c r="M539"/>
  <c r="N539"/>
  <c r="J540"/>
  <c r="L540"/>
  <c r="M540"/>
  <c r="N540"/>
  <c r="J541"/>
  <c r="L541"/>
  <c r="M541"/>
  <c r="N541"/>
  <c r="J542"/>
  <c r="L542"/>
  <c r="M542"/>
  <c r="N542"/>
  <c r="J543"/>
  <c r="L543"/>
  <c r="M543"/>
  <c r="N543"/>
  <c r="J544"/>
  <c r="L544"/>
  <c r="M544"/>
  <c r="N544"/>
  <c r="J545"/>
  <c r="L545"/>
  <c r="M545"/>
  <c r="N545"/>
  <c r="J546"/>
  <c r="L546"/>
  <c r="M546"/>
  <c r="N546"/>
  <c r="J547"/>
  <c r="L547"/>
  <c r="M547"/>
  <c r="N547"/>
  <c r="J548"/>
  <c r="L548"/>
  <c r="M548"/>
  <c r="N548"/>
  <c r="J549"/>
  <c r="L549"/>
  <c r="M549"/>
  <c r="N549"/>
  <c r="J550"/>
  <c r="L550"/>
  <c r="M550"/>
  <c r="N550"/>
  <c r="J551"/>
  <c r="L551"/>
  <c r="M551"/>
  <c r="N551"/>
  <c r="J552"/>
  <c r="L552"/>
  <c r="M552"/>
  <c r="N552"/>
  <c r="J553"/>
  <c r="L553"/>
  <c r="M553"/>
  <c r="N553"/>
  <c r="J554"/>
  <c r="L554"/>
  <c r="M554"/>
  <c r="N554"/>
  <c r="J555"/>
  <c r="L555"/>
  <c r="M555"/>
  <c r="N555"/>
  <c r="J556"/>
  <c r="L556"/>
  <c r="M556"/>
  <c r="N556"/>
  <c r="J557"/>
  <c r="L557"/>
  <c r="M557"/>
  <c r="N557"/>
  <c r="J558"/>
  <c r="L558"/>
  <c r="M558"/>
  <c r="N558"/>
  <c r="J559"/>
  <c r="L559"/>
  <c r="M559"/>
  <c r="N559"/>
  <c r="J560"/>
  <c r="L560"/>
  <c r="M560"/>
  <c r="N560"/>
  <c r="J561"/>
  <c r="L561"/>
  <c r="M561"/>
  <c r="N561"/>
  <c r="J562"/>
  <c r="L562"/>
  <c r="M562"/>
  <c r="N562"/>
  <c r="J563"/>
  <c r="L563"/>
  <c r="M563"/>
  <c r="N563"/>
  <c r="J564"/>
  <c r="L564"/>
  <c r="M564"/>
  <c r="N564"/>
  <c r="J565"/>
  <c r="L565"/>
  <c r="M565"/>
  <c r="N565"/>
  <c r="J566"/>
  <c r="L566"/>
  <c r="M566"/>
  <c r="N566"/>
  <c r="J567"/>
  <c r="L567"/>
  <c r="M567"/>
  <c r="N567"/>
  <c r="J568"/>
  <c r="L568"/>
  <c r="M568"/>
  <c r="N568"/>
  <c r="J569"/>
  <c r="L569"/>
  <c r="M569"/>
  <c r="N569"/>
  <c r="J570"/>
  <c r="L570"/>
  <c r="M570"/>
  <c r="N570"/>
  <c r="J571"/>
  <c r="L571"/>
  <c r="M571"/>
  <c r="N571"/>
  <c r="J572"/>
  <c r="L572"/>
  <c r="M572"/>
  <c r="N572"/>
  <c r="J573"/>
  <c r="L573"/>
  <c r="M573"/>
  <c r="N573"/>
  <c r="J574"/>
  <c r="L574"/>
  <c r="M574"/>
  <c r="N574"/>
  <c r="J575"/>
  <c r="L575"/>
  <c r="M575"/>
  <c r="N575"/>
  <c r="J576"/>
  <c r="L576"/>
  <c r="M576"/>
  <c r="N576"/>
  <c r="J577"/>
  <c r="L577"/>
  <c r="M577"/>
  <c r="N577"/>
  <c r="J578"/>
  <c r="L578"/>
  <c r="M578"/>
  <c r="N578"/>
  <c r="J579"/>
  <c r="L579"/>
  <c r="M579"/>
  <c r="N579"/>
  <c r="J580"/>
  <c r="L580"/>
  <c r="M580"/>
  <c r="N580"/>
  <c r="J581"/>
  <c r="L581"/>
  <c r="M581"/>
  <c r="N581"/>
  <c r="J582"/>
  <c r="L582"/>
  <c r="M582"/>
  <c r="N582"/>
  <c r="J583"/>
  <c r="L583"/>
  <c r="M583"/>
  <c r="N583"/>
  <c r="J584"/>
  <c r="L584"/>
  <c r="M584"/>
  <c r="N584"/>
  <c r="J585"/>
  <c r="L585"/>
  <c r="M585"/>
  <c r="N585"/>
  <c r="J586"/>
  <c r="L586"/>
  <c r="M586"/>
  <c r="N586"/>
  <c r="J587"/>
  <c r="L587"/>
  <c r="M587"/>
  <c r="N587"/>
  <c r="J588"/>
  <c r="L588"/>
  <c r="M588"/>
  <c r="N588"/>
  <c r="J589"/>
  <c r="L589"/>
  <c r="M589"/>
  <c r="N589"/>
  <c r="J590"/>
  <c r="L590"/>
  <c r="M590"/>
  <c r="N590"/>
  <c r="J591"/>
  <c r="L591"/>
  <c r="M591"/>
  <c r="N591"/>
  <c r="J592"/>
  <c r="L592"/>
  <c r="M592"/>
  <c r="N592"/>
  <c r="J593"/>
  <c r="L593"/>
  <c r="M593"/>
  <c r="N593"/>
  <c r="J594"/>
  <c r="L594"/>
  <c r="M594"/>
  <c r="N594"/>
  <c r="J595"/>
  <c r="L595"/>
  <c r="M595"/>
  <c r="N595"/>
  <c r="J596"/>
  <c r="L596"/>
  <c r="M596"/>
  <c r="N596"/>
  <c r="J597"/>
  <c r="L597"/>
  <c r="M597"/>
  <c r="N597"/>
  <c r="J598"/>
  <c r="L598"/>
  <c r="M598"/>
  <c r="N598"/>
  <c r="J599"/>
  <c r="L599"/>
  <c r="M599"/>
  <c r="N599"/>
  <c r="J600"/>
  <c r="L600"/>
  <c r="M600"/>
  <c r="N600"/>
  <c r="J601"/>
  <c r="L601"/>
  <c r="M601"/>
  <c r="N601"/>
  <c r="J602"/>
  <c r="L602"/>
  <c r="M602"/>
  <c r="N602"/>
  <c r="J603"/>
  <c r="L603"/>
  <c r="M603"/>
  <c r="N603"/>
  <c r="J604"/>
  <c r="L604"/>
  <c r="M604"/>
  <c r="N604"/>
  <c r="J605"/>
  <c r="L605"/>
  <c r="M605"/>
  <c r="N605"/>
  <c r="J606"/>
  <c r="L606"/>
  <c r="M606"/>
  <c r="N606"/>
  <c r="J607"/>
  <c r="L607"/>
  <c r="M607"/>
  <c r="N607"/>
  <c r="J608"/>
  <c r="L608"/>
  <c r="M608"/>
  <c r="N608"/>
  <c r="J609"/>
  <c r="L609"/>
  <c r="M609"/>
  <c r="N609"/>
  <c r="J610"/>
  <c r="L610"/>
  <c r="M610"/>
  <c r="N610"/>
  <c r="J611"/>
  <c r="L611"/>
  <c r="M611"/>
  <c r="N611"/>
  <c r="J612"/>
  <c r="L612"/>
  <c r="M612"/>
  <c r="N612"/>
  <c r="J613"/>
  <c r="L613"/>
  <c r="M613"/>
  <c r="N613"/>
  <c r="J614"/>
  <c r="L614"/>
  <c r="M614"/>
  <c r="N614"/>
  <c r="J615"/>
  <c r="L615"/>
  <c r="M615"/>
  <c r="N615"/>
  <c r="J616"/>
  <c r="L616"/>
  <c r="M616"/>
  <c r="N616"/>
  <c r="J617"/>
  <c r="L617"/>
  <c r="M617"/>
  <c r="N617"/>
  <c r="J618"/>
  <c r="L618"/>
  <c r="M618"/>
  <c r="N618"/>
  <c r="J619"/>
  <c r="L619"/>
  <c r="M619"/>
  <c r="N619"/>
  <c r="J620"/>
  <c r="L620"/>
  <c r="M620"/>
  <c r="N620"/>
  <c r="J621"/>
  <c r="L621"/>
  <c r="M621"/>
  <c r="N621"/>
  <c r="J622"/>
  <c r="L622"/>
  <c r="M622"/>
  <c r="N622"/>
  <c r="J623"/>
  <c r="L623"/>
  <c r="M623"/>
  <c r="N623"/>
  <c r="J624"/>
  <c r="L624"/>
  <c r="M624"/>
  <c r="N624"/>
  <c r="J625"/>
  <c r="L625"/>
  <c r="M625"/>
  <c r="N625"/>
  <c r="J626"/>
  <c r="L626"/>
  <c r="M626"/>
  <c r="N626"/>
  <c r="J627"/>
  <c r="L627"/>
  <c r="M627"/>
  <c r="N627"/>
  <c r="J628"/>
  <c r="L628"/>
  <c r="M628"/>
  <c r="N628"/>
  <c r="J629"/>
  <c r="L629"/>
  <c r="M629"/>
  <c r="N629"/>
  <c r="J630"/>
  <c r="L630"/>
  <c r="M630"/>
  <c r="N630"/>
  <c r="J631"/>
  <c r="L631"/>
  <c r="M631"/>
  <c r="N631"/>
  <c r="J632"/>
  <c r="L632"/>
  <c r="M632"/>
  <c r="N632"/>
  <c r="J633"/>
  <c r="L633"/>
  <c r="M633"/>
  <c r="N633"/>
  <c r="J634"/>
  <c r="L634"/>
  <c r="M634"/>
  <c r="N634"/>
  <c r="J635"/>
  <c r="L635"/>
  <c r="M635"/>
  <c r="N635"/>
  <c r="J636"/>
  <c r="L636"/>
  <c r="M636"/>
  <c r="N636"/>
  <c r="J637"/>
  <c r="L637"/>
  <c r="M637"/>
  <c r="N637"/>
  <c r="J638"/>
  <c r="L638"/>
  <c r="M638"/>
  <c r="N638"/>
  <c r="J639"/>
  <c r="L639"/>
  <c r="M639"/>
  <c r="N639"/>
  <c r="J640"/>
  <c r="L640"/>
  <c r="M640"/>
  <c r="N640"/>
  <c r="J641"/>
  <c r="L641"/>
  <c r="M641"/>
  <c r="N641"/>
  <c r="J642"/>
  <c r="L642"/>
  <c r="M642"/>
  <c r="N642"/>
  <c r="J643"/>
  <c r="L643"/>
  <c r="M643"/>
  <c r="N643"/>
  <c r="J644"/>
  <c r="L644"/>
  <c r="M644"/>
  <c r="N644"/>
  <c r="J645"/>
  <c r="L645"/>
  <c r="M645"/>
  <c r="N645"/>
  <c r="J646"/>
  <c r="L646"/>
  <c r="M646"/>
  <c r="N646"/>
  <c r="J647"/>
  <c r="L647"/>
  <c r="M647"/>
  <c r="N647"/>
  <c r="J648"/>
  <c r="L648"/>
  <c r="M648"/>
  <c r="N648"/>
  <c r="J649"/>
  <c r="L649"/>
  <c r="M649"/>
  <c r="N649"/>
  <c r="J650"/>
  <c r="L650"/>
  <c r="M650"/>
  <c r="N650"/>
  <c r="J651"/>
  <c r="L651"/>
  <c r="M651"/>
  <c r="N651"/>
  <c r="J652"/>
  <c r="L652"/>
  <c r="M652"/>
  <c r="N652"/>
  <c r="J653"/>
  <c r="L653"/>
  <c r="M653"/>
  <c r="N653"/>
  <c r="J654"/>
  <c r="L654"/>
  <c r="M654"/>
  <c r="N654"/>
  <c r="J655"/>
  <c r="L655"/>
  <c r="M655"/>
  <c r="N655"/>
  <c r="J656"/>
  <c r="L656"/>
  <c r="M656"/>
  <c r="N656"/>
  <c r="J657"/>
  <c r="L657"/>
  <c r="M657"/>
  <c r="N657"/>
  <c r="J658"/>
  <c r="L658"/>
  <c r="M658"/>
  <c r="N658"/>
  <c r="J659"/>
  <c r="L659"/>
  <c r="M659"/>
  <c r="N659"/>
  <c r="J660"/>
  <c r="L660"/>
  <c r="M660"/>
  <c r="N660"/>
  <c r="J661"/>
  <c r="L661"/>
  <c r="M661"/>
  <c r="N661"/>
  <c r="J662"/>
  <c r="L662"/>
  <c r="M662"/>
  <c r="N662"/>
  <c r="J663"/>
  <c r="L663"/>
  <c r="M663"/>
  <c r="N663"/>
  <c r="J664"/>
  <c r="L664"/>
  <c r="M664"/>
  <c r="N664"/>
  <c r="J665"/>
  <c r="L665"/>
  <c r="M665"/>
  <c r="N665"/>
  <c r="J666"/>
  <c r="L666"/>
  <c r="M666"/>
  <c r="N666"/>
  <c r="J667"/>
  <c r="L667"/>
  <c r="M667"/>
  <c r="N667"/>
  <c r="J668"/>
  <c r="L668"/>
  <c r="M668"/>
  <c r="N668"/>
  <c r="J669"/>
  <c r="L669"/>
  <c r="M669"/>
  <c r="N669"/>
  <c r="J670"/>
  <c r="L670"/>
  <c r="M670"/>
  <c r="N670"/>
  <c r="J671"/>
  <c r="L671"/>
  <c r="M671"/>
  <c r="N671"/>
  <c r="J672"/>
  <c r="L672"/>
  <c r="M672"/>
  <c r="N672"/>
  <c r="J673"/>
  <c r="L673"/>
  <c r="M673"/>
  <c r="N673"/>
  <c r="J674"/>
  <c r="L674"/>
  <c r="M674"/>
  <c r="N674"/>
  <c r="J675"/>
  <c r="L675"/>
  <c r="M675"/>
  <c r="N675"/>
  <c r="J676"/>
  <c r="L676"/>
  <c r="M676"/>
  <c r="N676"/>
  <c r="J677"/>
  <c r="L677"/>
  <c r="M677"/>
  <c r="N677"/>
  <c r="J678"/>
  <c r="L678"/>
  <c r="M678"/>
  <c r="N678"/>
  <c r="J679"/>
  <c r="L679"/>
  <c r="M679"/>
  <c r="N679"/>
  <c r="J680"/>
  <c r="L680"/>
  <c r="M680"/>
  <c r="N680"/>
  <c r="J681"/>
  <c r="L681"/>
  <c r="M681"/>
  <c r="N681"/>
  <c r="J682"/>
  <c r="L682"/>
  <c r="M682"/>
  <c r="N682"/>
  <c r="J683"/>
  <c r="L683"/>
  <c r="M683"/>
  <c r="N683"/>
  <c r="J684"/>
  <c r="L684"/>
  <c r="M684"/>
  <c r="N684"/>
  <c r="J685"/>
  <c r="L685"/>
  <c r="M685"/>
  <c r="N685"/>
  <c r="J686"/>
  <c r="L686"/>
  <c r="M686"/>
  <c r="N686"/>
  <c r="J687"/>
  <c r="L687"/>
  <c r="M687"/>
  <c r="N687"/>
  <c r="J688"/>
  <c r="L688"/>
  <c r="M688"/>
  <c r="N688"/>
  <c r="J689"/>
  <c r="L689"/>
  <c r="M689"/>
  <c r="N689"/>
  <c r="J690"/>
  <c r="L690"/>
  <c r="M690"/>
  <c r="N690"/>
  <c r="J691"/>
  <c r="L691"/>
  <c r="M691"/>
  <c r="N691"/>
  <c r="J692"/>
  <c r="L692"/>
  <c r="M692"/>
  <c r="N692"/>
  <c r="J693"/>
  <c r="L693"/>
  <c r="M693"/>
  <c r="N693"/>
  <c r="J694"/>
  <c r="L694"/>
  <c r="M694"/>
  <c r="N694"/>
  <c r="J695"/>
  <c r="L695"/>
  <c r="M695"/>
  <c r="N695"/>
  <c r="J2"/>
  <c r="L2"/>
  <c r="M2"/>
  <c r="N2"/>
  <c r="J3"/>
  <c r="L3"/>
  <c r="M3"/>
  <c r="N3"/>
  <c r="J4"/>
  <c r="L4"/>
  <c r="M4"/>
  <c r="N4"/>
  <c r="J5"/>
  <c r="L5"/>
  <c r="M5"/>
  <c r="N5"/>
  <c r="J6"/>
  <c r="L6"/>
  <c r="M6"/>
  <c r="N6"/>
  <c r="J7"/>
  <c r="L7"/>
  <c r="M7"/>
  <c r="N7"/>
  <c r="J8"/>
  <c r="L8"/>
  <c r="M8"/>
  <c r="N8"/>
  <c r="J9"/>
  <c r="L9"/>
  <c r="M9"/>
  <c r="N9"/>
  <c r="J10"/>
  <c r="L10"/>
  <c r="M10"/>
  <c r="N10"/>
  <c r="N1"/>
  <c r="M1"/>
  <c r="J1"/>
  <c r="L1" s="1"/>
  <c r="G2"/>
  <c r="K2" s="1"/>
  <c r="G3"/>
  <c r="K3" s="1"/>
  <c r="G4"/>
  <c r="K4" s="1"/>
  <c r="G5"/>
  <c r="K5" s="1"/>
  <c r="G6"/>
  <c r="K6"/>
  <c r="G7"/>
  <c r="K7" s="1"/>
  <c r="G8"/>
  <c r="K8"/>
  <c r="G9"/>
  <c r="K9" s="1"/>
  <c r="G10"/>
  <c r="K10" s="1"/>
  <c r="G11"/>
  <c r="K11" s="1"/>
  <c r="G12"/>
  <c r="K12"/>
  <c r="G13"/>
  <c r="K13" s="1"/>
  <c r="G14"/>
  <c r="K14" s="1"/>
  <c r="G15"/>
  <c r="K15" s="1"/>
  <c r="G16"/>
  <c r="K16"/>
  <c r="G17"/>
  <c r="K17" s="1"/>
  <c r="G18"/>
  <c r="K18" s="1"/>
  <c r="G19"/>
  <c r="K19" s="1"/>
  <c r="G20"/>
  <c r="K20" s="1"/>
  <c r="G21"/>
  <c r="K21" s="1"/>
  <c r="G22"/>
  <c r="K22"/>
  <c r="G23"/>
  <c r="K23" s="1"/>
  <c r="G24"/>
  <c r="K24"/>
  <c r="G25"/>
  <c r="K25" s="1"/>
  <c r="G26"/>
  <c r="K26" s="1"/>
  <c r="G27"/>
  <c r="K27" s="1"/>
  <c r="G28"/>
  <c r="K28"/>
  <c r="G29"/>
  <c r="K29" s="1"/>
  <c r="G30"/>
  <c r="K30" s="1"/>
  <c r="G31"/>
  <c r="K31" s="1"/>
  <c r="G32"/>
  <c r="K32"/>
  <c r="G33"/>
  <c r="K33" s="1"/>
  <c r="G34"/>
  <c r="K34" s="1"/>
  <c r="G35"/>
  <c r="K35" s="1"/>
  <c r="G36"/>
  <c r="K36" s="1"/>
  <c r="G37"/>
  <c r="K37" s="1"/>
  <c r="G38"/>
  <c r="K38"/>
  <c r="G39"/>
  <c r="K39" s="1"/>
  <c r="G40"/>
  <c r="K40"/>
  <c r="G41"/>
  <c r="K41" s="1"/>
  <c r="G42"/>
  <c r="K42" s="1"/>
  <c r="G43"/>
  <c r="K43" s="1"/>
  <c r="G44"/>
  <c r="K44"/>
  <c r="G45"/>
  <c r="K45" s="1"/>
  <c r="G46"/>
  <c r="K46" s="1"/>
  <c r="G47"/>
  <c r="K47" s="1"/>
  <c r="G48"/>
  <c r="K48"/>
  <c r="G49"/>
  <c r="K49" s="1"/>
  <c r="G50"/>
  <c r="K50" s="1"/>
  <c r="G51"/>
  <c r="K51" s="1"/>
  <c r="G52"/>
  <c r="K52" s="1"/>
  <c r="G53"/>
  <c r="K53" s="1"/>
  <c r="G54"/>
  <c r="K54"/>
  <c r="G55"/>
  <c r="K55" s="1"/>
  <c r="G56"/>
  <c r="K56"/>
  <c r="G57"/>
  <c r="K57" s="1"/>
  <c r="G58"/>
  <c r="K58" s="1"/>
  <c r="G59"/>
  <c r="K59" s="1"/>
  <c r="G60"/>
  <c r="K60"/>
  <c r="G61"/>
  <c r="K61" s="1"/>
  <c r="G62"/>
  <c r="K62" s="1"/>
  <c r="G63"/>
  <c r="K63" s="1"/>
  <c r="G64"/>
  <c r="K64"/>
  <c r="G65"/>
  <c r="K65" s="1"/>
  <c r="G66"/>
  <c r="K66" s="1"/>
  <c r="G67"/>
  <c r="K67" s="1"/>
  <c r="G68"/>
  <c r="K68" s="1"/>
  <c r="G69"/>
  <c r="K69" s="1"/>
  <c r="G70"/>
  <c r="K70"/>
  <c r="G71"/>
  <c r="K71" s="1"/>
  <c r="G72"/>
  <c r="K72"/>
  <c r="G73"/>
  <c r="K73" s="1"/>
  <c r="G74"/>
  <c r="K74" s="1"/>
  <c r="G75"/>
  <c r="K75" s="1"/>
  <c r="G76"/>
  <c r="K76"/>
  <c r="G77"/>
  <c r="K77" s="1"/>
  <c r="G78"/>
  <c r="K78" s="1"/>
  <c r="G79"/>
  <c r="K79" s="1"/>
  <c r="G80"/>
  <c r="K80"/>
  <c r="G81"/>
  <c r="K81" s="1"/>
  <c r="G82"/>
  <c r="K82" s="1"/>
  <c r="G83"/>
  <c r="K83" s="1"/>
  <c r="G84"/>
  <c r="K84" s="1"/>
  <c r="G85"/>
  <c r="K85" s="1"/>
  <c r="G86"/>
  <c r="K86"/>
  <c r="G87"/>
  <c r="K87" s="1"/>
  <c r="G88"/>
  <c r="K88" s="1"/>
  <c r="G89"/>
  <c r="K89" s="1"/>
  <c r="G90"/>
  <c r="K90"/>
  <c r="G91"/>
  <c r="K91" s="1"/>
  <c r="G92"/>
  <c r="K92" s="1"/>
  <c r="G93"/>
  <c r="K93" s="1"/>
  <c r="G94"/>
  <c r="K94"/>
  <c r="G95"/>
  <c r="K95" s="1"/>
  <c r="G96"/>
  <c r="K96" s="1"/>
  <c r="G97"/>
  <c r="K97" s="1"/>
  <c r="G98"/>
  <c r="K98"/>
  <c r="G99"/>
  <c r="K99" s="1"/>
  <c r="G100"/>
  <c r="K100" s="1"/>
  <c r="G101"/>
  <c r="K101" s="1"/>
  <c r="G102"/>
  <c r="K102"/>
  <c r="G103"/>
  <c r="K103" s="1"/>
  <c r="G104"/>
  <c r="K104" s="1"/>
  <c r="G105"/>
  <c r="K105" s="1"/>
  <c r="G106"/>
  <c r="K106"/>
  <c r="G107"/>
  <c r="K107" s="1"/>
  <c r="G108"/>
  <c r="K108" s="1"/>
  <c r="G109"/>
  <c r="K109" s="1"/>
  <c r="G110"/>
  <c r="K110"/>
  <c r="G111"/>
  <c r="K111" s="1"/>
  <c r="G112"/>
  <c r="K112" s="1"/>
  <c r="G113"/>
  <c r="K113" s="1"/>
  <c r="G114"/>
  <c r="K114"/>
  <c r="G115"/>
  <c r="K115" s="1"/>
  <c r="G116"/>
  <c r="K116" s="1"/>
  <c r="G117"/>
  <c r="K117" s="1"/>
  <c r="G118"/>
  <c r="K118"/>
  <c r="G119"/>
  <c r="K119" s="1"/>
  <c r="G120"/>
  <c r="K120" s="1"/>
  <c r="G121"/>
  <c r="K121" s="1"/>
  <c r="G122"/>
  <c r="K122"/>
  <c r="G123"/>
  <c r="K123" s="1"/>
  <c r="G124"/>
  <c r="K124" s="1"/>
  <c r="G125"/>
  <c r="K125" s="1"/>
  <c r="G126"/>
  <c r="K126"/>
  <c r="G127"/>
  <c r="K127" s="1"/>
  <c r="G128"/>
  <c r="K128" s="1"/>
  <c r="G129"/>
  <c r="K129" s="1"/>
  <c r="G130"/>
  <c r="K130"/>
  <c r="G131"/>
  <c r="K131" s="1"/>
  <c r="G132"/>
  <c r="K132" s="1"/>
  <c r="G133"/>
  <c r="K133" s="1"/>
  <c r="G134"/>
  <c r="K134"/>
  <c r="G135"/>
  <c r="K135" s="1"/>
  <c r="G136"/>
  <c r="K136" s="1"/>
  <c r="G137"/>
  <c r="K137" s="1"/>
  <c r="G138"/>
  <c r="K138"/>
  <c r="G139"/>
  <c r="K139" s="1"/>
  <c r="G140"/>
  <c r="K140" s="1"/>
  <c r="G141"/>
  <c r="K141" s="1"/>
  <c r="G142"/>
  <c r="K142"/>
  <c r="G143"/>
  <c r="K143" s="1"/>
  <c r="G144"/>
  <c r="K144" s="1"/>
  <c r="G145"/>
  <c r="K145" s="1"/>
  <c r="G146"/>
  <c r="K146"/>
  <c r="G147"/>
  <c r="K147" s="1"/>
  <c r="G148"/>
  <c r="K148" s="1"/>
  <c r="G149"/>
  <c r="K149" s="1"/>
  <c r="G150"/>
  <c r="K150"/>
  <c r="G151"/>
  <c r="K151" s="1"/>
  <c r="G152"/>
  <c r="K152" s="1"/>
  <c r="G153"/>
  <c r="K153" s="1"/>
  <c r="G154"/>
  <c r="K154"/>
  <c r="G155"/>
  <c r="K155" s="1"/>
  <c r="G156"/>
  <c r="K156" s="1"/>
  <c r="G157"/>
  <c r="K157" s="1"/>
  <c r="G158"/>
  <c r="K158"/>
  <c r="G159"/>
  <c r="K159" s="1"/>
  <c r="G160"/>
  <c r="K160" s="1"/>
  <c r="G161"/>
  <c r="K161" s="1"/>
  <c r="G162"/>
  <c r="K162"/>
  <c r="G163"/>
  <c r="K163" s="1"/>
  <c r="G164"/>
  <c r="K164" s="1"/>
  <c r="G165"/>
  <c r="K165" s="1"/>
  <c r="G166"/>
  <c r="K166"/>
  <c r="G167"/>
  <c r="K167" s="1"/>
  <c r="G168"/>
  <c r="K168" s="1"/>
  <c r="G169"/>
  <c r="K169" s="1"/>
  <c r="G170"/>
  <c r="K170"/>
  <c r="G171"/>
  <c r="K171" s="1"/>
  <c r="G172"/>
  <c r="K172" s="1"/>
  <c r="G173"/>
  <c r="K173" s="1"/>
  <c r="G174"/>
  <c r="K174"/>
  <c r="G175"/>
  <c r="K175" s="1"/>
  <c r="G176"/>
  <c r="K176" s="1"/>
  <c r="G177"/>
  <c r="K177" s="1"/>
  <c r="G178"/>
  <c r="K178"/>
  <c r="G179"/>
  <c r="K179" s="1"/>
  <c r="G180"/>
  <c r="K180" s="1"/>
  <c r="G181"/>
  <c r="K181" s="1"/>
  <c r="G182"/>
  <c r="K182"/>
  <c r="G183"/>
  <c r="K183" s="1"/>
  <c r="G184"/>
  <c r="K184" s="1"/>
  <c r="G185"/>
  <c r="K185" s="1"/>
  <c r="G186"/>
  <c r="K186"/>
  <c r="G187"/>
  <c r="K187" s="1"/>
  <c r="G188"/>
  <c r="K188" s="1"/>
  <c r="G189"/>
  <c r="K189" s="1"/>
  <c r="G190"/>
  <c r="K190"/>
  <c r="G191"/>
  <c r="K191" s="1"/>
  <c r="G192"/>
  <c r="K192" s="1"/>
  <c r="G193"/>
  <c r="K193" s="1"/>
  <c r="G194"/>
  <c r="K194"/>
  <c r="G195"/>
  <c r="K195" s="1"/>
  <c r="G196"/>
  <c r="K196" s="1"/>
  <c r="G197"/>
  <c r="K197" s="1"/>
  <c r="G198"/>
  <c r="K198"/>
  <c r="G199"/>
  <c r="K199" s="1"/>
  <c r="G200"/>
  <c r="K200" s="1"/>
  <c r="G201"/>
  <c r="K201" s="1"/>
  <c r="G202"/>
  <c r="K202"/>
  <c r="G203"/>
  <c r="K203" s="1"/>
  <c r="G204"/>
  <c r="K204" s="1"/>
  <c r="G205"/>
  <c r="K205" s="1"/>
  <c r="G206"/>
  <c r="K206"/>
  <c r="G207"/>
  <c r="K207" s="1"/>
  <c r="G208"/>
  <c r="K208" s="1"/>
  <c r="G209"/>
  <c r="K209" s="1"/>
  <c r="G210"/>
  <c r="K210"/>
  <c r="G211"/>
  <c r="K211" s="1"/>
  <c r="G212"/>
  <c r="K212" s="1"/>
  <c r="G213"/>
  <c r="K213" s="1"/>
  <c r="G214"/>
  <c r="K214"/>
  <c r="G215"/>
  <c r="K215" s="1"/>
  <c r="G216"/>
  <c r="K216" s="1"/>
  <c r="G217"/>
  <c r="K217" s="1"/>
  <c r="G218"/>
  <c r="K218"/>
  <c r="G219"/>
  <c r="K219" s="1"/>
  <c r="G220"/>
  <c r="K220" s="1"/>
  <c r="G221"/>
  <c r="K221" s="1"/>
  <c r="G222"/>
  <c r="K222"/>
  <c r="G223"/>
  <c r="K223" s="1"/>
  <c r="G224"/>
  <c r="K224" s="1"/>
  <c r="G225"/>
  <c r="K225" s="1"/>
  <c r="G226"/>
  <c r="K226"/>
  <c r="G227"/>
  <c r="K227" s="1"/>
  <c r="G228"/>
  <c r="K228" s="1"/>
  <c r="G229"/>
  <c r="K229" s="1"/>
  <c r="G230"/>
  <c r="K230"/>
  <c r="G231"/>
  <c r="K231" s="1"/>
  <c r="G232"/>
  <c r="K232" s="1"/>
  <c r="G233"/>
  <c r="K233" s="1"/>
  <c r="G234"/>
  <c r="K234"/>
  <c r="G235"/>
  <c r="K235" s="1"/>
  <c r="G236"/>
  <c r="K236" s="1"/>
  <c r="G237"/>
  <c r="K237" s="1"/>
  <c r="G238"/>
  <c r="K238"/>
  <c r="G239"/>
  <c r="K239" s="1"/>
  <c r="G240"/>
  <c r="K240" s="1"/>
  <c r="G241"/>
  <c r="K241" s="1"/>
  <c r="G242"/>
  <c r="K242"/>
  <c r="G243"/>
  <c r="K243" s="1"/>
  <c r="G244"/>
  <c r="K244" s="1"/>
  <c r="G245"/>
  <c r="K245" s="1"/>
  <c r="G246"/>
  <c r="K246"/>
  <c r="G247"/>
  <c r="K247" s="1"/>
  <c r="G248"/>
  <c r="K248" s="1"/>
  <c r="G249"/>
  <c r="K249" s="1"/>
  <c r="G250"/>
  <c r="K250"/>
  <c r="G251"/>
  <c r="K251" s="1"/>
  <c r="G252"/>
  <c r="K252" s="1"/>
  <c r="G253"/>
  <c r="K253" s="1"/>
  <c r="G254"/>
  <c r="K254"/>
  <c r="G255"/>
  <c r="K255" s="1"/>
  <c r="G256"/>
  <c r="K256" s="1"/>
  <c r="G257"/>
  <c r="K257" s="1"/>
  <c r="G258"/>
  <c r="K258"/>
  <c r="G259"/>
  <c r="K259" s="1"/>
  <c r="G260"/>
  <c r="K260" s="1"/>
  <c r="G261"/>
  <c r="K261" s="1"/>
  <c r="G262"/>
  <c r="K262"/>
  <c r="G263"/>
  <c r="K263" s="1"/>
  <c r="G264"/>
  <c r="K264" s="1"/>
  <c r="G265"/>
  <c r="K265" s="1"/>
  <c r="G266"/>
  <c r="K266"/>
  <c r="G267"/>
  <c r="K267" s="1"/>
  <c r="G268"/>
  <c r="K268" s="1"/>
  <c r="G269"/>
  <c r="K269" s="1"/>
  <c r="G270"/>
  <c r="K270"/>
  <c r="G271"/>
  <c r="K271" s="1"/>
  <c r="G272"/>
  <c r="K272" s="1"/>
  <c r="G273"/>
  <c r="K273" s="1"/>
  <c r="G274"/>
  <c r="K274"/>
  <c r="G275"/>
  <c r="K275" s="1"/>
  <c r="G276"/>
  <c r="K276" s="1"/>
  <c r="G277"/>
  <c r="K277" s="1"/>
  <c r="G278"/>
  <c r="K278"/>
  <c r="G279"/>
  <c r="K279" s="1"/>
  <c r="G280"/>
  <c r="K280" s="1"/>
  <c r="G281"/>
  <c r="K281" s="1"/>
  <c r="G282"/>
  <c r="K282"/>
  <c r="G283"/>
  <c r="K283" s="1"/>
  <c r="G284"/>
  <c r="K284" s="1"/>
  <c r="G285"/>
  <c r="K285" s="1"/>
  <c r="G286"/>
  <c r="K286"/>
  <c r="G287"/>
  <c r="K287" s="1"/>
  <c r="G288"/>
  <c r="K288" s="1"/>
  <c r="G289"/>
  <c r="K289" s="1"/>
  <c r="G290"/>
  <c r="K290"/>
  <c r="G291"/>
  <c r="K291" s="1"/>
  <c r="G292"/>
  <c r="K292" s="1"/>
  <c r="G293"/>
  <c r="K293" s="1"/>
  <c r="G294"/>
  <c r="K294"/>
  <c r="G295"/>
  <c r="K295" s="1"/>
  <c r="G296"/>
  <c r="K296" s="1"/>
  <c r="G297"/>
  <c r="K297" s="1"/>
  <c r="G298"/>
  <c r="K298"/>
  <c r="G299"/>
  <c r="K299" s="1"/>
  <c r="G300"/>
  <c r="K300" s="1"/>
  <c r="G301"/>
  <c r="K301" s="1"/>
  <c r="G302"/>
  <c r="K302"/>
  <c r="G303"/>
  <c r="K303" s="1"/>
  <c r="G304"/>
  <c r="K304" s="1"/>
  <c r="G305"/>
  <c r="K305" s="1"/>
  <c r="G306"/>
  <c r="K306"/>
  <c r="G307"/>
  <c r="K307" s="1"/>
  <c r="G308"/>
  <c r="K308" s="1"/>
  <c r="G309"/>
  <c r="K309" s="1"/>
  <c r="G310"/>
  <c r="K310"/>
  <c r="G311"/>
  <c r="K311" s="1"/>
  <c r="G312"/>
  <c r="K312" s="1"/>
  <c r="G313"/>
  <c r="K313" s="1"/>
  <c r="G314"/>
  <c r="K314"/>
  <c r="G315"/>
  <c r="K315" s="1"/>
  <c r="G316"/>
  <c r="K316" s="1"/>
  <c r="G317"/>
  <c r="K317" s="1"/>
  <c r="G318"/>
  <c r="K318"/>
  <c r="G319"/>
  <c r="K319" s="1"/>
  <c r="G320"/>
  <c r="K320" s="1"/>
  <c r="G321"/>
  <c r="K321" s="1"/>
  <c r="G322"/>
  <c r="K322"/>
  <c r="G323"/>
  <c r="K323" s="1"/>
  <c r="G324"/>
  <c r="K324" s="1"/>
  <c r="G325"/>
  <c r="K325" s="1"/>
  <c r="G326"/>
  <c r="K326"/>
  <c r="G327"/>
  <c r="K327" s="1"/>
  <c r="G328"/>
  <c r="K328" s="1"/>
  <c r="G329"/>
  <c r="K329" s="1"/>
  <c r="G330"/>
  <c r="K330"/>
  <c r="G331"/>
  <c r="K331" s="1"/>
  <c r="G332"/>
  <c r="K332" s="1"/>
  <c r="G333"/>
  <c r="K333" s="1"/>
  <c r="G334"/>
  <c r="K334"/>
  <c r="G335"/>
  <c r="K335" s="1"/>
  <c r="G336"/>
  <c r="K336" s="1"/>
  <c r="G337"/>
  <c r="K337" s="1"/>
  <c r="G338"/>
  <c r="K338"/>
  <c r="G339"/>
  <c r="K339" s="1"/>
  <c r="G340"/>
  <c r="K340" s="1"/>
  <c r="G341"/>
  <c r="K341" s="1"/>
  <c r="G342"/>
  <c r="K342"/>
  <c r="G343"/>
  <c r="K343" s="1"/>
  <c r="G344"/>
  <c r="K344" s="1"/>
  <c r="G345"/>
  <c r="K345" s="1"/>
  <c r="G346"/>
  <c r="K346"/>
  <c r="G347"/>
  <c r="K347" s="1"/>
  <c r="G348"/>
  <c r="K348" s="1"/>
  <c r="G349"/>
  <c r="K349" s="1"/>
  <c r="G350"/>
  <c r="K350"/>
  <c r="G351"/>
  <c r="K351" s="1"/>
  <c r="G352"/>
  <c r="K352" s="1"/>
  <c r="G353"/>
  <c r="K353" s="1"/>
  <c r="G354"/>
  <c r="K354"/>
  <c r="G355"/>
  <c r="K355" s="1"/>
  <c r="G356"/>
  <c r="K356" s="1"/>
  <c r="G357"/>
  <c r="K357" s="1"/>
  <c r="G358"/>
  <c r="K358"/>
  <c r="G359"/>
  <c r="K359" s="1"/>
  <c r="G360"/>
  <c r="K360" s="1"/>
  <c r="G361"/>
  <c r="K361" s="1"/>
  <c r="G362"/>
  <c r="K362"/>
  <c r="G363"/>
  <c r="K363" s="1"/>
  <c r="G364"/>
  <c r="K364" s="1"/>
  <c r="G365"/>
  <c r="K365" s="1"/>
  <c r="G366"/>
  <c r="K366"/>
  <c r="G367"/>
  <c r="K367" s="1"/>
  <c r="G368"/>
  <c r="K368" s="1"/>
  <c r="G369"/>
  <c r="K369" s="1"/>
  <c r="G370"/>
  <c r="K370"/>
  <c r="G371"/>
  <c r="K371" s="1"/>
  <c r="G372"/>
  <c r="K372" s="1"/>
  <c r="G373"/>
  <c r="K373" s="1"/>
  <c r="G374"/>
  <c r="K374"/>
  <c r="G375"/>
  <c r="K375" s="1"/>
  <c r="G376"/>
  <c r="K376" s="1"/>
  <c r="G377"/>
  <c r="K377" s="1"/>
  <c r="G378"/>
  <c r="K378"/>
  <c r="G379"/>
  <c r="K379" s="1"/>
  <c r="G380"/>
  <c r="K380" s="1"/>
  <c r="G381"/>
  <c r="K381" s="1"/>
  <c r="G382"/>
  <c r="K382" s="1"/>
  <c r="G383"/>
  <c r="K383" s="1"/>
  <c r="G384"/>
  <c r="K384" s="1"/>
  <c r="G385"/>
  <c r="K385" s="1"/>
  <c r="G386"/>
  <c r="K386" s="1"/>
  <c r="G387"/>
  <c r="K387" s="1"/>
  <c r="G388"/>
  <c r="K388" s="1"/>
  <c r="G389"/>
  <c r="K389" s="1"/>
  <c r="G390"/>
  <c r="K390" s="1"/>
  <c r="G391"/>
  <c r="K391" s="1"/>
  <c r="G392"/>
  <c r="K392" s="1"/>
  <c r="G393"/>
  <c r="K393" s="1"/>
  <c r="G394"/>
  <c r="K394" s="1"/>
  <c r="G395"/>
  <c r="K395" s="1"/>
  <c r="G396"/>
  <c r="K396" s="1"/>
  <c r="G397"/>
  <c r="K397" s="1"/>
  <c r="G398"/>
  <c r="K398" s="1"/>
  <c r="G399"/>
  <c r="K399" s="1"/>
  <c r="G400"/>
  <c r="K400" s="1"/>
  <c r="G401"/>
  <c r="K401" s="1"/>
  <c r="G402"/>
  <c r="K402" s="1"/>
  <c r="G403"/>
  <c r="K403" s="1"/>
  <c r="G404"/>
  <c r="K404" s="1"/>
  <c r="G405"/>
  <c r="K405" s="1"/>
  <c r="G406"/>
  <c r="K406" s="1"/>
  <c r="G407"/>
  <c r="K407" s="1"/>
  <c r="G408"/>
  <c r="K408" s="1"/>
  <c r="G409"/>
  <c r="K409" s="1"/>
  <c r="G410"/>
  <c r="K410" s="1"/>
  <c r="G411"/>
  <c r="K411" s="1"/>
  <c r="G412"/>
  <c r="K412" s="1"/>
  <c r="G413"/>
  <c r="K413" s="1"/>
  <c r="G414"/>
  <c r="K414" s="1"/>
  <c r="G415"/>
  <c r="K415" s="1"/>
  <c r="G416"/>
  <c r="K416" s="1"/>
  <c r="G417"/>
  <c r="K417" s="1"/>
  <c r="G418"/>
  <c r="K418" s="1"/>
  <c r="G419"/>
  <c r="K419" s="1"/>
  <c r="G420"/>
  <c r="K420" s="1"/>
  <c r="G421"/>
  <c r="K421" s="1"/>
  <c r="G422"/>
  <c r="K422" s="1"/>
  <c r="G423"/>
  <c r="K423" s="1"/>
  <c r="G424"/>
  <c r="K424" s="1"/>
  <c r="G425"/>
  <c r="K425" s="1"/>
  <c r="G426"/>
  <c r="K426" s="1"/>
  <c r="G427"/>
  <c r="K427" s="1"/>
  <c r="G428"/>
  <c r="K428" s="1"/>
  <c r="G429"/>
  <c r="K429" s="1"/>
  <c r="G430"/>
  <c r="K430" s="1"/>
  <c r="G431"/>
  <c r="K431" s="1"/>
  <c r="G432"/>
  <c r="K432" s="1"/>
  <c r="G433"/>
  <c r="K433" s="1"/>
  <c r="G434"/>
  <c r="K434" s="1"/>
  <c r="G435"/>
  <c r="K435" s="1"/>
  <c r="G436"/>
  <c r="K436" s="1"/>
  <c r="G437"/>
  <c r="K437" s="1"/>
  <c r="G438"/>
  <c r="K438" s="1"/>
  <c r="G439"/>
  <c r="K439" s="1"/>
  <c r="G440"/>
  <c r="K440" s="1"/>
  <c r="G441"/>
  <c r="K441" s="1"/>
  <c r="G442"/>
  <c r="K442" s="1"/>
  <c r="G443"/>
  <c r="K443" s="1"/>
  <c r="G444"/>
  <c r="K444" s="1"/>
  <c r="G445"/>
  <c r="K445" s="1"/>
  <c r="G446"/>
  <c r="K446" s="1"/>
  <c r="G447"/>
  <c r="K447" s="1"/>
  <c r="G448"/>
  <c r="K448" s="1"/>
  <c r="G449"/>
  <c r="K449" s="1"/>
  <c r="G450"/>
  <c r="K450" s="1"/>
  <c r="G451"/>
  <c r="K451" s="1"/>
  <c r="G452"/>
  <c r="K452" s="1"/>
  <c r="G453"/>
  <c r="K453" s="1"/>
  <c r="G454"/>
  <c r="K454" s="1"/>
  <c r="G455"/>
  <c r="K455" s="1"/>
  <c r="G456"/>
  <c r="K456" s="1"/>
  <c r="G457"/>
  <c r="K457" s="1"/>
  <c r="G458"/>
  <c r="K458" s="1"/>
  <c r="G459"/>
  <c r="K459" s="1"/>
  <c r="G460"/>
  <c r="K460" s="1"/>
  <c r="G461"/>
  <c r="K461" s="1"/>
  <c r="G462"/>
  <c r="K462" s="1"/>
  <c r="G463"/>
  <c r="K463" s="1"/>
  <c r="G464"/>
  <c r="K464" s="1"/>
  <c r="G465"/>
  <c r="K465" s="1"/>
  <c r="G466"/>
  <c r="K466" s="1"/>
  <c r="G467"/>
  <c r="K467" s="1"/>
  <c r="G468"/>
  <c r="K468" s="1"/>
  <c r="G469"/>
  <c r="K469" s="1"/>
  <c r="G470"/>
  <c r="K470" s="1"/>
  <c r="G471"/>
  <c r="K471" s="1"/>
  <c r="G472"/>
  <c r="K472" s="1"/>
  <c r="G473"/>
  <c r="K473" s="1"/>
  <c r="G474"/>
  <c r="K474" s="1"/>
  <c r="G475"/>
  <c r="K475" s="1"/>
  <c r="G476"/>
  <c r="K476" s="1"/>
  <c r="G477"/>
  <c r="K477" s="1"/>
  <c r="G478"/>
  <c r="K478" s="1"/>
  <c r="G479"/>
  <c r="K479" s="1"/>
  <c r="G480"/>
  <c r="K480" s="1"/>
  <c r="G481"/>
  <c r="K481" s="1"/>
  <c r="G482"/>
  <c r="K482" s="1"/>
  <c r="G483"/>
  <c r="K483" s="1"/>
  <c r="G484"/>
  <c r="K484" s="1"/>
  <c r="G485"/>
  <c r="K485" s="1"/>
  <c r="G486"/>
  <c r="K486" s="1"/>
  <c r="G487"/>
  <c r="K487" s="1"/>
  <c r="G488"/>
  <c r="K488" s="1"/>
  <c r="G489"/>
  <c r="K489" s="1"/>
  <c r="G490"/>
  <c r="K490" s="1"/>
  <c r="G491"/>
  <c r="K491" s="1"/>
  <c r="G492"/>
  <c r="K492" s="1"/>
  <c r="G493"/>
  <c r="K493" s="1"/>
  <c r="G494"/>
  <c r="K494" s="1"/>
  <c r="G495"/>
  <c r="K495" s="1"/>
  <c r="G496"/>
  <c r="K496" s="1"/>
  <c r="G497"/>
  <c r="K497" s="1"/>
  <c r="G498"/>
  <c r="K498" s="1"/>
  <c r="G499"/>
  <c r="K499" s="1"/>
  <c r="G500"/>
  <c r="K500" s="1"/>
  <c r="G501"/>
  <c r="K501" s="1"/>
  <c r="G502"/>
  <c r="K502" s="1"/>
  <c r="G503"/>
  <c r="K503" s="1"/>
  <c r="G504"/>
  <c r="K504" s="1"/>
  <c r="G505"/>
  <c r="K505" s="1"/>
  <c r="G506"/>
  <c r="K506" s="1"/>
  <c r="G507"/>
  <c r="K507" s="1"/>
  <c r="G508"/>
  <c r="K508" s="1"/>
  <c r="G509"/>
  <c r="K509" s="1"/>
  <c r="G510"/>
  <c r="K510" s="1"/>
  <c r="G511"/>
  <c r="K511" s="1"/>
  <c r="G512"/>
  <c r="K512" s="1"/>
  <c r="G513"/>
  <c r="K513" s="1"/>
  <c r="G514"/>
  <c r="K514" s="1"/>
  <c r="G515"/>
  <c r="K515" s="1"/>
  <c r="G516"/>
  <c r="K516" s="1"/>
  <c r="G517"/>
  <c r="K517" s="1"/>
  <c r="G518"/>
  <c r="K518" s="1"/>
  <c r="G519"/>
  <c r="K519" s="1"/>
  <c r="G520"/>
  <c r="K520" s="1"/>
  <c r="G521"/>
  <c r="K521" s="1"/>
  <c r="G522"/>
  <c r="K522" s="1"/>
  <c r="G523"/>
  <c r="K523" s="1"/>
  <c r="G524"/>
  <c r="K524" s="1"/>
  <c r="G525"/>
  <c r="K525" s="1"/>
  <c r="G526"/>
  <c r="K526" s="1"/>
  <c r="G527"/>
  <c r="K527" s="1"/>
  <c r="G528"/>
  <c r="K528" s="1"/>
  <c r="G529"/>
  <c r="K529" s="1"/>
  <c r="G530"/>
  <c r="K530" s="1"/>
  <c r="G531"/>
  <c r="K531" s="1"/>
  <c r="G532"/>
  <c r="K532" s="1"/>
  <c r="G533"/>
  <c r="K533" s="1"/>
  <c r="G534"/>
  <c r="K534" s="1"/>
  <c r="G535"/>
  <c r="K535" s="1"/>
  <c r="G536"/>
  <c r="K536" s="1"/>
  <c r="G537"/>
  <c r="K537" s="1"/>
  <c r="G538"/>
  <c r="K538" s="1"/>
  <c r="G539"/>
  <c r="K539" s="1"/>
  <c r="G540"/>
  <c r="K540" s="1"/>
  <c r="G541"/>
  <c r="K541" s="1"/>
  <c r="G542"/>
  <c r="K542" s="1"/>
  <c r="G543"/>
  <c r="K543" s="1"/>
  <c r="G544"/>
  <c r="K544" s="1"/>
  <c r="G545"/>
  <c r="K545" s="1"/>
  <c r="G546"/>
  <c r="K546" s="1"/>
  <c r="G547"/>
  <c r="K547" s="1"/>
  <c r="G548"/>
  <c r="K548" s="1"/>
  <c r="G549"/>
  <c r="K549" s="1"/>
  <c r="G550"/>
  <c r="K550" s="1"/>
  <c r="G551"/>
  <c r="K551" s="1"/>
  <c r="G552"/>
  <c r="K552" s="1"/>
  <c r="G553"/>
  <c r="K553" s="1"/>
  <c r="G554"/>
  <c r="K554" s="1"/>
  <c r="G555"/>
  <c r="K555" s="1"/>
  <c r="G556"/>
  <c r="K556" s="1"/>
  <c r="G557"/>
  <c r="K557" s="1"/>
  <c r="G558"/>
  <c r="K558" s="1"/>
  <c r="G559"/>
  <c r="K559" s="1"/>
  <c r="G560"/>
  <c r="K560" s="1"/>
  <c r="G561"/>
  <c r="K561" s="1"/>
  <c r="G565"/>
  <c r="K565" s="1"/>
  <c r="G657"/>
  <c r="K657" s="1"/>
  <c r="G672"/>
  <c r="K672" s="1"/>
  <c r="G673"/>
  <c r="K673" s="1"/>
  <c r="G575"/>
  <c r="K575" s="1"/>
  <c r="G576"/>
  <c r="K576" s="1"/>
  <c r="G665"/>
  <c r="K665" s="1"/>
  <c r="G666"/>
  <c r="K666" s="1"/>
  <c r="G679"/>
  <c r="K679" s="1"/>
  <c r="G644"/>
  <c r="K644" s="1"/>
  <c r="G597"/>
  <c r="K597" s="1"/>
  <c r="G688"/>
  <c r="K688" s="1"/>
  <c r="G650"/>
  <c r="K650" s="1"/>
  <c r="G651"/>
  <c r="K651" s="1"/>
  <c r="G604"/>
  <c r="K604" s="1"/>
  <c r="G605"/>
  <c r="K605" s="1"/>
  <c r="G694"/>
  <c r="K694" s="1"/>
  <c r="G695"/>
  <c r="K695" s="1"/>
  <c r="G674"/>
  <c r="K674" s="1"/>
  <c r="G649"/>
  <c r="K649"/>
  <c r="G680"/>
  <c r="K680" s="1"/>
  <c r="G640"/>
  <c r="K640" s="1"/>
  <c r="G641"/>
  <c r="K641" s="1"/>
  <c r="G642"/>
  <c r="K642"/>
  <c r="G645"/>
  <c r="K645" s="1"/>
  <c r="G689"/>
  <c r="K689" s="1"/>
  <c r="G637"/>
  <c r="K637" s="1"/>
  <c r="G638"/>
  <c r="K638"/>
  <c r="G639"/>
  <c r="K639" s="1"/>
  <c r="G646"/>
  <c r="K646" s="1"/>
  <c r="G647"/>
  <c r="K647" s="1"/>
  <c r="G648"/>
  <c r="K648"/>
  <c r="G643"/>
  <c r="K643" s="1"/>
  <c r="G609"/>
  <c r="K609"/>
  <c r="G581"/>
  <c r="K581" s="1"/>
  <c r="G633"/>
  <c r="K633"/>
  <c r="G619"/>
  <c r="K619" s="1"/>
  <c r="G620"/>
  <c r="K620" s="1"/>
  <c r="G590"/>
  <c r="K590" s="1"/>
  <c r="G624"/>
  <c r="K624"/>
  <c r="G625"/>
  <c r="K625" s="1"/>
  <c r="G626"/>
  <c r="K626"/>
  <c r="G634"/>
  <c r="K634" s="1"/>
  <c r="G635"/>
  <c r="K635"/>
  <c r="G669"/>
  <c r="K669" s="1"/>
  <c r="G686"/>
  <c r="K686" s="1"/>
  <c r="G607"/>
  <c r="K607" s="1"/>
  <c r="G580"/>
  <c r="K580"/>
  <c r="G670"/>
  <c r="K670" s="1"/>
  <c r="G608"/>
  <c r="K608"/>
  <c r="G562"/>
  <c r="K562" s="1"/>
  <c r="G687"/>
  <c r="K687"/>
  <c r="G594"/>
  <c r="K594" s="1"/>
  <c r="G655"/>
  <c r="K655" s="1"/>
  <c r="G566"/>
  <c r="K566" s="1"/>
  <c r="G567"/>
  <c r="K567"/>
  <c r="G572"/>
  <c r="K572" s="1"/>
  <c r="G602"/>
  <c r="K602"/>
  <c r="G573"/>
  <c r="K573" s="1"/>
  <c r="G616"/>
  <c r="K616"/>
  <c r="G692"/>
  <c r="K692" s="1"/>
  <c r="G617"/>
  <c r="K617" s="1"/>
  <c r="G587"/>
  <c r="K587" s="1"/>
  <c r="G663"/>
  <c r="K663"/>
  <c r="G622"/>
  <c r="K622" s="1"/>
  <c r="G623"/>
  <c r="K623"/>
  <c r="G595"/>
  <c r="K595" s="1"/>
  <c r="G656"/>
  <c r="K656"/>
  <c r="G671"/>
  <c r="K671" s="1"/>
  <c r="G596"/>
  <c r="K596" s="1"/>
  <c r="G563"/>
  <c r="K563" s="1"/>
  <c r="G658"/>
  <c r="K658"/>
  <c r="G627"/>
  <c r="K627" s="1"/>
  <c r="G629"/>
  <c r="K629"/>
  <c r="G630"/>
  <c r="K630" s="1"/>
  <c r="G631"/>
  <c r="K631"/>
  <c r="G632"/>
  <c r="K632" s="1"/>
  <c r="G601"/>
  <c r="K601"/>
  <c r="G678"/>
  <c r="K678" s="1"/>
  <c r="G588"/>
  <c r="K588"/>
  <c r="G589"/>
  <c r="K589" s="1"/>
  <c r="G693"/>
  <c r="K693"/>
  <c r="G603"/>
  <c r="K603" s="1"/>
  <c r="G618"/>
  <c r="K618" s="1"/>
  <c r="G664"/>
  <c r="K664" s="1"/>
  <c r="G636"/>
  <c r="K636" s="1"/>
  <c r="G577"/>
  <c r="K577" s="1"/>
  <c r="G681"/>
  <c r="K681" s="1"/>
  <c r="G652"/>
  <c r="K652" s="1"/>
  <c r="G578"/>
  <c r="K578" s="1"/>
  <c r="G653"/>
  <c r="K653" s="1"/>
  <c r="G682"/>
  <c r="K682" s="1"/>
  <c r="G683"/>
  <c r="K683" s="1"/>
  <c r="G654"/>
  <c r="K654" s="1"/>
  <c r="G579"/>
  <c r="K579" s="1"/>
  <c r="G582"/>
  <c r="K582" s="1"/>
  <c r="G583"/>
  <c r="K583" s="1"/>
  <c r="G659"/>
  <c r="K659" s="1"/>
  <c r="G611"/>
  <c r="K611" s="1"/>
  <c r="G584"/>
  <c r="K584" s="1"/>
  <c r="G612"/>
  <c r="K612" s="1"/>
  <c r="G613"/>
  <c r="K613" s="1"/>
  <c r="G660"/>
  <c r="K660" s="1"/>
  <c r="G585"/>
  <c r="K585" s="1"/>
  <c r="G661"/>
  <c r="K661" s="1"/>
  <c r="G662"/>
  <c r="K662" s="1"/>
  <c r="G614"/>
  <c r="K614" s="1"/>
  <c r="G586"/>
  <c r="K586" s="1"/>
  <c r="G691"/>
  <c r="K691" s="1"/>
  <c r="G615"/>
  <c r="K615" s="1"/>
  <c r="G574"/>
  <c r="K574" s="1"/>
  <c r="G591"/>
  <c r="K591" s="1"/>
  <c r="G684"/>
  <c r="K684" s="1"/>
  <c r="G667"/>
  <c r="K667" s="1"/>
  <c r="G592"/>
  <c r="K592" s="1"/>
  <c r="G685"/>
  <c r="K685" s="1"/>
  <c r="G668"/>
  <c r="K668" s="1"/>
  <c r="G593"/>
  <c r="K593" s="1"/>
  <c r="G564"/>
  <c r="K564" s="1"/>
  <c r="G610"/>
  <c r="K610" s="1"/>
  <c r="G628"/>
  <c r="K628" s="1"/>
  <c r="G568"/>
  <c r="K568" s="1"/>
  <c r="G569"/>
  <c r="K569" s="1"/>
  <c r="G690"/>
  <c r="K690" s="1"/>
  <c r="G598"/>
  <c r="K598" s="1"/>
  <c r="G675"/>
  <c r="K675" s="1"/>
  <c r="G599"/>
  <c r="K599" s="1"/>
  <c r="G570"/>
  <c r="K570" s="1"/>
  <c r="G676"/>
  <c r="K676" s="1"/>
  <c r="G600"/>
  <c r="K600" s="1"/>
  <c r="G571"/>
  <c r="K571" s="1"/>
  <c r="G677"/>
  <c r="K677" s="1"/>
  <c r="G621"/>
  <c r="K621" s="1"/>
  <c r="G606"/>
  <c r="K606" s="1"/>
  <c r="G1"/>
  <c r="K1" s="1"/>
  <c r="L8" i="21"/>
  <c r="J2" i="36"/>
  <c r="J20"/>
  <c r="J21"/>
  <c r="J87"/>
  <c r="J88"/>
  <c r="J28"/>
  <c r="J29"/>
  <c r="J30"/>
  <c r="J98"/>
  <c r="J99"/>
  <c r="J100"/>
  <c r="J101"/>
  <c r="J102"/>
  <c r="J103"/>
  <c r="J46"/>
  <c r="J115"/>
  <c r="J119"/>
  <c r="J54"/>
  <c r="J56"/>
  <c r="J57"/>
  <c r="J62"/>
  <c r="J63"/>
  <c r="J18"/>
  <c r="J22"/>
  <c r="J123"/>
  <c r="J85"/>
  <c r="J86"/>
  <c r="J89"/>
  <c r="J50"/>
  <c r="J52"/>
  <c r="J27"/>
  <c r="J130"/>
  <c r="J97"/>
  <c r="J35"/>
  <c r="J36"/>
  <c r="J37"/>
  <c r="J38"/>
  <c r="J39"/>
  <c r="J40"/>
  <c r="J41"/>
  <c r="J42"/>
  <c r="J43"/>
  <c r="J44"/>
  <c r="J45"/>
  <c r="J111"/>
  <c r="J112"/>
  <c r="J113"/>
  <c r="J114"/>
  <c r="J116"/>
  <c r="J117"/>
  <c r="J118"/>
  <c r="J51"/>
  <c r="J53"/>
  <c r="J55"/>
  <c r="J58"/>
  <c r="J59"/>
  <c r="J60"/>
  <c r="J61"/>
  <c r="J122"/>
  <c r="J124"/>
  <c r="J125"/>
  <c r="J126"/>
  <c r="J127"/>
  <c r="J128"/>
  <c r="J129"/>
  <c r="J131"/>
  <c r="J132"/>
  <c r="J23"/>
  <c r="J68"/>
  <c r="J91"/>
  <c r="J92"/>
  <c r="J69"/>
  <c r="J93"/>
  <c r="J9"/>
  <c r="J74"/>
  <c r="J133"/>
  <c r="J75"/>
  <c r="J10"/>
  <c r="J104"/>
  <c r="J134"/>
  <c r="J31"/>
  <c r="J32"/>
  <c r="J105"/>
  <c r="J76"/>
  <c r="J77"/>
  <c r="J78"/>
  <c r="J11"/>
  <c r="J3"/>
  <c r="J70"/>
  <c r="J12"/>
  <c r="J79"/>
  <c r="J94"/>
  <c r="J47"/>
  <c r="J48"/>
  <c r="J13"/>
  <c r="J106"/>
  <c r="J107"/>
  <c r="J80"/>
  <c r="J14"/>
  <c r="J81"/>
  <c r="J33"/>
  <c r="J82"/>
  <c r="J15"/>
  <c r="J108"/>
  <c r="J109"/>
  <c r="J65"/>
  <c r="J135"/>
  <c r="L27" i="35"/>
  <c r="L28"/>
  <c r="L29"/>
  <c r="L30"/>
  <c r="L31"/>
  <c r="L32"/>
  <c r="L33"/>
  <c r="L34"/>
  <c r="L35"/>
  <c r="L36"/>
  <c r="L37"/>
  <c r="L26"/>
  <c r="L38" s="1"/>
  <c r="C6" i="26"/>
  <c r="C81" i="48" s="1"/>
  <c r="M7" i="21"/>
  <c r="N7"/>
  <c r="L7"/>
  <c r="J13" i="42"/>
  <c r="D20" i="26"/>
  <c r="C20"/>
  <c r="C95" i="48" s="1"/>
  <c r="D6" i="26"/>
  <c r="D81" i="48" s="1"/>
  <c r="C6" i="12"/>
  <c r="D6"/>
  <c r="D601" i="47" s="1"/>
  <c r="C434" i="48"/>
  <c r="C436"/>
  <c r="C656"/>
  <c r="C658"/>
  <c r="C660"/>
  <c r="C662"/>
  <c r="C664"/>
  <c r="C666"/>
  <c r="C668"/>
  <c r="C670"/>
  <c r="R6" i="23"/>
  <c r="C6" s="1"/>
  <c r="S6"/>
  <c r="D6" s="1"/>
  <c r="R7"/>
  <c r="C7" s="1"/>
  <c r="S7"/>
  <c r="D7" s="1"/>
  <c r="R8"/>
  <c r="C8" s="1"/>
  <c r="S8"/>
  <c r="D8" s="1"/>
  <c r="R9"/>
  <c r="C9" s="1"/>
  <c r="S9"/>
  <c r="D9" s="1"/>
  <c r="R10"/>
  <c r="C10" s="1"/>
  <c r="S10"/>
  <c r="D10" s="1"/>
  <c r="R11"/>
  <c r="C11" s="1"/>
  <c r="S11"/>
  <c r="D11" s="1"/>
  <c r="R12"/>
  <c r="C12" s="1"/>
  <c r="S12"/>
  <c r="D12" s="1"/>
  <c r="R13"/>
  <c r="C13" s="1"/>
  <c r="S13"/>
  <c r="D13" s="1"/>
  <c r="R14"/>
  <c r="C14" s="1"/>
  <c r="S14"/>
  <c r="D14" s="1"/>
  <c r="R15"/>
  <c r="C15" s="1"/>
  <c r="S15"/>
  <c r="D15" s="1"/>
  <c r="R16"/>
  <c r="C16" s="1"/>
  <c r="S16"/>
  <c r="D16" s="1"/>
  <c r="R17"/>
  <c r="C17" s="1"/>
  <c r="S17"/>
  <c r="D17" s="1"/>
  <c r="R18"/>
  <c r="C18" s="1"/>
  <c r="S18"/>
  <c r="D18" s="1"/>
  <c r="R19"/>
  <c r="C19" s="1"/>
  <c r="S19"/>
  <c r="D19" s="1"/>
  <c r="R20"/>
  <c r="C20" s="1"/>
  <c r="S20"/>
  <c r="D20" s="1"/>
  <c r="R21"/>
  <c r="C21" s="1"/>
  <c r="S21"/>
  <c r="D21" s="1"/>
  <c r="R22"/>
  <c r="C22" s="1"/>
  <c r="S22"/>
  <c r="D22" s="1"/>
  <c r="R23"/>
  <c r="C23" s="1"/>
  <c r="S23"/>
  <c r="D23" s="1"/>
  <c r="R24"/>
  <c r="C24" s="1"/>
  <c r="S24"/>
  <c r="D24" s="1"/>
  <c r="R25"/>
  <c r="C25" s="1"/>
  <c r="S25"/>
  <c r="D25" s="1"/>
  <c r="R26"/>
  <c r="C26" s="1"/>
  <c r="S26"/>
  <c r="D26" s="1"/>
  <c r="R27"/>
  <c r="C27" s="1"/>
  <c r="S27"/>
  <c r="D27" s="1"/>
  <c r="R28"/>
  <c r="C28" s="1"/>
  <c r="S28"/>
  <c r="D28" s="1"/>
  <c r="R29"/>
  <c r="C29" s="1"/>
  <c r="S29"/>
  <c r="D29" s="1"/>
  <c r="R30"/>
  <c r="C30" s="1"/>
  <c r="S30"/>
  <c r="D30" s="1"/>
  <c r="S31"/>
  <c r="D31" s="1"/>
  <c r="R31"/>
  <c r="C31" s="1"/>
  <c r="S7" i="25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6"/>
  <c r="S7" i="24"/>
  <c r="S8"/>
  <c r="S9"/>
  <c r="S10"/>
  <c r="S11"/>
  <c r="S12"/>
  <c r="S13"/>
  <c r="S14"/>
  <c r="S15"/>
  <c r="S16"/>
  <c r="S17"/>
  <c r="S18"/>
  <c r="S19"/>
  <c r="S20"/>
  <c r="S21"/>
  <c r="S22"/>
  <c r="S23"/>
  <c r="S24"/>
  <c r="S6"/>
  <c r="S7" i="22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S26"/>
  <c r="D26" s="1"/>
  <c r="S27"/>
  <c r="D27" s="1"/>
  <c r="S28"/>
  <c r="D28" s="1"/>
  <c r="S29"/>
  <c r="D29" s="1"/>
  <c r="S30"/>
  <c r="D30" s="1"/>
  <c r="S31"/>
  <c r="D31" s="1"/>
  <c r="S32"/>
  <c r="D32" s="1"/>
  <c r="S33"/>
  <c r="D33" s="1"/>
  <c r="S34"/>
  <c r="D34" s="1"/>
  <c r="S35"/>
  <c r="D35" s="1"/>
  <c r="S6"/>
  <c r="D6" s="1"/>
  <c r="S7" i="33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S26"/>
  <c r="D26" s="1"/>
  <c r="S27"/>
  <c r="D27" s="1"/>
  <c r="S28"/>
  <c r="D28" s="1"/>
  <c r="S6"/>
  <c r="D6" s="1"/>
  <c r="S6" i="31"/>
  <c r="D6" s="1"/>
  <c r="D8" i="12"/>
  <c r="D9"/>
  <c r="D604" i="48" s="1"/>
  <c r="D10" i="12"/>
  <c r="D605" i="48" s="1"/>
  <c r="D11" i="12"/>
  <c r="D606" i="48" s="1"/>
  <c r="D12" i="12"/>
  <c r="D608" i="47" s="1"/>
  <c r="D13" i="12"/>
  <c r="D609" i="47" s="1"/>
  <c r="D14" i="12"/>
  <c r="D610" i="47" s="1"/>
  <c r="D15" i="12"/>
  <c r="D611" i="47" s="1"/>
  <c r="D16" i="12"/>
  <c r="D17"/>
  <c r="D614" i="48" s="1"/>
  <c r="D18" i="12"/>
  <c r="D615" i="47" s="1"/>
  <c r="D19" i="12"/>
  <c r="D616" i="48" s="1"/>
  <c r="D20" i="12"/>
  <c r="D617" i="48" s="1"/>
  <c r="D21" i="12"/>
  <c r="D618" i="47" s="1"/>
  <c r="D22" i="12"/>
  <c r="D619" i="47" s="1"/>
  <c r="D23" i="12"/>
  <c r="D620" i="47" s="1"/>
  <c r="D24" i="12"/>
  <c r="D621" i="47" s="1"/>
  <c r="D25" i="12"/>
  <c r="D622" i="48" s="1"/>
  <c r="D26" i="12"/>
  <c r="D623" i="47" s="1"/>
  <c r="D27" i="12"/>
  <c r="D624" i="48" s="1"/>
  <c r="D28" i="12"/>
  <c r="D625" i="47" s="1"/>
  <c r="D29" i="12"/>
  <c r="D626" i="47" s="1"/>
  <c r="D30" i="12"/>
  <c r="D627" i="47" s="1"/>
  <c r="D31" i="12"/>
  <c r="D628" i="48" s="1"/>
  <c r="D32" i="12"/>
  <c r="D629" i="47" s="1"/>
  <c r="D33" i="12"/>
  <c r="D630" i="48" s="1"/>
  <c r="D34" i="12"/>
  <c r="D631" i="47" s="1"/>
  <c r="D7" i="12"/>
  <c r="D602" i="48" s="1"/>
  <c r="D7" i="11"/>
  <c r="D8"/>
  <c r="D563" i="48" s="1"/>
  <c r="D9" i="11"/>
  <c r="D564" i="48" s="1"/>
  <c r="D10" i="11"/>
  <c r="D565" i="48" s="1"/>
  <c r="D11" i="11"/>
  <c r="D566" i="47" s="1"/>
  <c r="D12" i="11"/>
  <c r="D567" i="47" s="1"/>
  <c r="D13" i="11"/>
  <c r="D568" i="47" s="1"/>
  <c r="D14" i="11"/>
  <c r="D569" i="48" s="1"/>
  <c r="D15" i="11"/>
  <c r="D16"/>
  <c r="D571" i="48" s="1"/>
  <c r="D17" i="11"/>
  <c r="D572" i="47" s="1"/>
  <c r="D18" i="11"/>
  <c r="D573" i="48" s="1"/>
  <c r="D19" i="11"/>
  <c r="D574" i="47" s="1"/>
  <c r="D20" i="11"/>
  <c r="D575" i="47" s="1"/>
  <c r="D22" i="11"/>
  <c r="D577" i="48" s="1"/>
  <c r="D23" i="11"/>
  <c r="D578" i="48" s="1"/>
  <c r="D24" i="11"/>
  <c r="D25"/>
  <c r="D580" i="48" s="1"/>
  <c r="D26" i="11"/>
  <c r="D581" i="47" s="1"/>
  <c r="D27" i="11"/>
  <c r="D582" i="48" s="1"/>
  <c r="D28" i="11"/>
  <c r="D583" i="47" s="1"/>
  <c r="D29" i="11"/>
  <c r="D584" i="47" s="1"/>
  <c r="D30" i="11"/>
  <c r="D585" i="48" s="1"/>
  <c r="D31" i="11"/>
  <c r="D586" i="48" s="1"/>
  <c r="D32" i="11"/>
  <c r="D33"/>
  <c r="D588" i="48" s="1"/>
  <c r="D34" i="11"/>
  <c r="D589" i="47" s="1"/>
  <c r="D35" i="11"/>
  <c r="D590" i="47" s="1"/>
  <c r="D6" i="11"/>
  <c r="D561" i="47" s="1"/>
  <c r="D166" i="48"/>
  <c r="D170"/>
  <c r="D174"/>
  <c r="D182"/>
  <c r="D190"/>
  <c r="D161"/>
  <c r="I2" i="36"/>
  <c r="I20"/>
  <c r="I21"/>
  <c r="I87"/>
  <c r="I88"/>
  <c r="I28"/>
  <c r="I29"/>
  <c r="I30"/>
  <c r="I98"/>
  <c r="I99"/>
  <c r="I100"/>
  <c r="I101"/>
  <c r="I102"/>
  <c r="I103"/>
  <c r="I46"/>
  <c r="I115"/>
  <c r="I119"/>
  <c r="I54"/>
  <c r="I56"/>
  <c r="I57"/>
  <c r="I62"/>
  <c r="I63"/>
  <c r="I18"/>
  <c r="I22"/>
  <c r="I123"/>
  <c r="I85"/>
  <c r="I86"/>
  <c r="I89"/>
  <c r="I50"/>
  <c r="I52"/>
  <c r="I27"/>
  <c r="I130"/>
  <c r="I97"/>
  <c r="I35"/>
  <c r="I36"/>
  <c r="I37"/>
  <c r="I38"/>
  <c r="I39"/>
  <c r="I40"/>
  <c r="I41"/>
  <c r="I42"/>
  <c r="I43"/>
  <c r="I44"/>
  <c r="I45"/>
  <c r="I111"/>
  <c r="I112"/>
  <c r="I113"/>
  <c r="I114"/>
  <c r="I116"/>
  <c r="I117"/>
  <c r="I118"/>
  <c r="I51"/>
  <c r="I53"/>
  <c r="I55"/>
  <c r="I58"/>
  <c r="I59"/>
  <c r="I60"/>
  <c r="I61"/>
  <c r="I122"/>
  <c r="I124"/>
  <c r="I125"/>
  <c r="I126"/>
  <c r="I127"/>
  <c r="I128"/>
  <c r="I129"/>
  <c r="I131"/>
  <c r="I132"/>
  <c r="I23"/>
  <c r="I68"/>
  <c r="I91"/>
  <c r="I92"/>
  <c r="I69"/>
  <c r="I93"/>
  <c r="I9"/>
  <c r="I74"/>
  <c r="I133"/>
  <c r="I75"/>
  <c r="I10"/>
  <c r="I104"/>
  <c r="I134"/>
  <c r="I31"/>
  <c r="I32"/>
  <c r="I105"/>
  <c r="I76"/>
  <c r="I77"/>
  <c r="I78"/>
  <c r="I11"/>
  <c r="I3"/>
  <c r="I70"/>
  <c r="I12"/>
  <c r="I79"/>
  <c r="I94"/>
  <c r="I47"/>
  <c r="I48"/>
  <c r="I13"/>
  <c r="I106"/>
  <c r="I107"/>
  <c r="I80"/>
  <c r="I14"/>
  <c r="I81"/>
  <c r="I33"/>
  <c r="I82"/>
  <c r="I15"/>
  <c r="I108"/>
  <c r="I109"/>
  <c r="I65"/>
  <c r="I135"/>
  <c r="S7" i="31"/>
  <c r="D7" s="1"/>
  <c r="S8"/>
  <c r="D8" s="1"/>
  <c r="S9"/>
  <c r="D9" s="1"/>
  <c r="S10"/>
  <c r="D10" s="1"/>
  <c r="S11"/>
  <c r="D11" s="1"/>
  <c r="S12"/>
  <c r="D12" s="1"/>
  <c r="S13"/>
  <c r="D13" s="1"/>
  <c r="S14"/>
  <c r="D14" s="1"/>
  <c r="S15"/>
  <c r="D15" s="1"/>
  <c r="S16"/>
  <c r="D16" s="1"/>
  <c r="S17"/>
  <c r="D17" s="1"/>
  <c r="S18"/>
  <c r="D18" s="1"/>
  <c r="S19"/>
  <c r="D19" s="1"/>
  <c r="S20"/>
  <c r="D20" s="1"/>
  <c r="S21"/>
  <c r="D21" s="1"/>
  <c r="S22"/>
  <c r="D22" s="1"/>
  <c r="S23"/>
  <c r="D23" s="1"/>
  <c r="S24"/>
  <c r="D24" s="1"/>
  <c r="S25"/>
  <c r="D25" s="1"/>
  <c r="T28" i="33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32" i="22"/>
  <c r="T33"/>
  <c r="T34"/>
  <c r="T35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7" i="25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6"/>
  <c r="C8" i="12"/>
  <c r="C603" i="47" s="1"/>
  <c r="C9" i="12"/>
  <c r="C604" i="48" s="1"/>
  <c r="C10" i="12"/>
  <c r="C605" i="47" s="1"/>
  <c r="C11" i="12"/>
  <c r="C606" i="48" s="1"/>
  <c r="C12" i="12"/>
  <c r="C608" i="48" s="1"/>
  <c r="C13" i="12"/>
  <c r="C609" i="48" s="1"/>
  <c r="C14" i="12"/>
  <c r="C610" i="48" s="1"/>
  <c r="C15" i="12"/>
  <c r="C611" i="48" s="1"/>
  <c r="C612"/>
  <c r="C16" i="12"/>
  <c r="C613" i="47" s="1"/>
  <c r="C17" i="12"/>
  <c r="C614" i="48" s="1"/>
  <c r="C18" i="12"/>
  <c r="C615" i="47" s="1"/>
  <c r="C19" i="12"/>
  <c r="C616" i="48" s="1"/>
  <c r="C20" i="12"/>
  <c r="C617" i="48" s="1"/>
  <c r="C21" i="12"/>
  <c r="C618" i="48" s="1"/>
  <c r="C22" i="12"/>
  <c r="C619" i="47" s="1"/>
  <c r="C23" i="12"/>
  <c r="C620" i="48" s="1"/>
  <c r="C24" i="12"/>
  <c r="C621" i="47" s="1"/>
  <c r="C25" i="12"/>
  <c r="C622" i="47" s="1"/>
  <c r="C26" i="12"/>
  <c r="C623" i="47" s="1"/>
  <c r="C27" i="12"/>
  <c r="C624" i="48" s="1"/>
  <c r="C28" i="12"/>
  <c r="C625" i="48" s="1"/>
  <c r="C29" i="12"/>
  <c r="C626" i="48" s="1"/>
  <c r="C30" i="12"/>
  <c r="C627" i="48" s="1"/>
  <c r="C31" i="12"/>
  <c r="C628" i="48" s="1"/>
  <c r="C32" i="12"/>
  <c r="C629" i="47" s="1"/>
  <c r="C33" i="12"/>
  <c r="C630" i="48" s="1"/>
  <c r="C34" i="12"/>
  <c r="C631" i="47" s="1"/>
  <c r="C7" i="12"/>
  <c r="C602" i="48" s="1"/>
  <c r="C7" i="11"/>
  <c r="C562" i="48" s="1"/>
  <c r="C8" i="11"/>
  <c r="C563" i="47" s="1"/>
  <c r="C9" i="11"/>
  <c r="C564" i="48" s="1"/>
  <c r="C10" i="11"/>
  <c r="C565" i="48" s="1"/>
  <c r="C11" i="11"/>
  <c r="C566" i="48" s="1"/>
  <c r="C12" i="11"/>
  <c r="C567" i="47" s="1"/>
  <c r="C13" i="11"/>
  <c r="C568" i="48" s="1"/>
  <c r="C14" i="11"/>
  <c r="C569" i="47" s="1"/>
  <c r="C15" i="11"/>
  <c r="C570" i="48" s="1"/>
  <c r="C16" i="11"/>
  <c r="C571" i="47" s="1"/>
  <c r="C17" i="11"/>
  <c r="C572" i="48" s="1"/>
  <c r="C18" i="11"/>
  <c r="C573" i="48" s="1"/>
  <c r="C19" i="11"/>
  <c r="C574" i="48" s="1"/>
  <c r="C20" i="11"/>
  <c r="C575" i="48" s="1"/>
  <c r="C22" i="11"/>
  <c r="C577" i="47" s="1"/>
  <c r="C23" i="11"/>
  <c r="C578" i="48" s="1"/>
  <c r="C24" i="11"/>
  <c r="C579" i="47" s="1"/>
  <c r="C25" i="11"/>
  <c r="C580" i="48" s="1"/>
  <c r="C26" i="11"/>
  <c r="C581" i="47" s="1"/>
  <c r="C27" i="11"/>
  <c r="C582" i="48" s="1"/>
  <c r="C28" i="11"/>
  <c r="C583" i="47" s="1"/>
  <c r="C29" i="11"/>
  <c r="C584" i="48" s="1"/>
  <c r="C30" i="11"/>
  <c r="C585" i="47" s="1"/>
  <c r="C31" i="11"/>
  <c r="C586" i="48" s="1"/>
  <c r="C32" i="11"/>
  <c r="C587" i="47" s="1"/>
  <c r="C33" i="11"/>
  <c r="C588" i="48" s="1"/>
  <c r="C34" i="11"/>
  <c r="C589" i="47" s="1"/>
  <c r="C35" i="11"/>
  <c r="C590" i="48" s="1"/>
  <c r="C6" i="11"/>
  <c r="C561" i="47" s="1"/>
  <c r="C402" i="48"/>
  <c r="C406"/>
  <c r="C408"/>
  <c r="C412"/>
  <c r="C165"/>
  <c r="C169"/>
  <c r="C173"/>
  <c r="C177"/>
  <c r="C181"/>
  <c r="C185"/>
  <c r="C189"/>
  <c r="R7" i="25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6"/>
  <c r="R7" i="24"/>
  <c r="R8"/>
  <c r="R9"/>
  <c r="R10"/>
  <c r="R11"/>
  <c r="R12"/>
  <c r="R13"/>
  <c r="R14"/>
  <c r="R15"/>
  <c r="R16"/>
  <c r="R17"/>
  <c r="R18"/>
  <c r="R19"/>
  <c r="R20"/>
  <c r="R21"/>
  <c r="R22"/>
  <c r="R23"/>
  <c r="R24"/>
  <c r="R6"/>
  <c r="R7" i="22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26"/>
  <c r="C26" s="1"/>
  <c r="R27"/>
  <c r="C27" s="1"/>
  <c r="R28"/>
  <c r="C28" s="1"/>
  <c r="R29"/>
  <c r="C29" s="1"/>
  <c r="R30"/>
  <c r="C30" s="1"/>
  <c r="R31"/>
  <c r="C31" s="1"/>
  <c r="R32"/>
  <c r="C32" s="1"/>
  <c r="R33"/>
  <c r="C33" s="1"/>
  <c r="R34"/>
  <c r="C34" s="1"/>
  <c r="R35"/>
  <c r="C35" s="1"/>
  <c r="R6"/>
  <c r="C6" s="1"/>
  <c r="R7" i="33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26"/>
  <c r="C26" s="1"/>
  <c r="R27"/>
  <c r="C27" s="1"/>
  <c r="R28"/>
  <c r="C28" s="1"/>
  <c r="R6"/>
  <c r="C6" s="1"/>
  <c r="R7" i="31"/>
  <c r="C7" s="1"/>
  <c r="R8"/>
  <c r="C8" s="1"/>
  <c r="R9"/>
  <c r="C9" s="1"/>
  <c r="R10"/>
  <c r="C10" s="1"/>
  <c r="R11"/>
  <c r="C11" s="1"/>
  <c r="R12"/>
  <c r="C12" s="1"/>
  <c r="R13"/>
  <c r="C13" s="1"/>
  <c r="R14"/>
  <c r="C14" s="1"/>
  <c r="R15"/>
  <c r="C15" s="1"/>
  <c r="R16"/>
  <c r="C16" s="1"/>
  <c r="R17"/>
  <c r="C17" s="1"/>
  <c r="R18"/>
  <c r="C18" s="1"/>
  <c r="R19"/>
  <c r="C19" s="1"/>
  <c r="R20"/>
  <c r="C20" s="1"/>
  <c r="R21"/>
  <c r="C21" s="1"/>
  <c r="R22"/>
  <c r="C22" s="1"/>
  <c r="R23"/>
  <c r="C23" s="1"/>
  <c r="R24"/>
  <c r="C24" s="1"/>
  <c r="R25"/>
  <c r="C25" s="1"/>
  <c r="R6"/>
  <c r="C6" s="1"/>
  <c r="W3" i="38"/>
  <c r="B2" s="1"/>
  <c r="K1" i="36"/>
  <c r="K3" s="1"/>
  <c r="K4" s="1"/>
  <c r="K5" s="1"/>
  <c r="K6" s="1"/>
  <c r="D12" i="42"/>
  <c r="C9" i="21"/>
  <c r="C9" i="42"/>
  <c r="D8" i="21"/>
  <c r="D12"/>
  <c r="C8" i="42"/>
  <c r="P25" i="21"/>
  <c r="P33"/>
  <c r="P31"/>
  <c r="A3" i="11" s="1"/>
  <c r="P27" i="21"/>
  <c r="C540" i="48"/>
  <c r="C532"/>
  <c r="C534"/>
  <c r="C522"/>
  <c r="P28" i="21"/>
  <c r="A3" i="16" s="1"/>
  <c r="P23" i="21"/>
  <c r="A3" i="19" s="1"/>
  <c r="P21" i="21"/>
  <c r="P19"/>
  <c r="A3" i="4" s="1"/>
  <c r="P18" i="21"/>
  <c r="A3" i="3" s="1"/>
  <c r="P17" i="21"/>
  <c r="A3" i="2" s="1"/>
  <c r="P15" i="21"/>
  <c r="A3" i="26" s="1"/>
  <c r="P14" i="21"/>
  <c r="A3" i="44" s="1"/>
  <c r="P10" i="21"/>
  <c r="A3" i="49" s="1"/>
  <c r="E17" i="21"/>
  <c r="J22" i="42"/>
  <c r="J11" i="21"/>
  <c r="C10" i="48"/>
  <c r="D10"/>
  <c r="C187"/>
  <c r="C187" i="47"/>
  <c r="C179" i="48"/>
  <c r="C179" i="47"/>
  <c r="C171" i="48"/>
  <c r="C171" i="47"/>
  <c r="C163" i="48"/>
  <c r="C163" i="47"/>
  <c r="C427" i="48"/>
  <c r="C427" i="47"/>
  <c r="C423" i="48"/>
  <c r="C423" i="47"/>
  <c r="C161" i="48"/>
  <c r="C161" i="47"/>
  <c r="C183" i="48"/>
  <c r="C183" i="47"/>
  <c r="C175" i="48"/>
  <c r="C175" i="47"/>
  <c r="C167" i="48"/>
  <c r="C167" i="47"/>
  <c r="C431" i="48"/>
  <c r="C431" i="47"/>
  <c r="C419" i="48"/>
  <c r="C419" i="47"/>
  <c r="D169" i="48"/>
  <c r="D169" i="47"/>
  <c r="C601" i="48"/>
  <c r="C601" i="47"/>
  <c r="D474" i="48"/>
  <c r="D474" i="47"/>
  <c r="C269" i="48"/>
  <c r="C269" i="47"/>
  <c r="C257" i="48"/>
  <c r="C257" i="47"/>
  <c r="C347" i="48"/>
  <c r="C331" i="47"/>
  <c r="C327" i="48"/>
  <c r="C323" i="47"/>
  <c r="C397" i="48"/>
  <c r="C397" i="47"/>
  <c r="C377" i="48"/>
  <c r="C377" i="47"/>
  <c r="D499" i="48"/>
  <c r="D499" i="47"/>
  <c r="C709"/>
  <c r="C709" i="48"/>
  <c r="C692" i="47"/>
  <c r="C692" i="48"/>
  <c r="D694" i="47"/>
  <c r="D694" i="48"/>
  <c r="C184"/>
  <c r="C184" i="47"/>
  <c r="C172" i="48"/>
  <c r="C172" i="47"/>
  <c r="C565"/>
  <c r="D408" i="48"/>
  <c r="D408" i="47"/>
  <c r="D404" i="48"/>
  <c r="D404" i="47"/>
  <c r="C401" i="48"/>
  <c r="C401" i="47"/>
  <c r="C429"/>
  <c r="C421"/>
  <c r="C413"/>
  <c r="C587" i="48"/>
  <c r="D187"/>
  <c r="D187" i="47"/>
  <c r="D183" i="48"/>
  <c r="D183" i="47"/>
  <c r="D179" i="48"/>
  <c r="D179" i="47"/>
  <c r="D175" i="48"/>
  <c r="D175" i="47"/>
  <c r="D401" i="48"/>
  <c r="D401" i="47"/>
  <c r="D429" i="48"/>
  <c r="D429" i="47"/>
  <c r="D425" i="48"/>
  <c r="D425" i="47"/>
  <c r="D421" i="48"/>
  <c r="D421" i="47"/>
  <c r="D417" i="48"/>
  <c r="D417" i="47"/>
  <c r="D413" i="48"/>
  <c r="D413" i="47"/>
  <c r="D409"/>
  <c r="D587" i="48"/>
  <c r="D587" i="47"/>
  <c r="D583" i="48"/>
  <c r="D579"/>
  <c r="D579" i="47"/>
  <c r="D574" i="48"/>
  <c r="D570"/>
  <c r="D570" i="47"/>
  <c r="D566" i="48"/>
  <c r="D562"/>
  <c r="D562" i="47"/>
  <c r="D625" i="48"/>
  <c r="D621"/>
  <c r="D613"/>
  <c r="D613" i="47"/>
  <c r="D641" i="48"/>
  <c r="D641" i="47"/>
  <c r="C669" i="48"/>
  <c r="C669" i="47"/>
  <c r="C667" i="48"/>
  <c r="C667" i="47"/>
  <c r="C665" i="48"/>
  <c r="C665" i="47"/>
  <c r="C663" i="48"/>
  <c r="C663" i="47"/>
  <c r="C661" i="48"/>
  <c r="C661" i="47"/>
  <c r="C659" i="48"/>
  <c r="C659" i="47"/>
  <c r="C657" i="48"/>
  <c r="C657" i="47"/>
  <c r="D437" i="48"/>
  <c r="D437" i="47"/>
  <c r="C435" i="48"/>
  <c r="C435" i="47"/>
  <c r="C433"/>
  <c r="C130" i="48"/>
  <c r="C130" i="47"/>
  <c r="D652" i="48"/>
  <c r="D652" i="47"/>
  <c r="D648" i="48"/>
  <c r="D648" i="47"/>
  <c r="D644" i="48"/>
  <c r="D644" i="47"/>
  <c r="C375" i="48"/>
  <c r="C375" i="47"/>
  <c r="C371" i="48"/>
  <c r="C371" i="47"/>
  <c r="D395" i="48"/>
  <c r="D395" i="47"/>
  <c r="D391" i="48"/>
  <c r="D391" i="47"/>
  <c r="D387" i="48"/>
  <c r="D387" i="47"/>
  <c r="D383" i="48"/>
  <c r="D383" i="47"/>
  <c r="D379" i="48"/>
  <c r="D379" i="47"/>
  <c r="C521" i="48"/>
  <c r="C521" i="47"/>
  <c r="C523" i="48"/>
  <c r="C523" i="47"/>
  <c r="D545" i="48"/>
  <c r="D545" i="47"/>
  <c r="D537" i="48"/>
  <c r="D537" i="47"/>
  <c r="D533" i="48"/>
  <c r="D533" i="47"/>
  <c r="D525" i="48"/>
  <c r="D525" i="47"/>
  <c r="C499" i="48"/>
  <c r="C499" i="47"/>
  <c r="C681"/>
  <c r="C681" i="48"/>
  <c r="C706" i="47"/>
  <c r="C706" i="48"/>
  <c r="C702" i="47"/>
  <c r="C702" i="48"/>
  <c r="C698" i="47"/>
  <c r="C698" i="48"/>
  <c r="C694" i="47"/>
  <c r="C694" i="48"/>
  <c r="C690" i="47"/>
  <c r="C690" i="48"/>
  <c r="C686" i="47"/>
  <c r="C686" i="48"/>
  <c r="C682" i="47"/>
  <c r="C682" i="48"/>
  <c r="D708" i="47"/>
  <c r="D708" i="48"/>
  <c r="D704" i="47"/>
  <c r="D704" i="48"/>
  <c r="D700" i="47"/>
  <c r="D700" i="48"/>
  <c r="D696" i="47"/>
  <c r="D696" i="48"/>
  <c r="D692" i="47"/>
  <c r="D692" i="48"/>
  <c r="D688" i="47"/>
  <c r="D688" i="48"/>
  <c r="D684" i="47"/>
  <c r="D684" i="48"/>
  <c r="C272"/>
  <c r="C272" i="47"/>
  <c r="D16"/>
  <c r="D44"/>
  <c r="D172"/>
  <c r="D168"/>
  <c r="C408"/>
  <c r="C496"/>
  <c r="C538"/>
  <c r="C522"/>
  <c r="C664"/>
  <c r="C656"/>
  <c r="C648"/>
  <c r="C585" i="48"/>
  <c r="C623"/>
  <c r="D173"/>
  <c r="D173" i="47"/>
  <c r="D165" i="48"/>
  <c r="D165" i="47"/>
  <c r="D95" i="48"/>
  <c r="D95" i="47"/>
  <c r="C261" i="48"/>
  <c r="C261" i="47"/>
  <c r="D654" i="48"/>
  <c r="D654" i="47"/>
  <c r="D646" i="48"/>
  <c r="D646" i="47"/>
  <c r="C351" i="48"/>
  <c r="C351" i="47"/>
  <c r="C343" i="48"/>
  <c r="C339" i="47"/>
  <c r="D377" i="48"/>
  <c r="D377" i="47"/>
  <c r="D491" i="48"/>
  <c r="C696" i="47"/>
  <c r="C696" i="48"/>
  <c r="D710" i="47"/>
  <c r="D710" i="48"/>
  <c r="C180"/>
  <c r="C180" i="47"/>
  <c r="C176" i="48"/>
  <c r="C176" i="47"/>
  <c r="C164" i="48"/>
  <c r="C164" i="47"/>
  <c r="D412" i="48"/>
  <c r="D412" i="47"/>
  <c r="D582"/>
  <c r="D620" i="48"/>
  <c r="C190"/>
  <c r="C190" i="47"/>
  <c r="C186" i="48"/>
  <c r="C186" i="47"/>
  <c r="C182" i="48"/>
  <c r="C182" i="47"/>
  <c r="C178" i="48"/>
  <c r="C178" i="47"/>
  <c r="C174" i="48"/>
  <c r="C174" i="47"/>
  <c r="C170" i="48"/>
  <c r="C170" i="47"/>
  <c r="C166" i="48"/>
  <c r="C166" i="47"/>
  <c r="C162" i="48"/>
  <c r="C162" i="47"/>
  <c r="C571" i="48"/>
  <c r="C567"/>
  <c r="C563"/>
  <c r="D430" i="47"/>
  <c r="D406"/>
  <c r="D588"/>
  <c r="D580"/>
  <c r="D571"/>
  <c r="D563"/>
  <c r="C641" i="48"/>
  <c r="C641" i="47"/>
  <c r="D669" i="48"/>
  <c r="D669" i="47"/>
  <c r="D667" i="48"/>
  <c r="D667" i="47"/>
  <c r="D665" i="48"/>
  <c r="D665" i="47"/>
  <c r="D663" i="48"/>
  <c r="D663" i="47"/>
  <c r="D661" i="48"/>
  <c r="D661" i="47"/>
  <c r="D659" i="48"/>
  <c r="D659" i="47"/>
  <c r="D657" i="48"/>
  <c r="D657" i="47"/>
  <c r="C437" i="48"/>
  <c r="C437" i="47"/>
  <c r="D435" i="48"/>
  <c r="D435" i="47"/>
  <c r="D433" i="48"/>
  <c r="D433" i="47"/>
  <c r="C44" i="48"/>
  <c r="C44" i="47"/>
  <c r="C475" i="48"/>
  <c r="C475" i="47"/>
  <c r="D473" i="48"/>
  <c r="D473" i="47"/>
  <c r="C655" i="48"/>
  <c r="C655" i="47"/>
  <c r="C651" i="48"/>
  <c r="C651" i="47"/>
  <c r="C647" i="48"/>
  <c r="C647" i="47"/>
  <c r="C643" i="48"/>
  <c r="C643" i="47"/>
  <c r="D653" i="48"/>
  <c r="D653" i="47"/>
  <c r="D649" i="48"/>
  <c r="D649" i="47"/>
  <c r="D645" i="48"/>
  <c r="D645" i="47"/>
  <c r="D351" i="48"/>
  <c r="C392"/>
  <c r="C392" i="47"/>
  <c r="C388" i="48"/>
  <c r="C388" i="47"/>
  <c r="C384" i="48"/>
  <c r="C384" i="47"/>
  <c r="C380" i="48"/>
  <c r="C380" i="47"/>
  <c r="D526" i="48"/>
  <c r="D526" i="47"/>
  <c r="D506" i="48"/>
  <c r="D494"/>
  <c r="D494" i="47"/>
  <c r="C708"/>
  <c r="C708" i="48"/>
  <c r="C703" i="47"/>
  <c r="C703" i="48"/>
  <c r="C699" i="47"/>
  <c r="C699" i="48"/>
  <c r="C695" i="47"/>
  <c r="C695" i="48"/>
  <c r="C691" i="47"/>
  <c r="C691" i="48"/>
  <c r="C687" i="47"/>
  <c r="C687" i="48"/>
  <c r="C683" i="47"/>
  <c r="C683" i="48"/>
  <c r="D709" i="47"/>
  <c r="D709" i="48"/>
  <c r="D705" i="47"/>
  <c r="D705" i="48"/>
  <c r="D701" i="47"/>
  <c r="D701" i="48"/>
  <c r="D697" i="47"/>
  <c r="D697" i="48"/>
  <c r="D693" i="47"/>
  <c r="D693" i="48"/>
  <c r="D689" i="47"/>
  <c r="D689" i="48"/>
  <c r="D685" i="47"/>
  <c r="D685" i="48"/>
  <c r="C707" i="47"/>
  <c r="C707" i="48"/>
  <c r="D65"/>
  <c r="D65" i="47"/>
  <c r="C607" i="48"/>
  <c r="C607" i="47"/>
  <c r="L3" i="36"/>
  <c r="L4" s="1"/>
  <c r="L5" s="1"/>
  <c r="E23" i="42"/>
  <c r="C1" i="47"/>
  <c r="C65"/>
  <c r="C189"/>
  <c r="C185"/>
  <c r="C181"/>
  <c r="C177"/>
  <c r="C173"/>
  <c r="C169"/>
  <c r="C165"/>
  <c r="D352"/>
  <c r="D344"/>
  <c r="D336"/>
  <c r="D328"/>
  <c r="D394"/>
  <c r="D370"/>
  <c r="C362"/>
  <c r="C434"/>
  <c r="C402"/>
  <c r="C540"/>
  <c r="C532"/>
  <c r="C612"/>
  <c r="C666"/>
  <c r="C658"/>
  <c r="C650"/>
  <c r="C642"/>
  <c r="C10"/>
  <c r="D190"/>
  <c r="D174"/>
  <c r="D170"/>
  <c r="C436"/>
  <c r="C412"/>
  <c r="C474"/>
  <c r="C484"/>
  <c r="C534"/>
  <c r="C668"/>
  <c r="C660"/>
  <c r="C652"/>
  <c r="C644"/>
  <c r="C415" i="48"/>
  <c r="C415" i="47"/>
  <c r="D606"/>
  <c r="D650" i="48"/>
  <c r="D650" i="47"/>
  <c r="D642" i="48"/>
  <c r="D642" i="47"/>
  <c r="C335" i="48"/>
  <c r="C335" i="47"/>
  <c r="C533" i="48"/>
  <c r="C533" i="47"/>
  <c r="D521" i="48"/>
  <c r="D521" i="47"/>
  <c r="D531" i="48"/>
  <c r="D531" i="47"/>
  <c r="D523" i="48"/>
  <c r="D523" i="47"/>
  <c r="C505" i="48"/>
  <c r="C704" i="47"/>
  <c r="C704" i="48"/>
  <c r="C700" i="47"/>
  <c r="C700" i="48"/>
  <c r="C688" i="47"/>
  <c r="C688" i="48"/>
  <c r="C684" i="47"/>
  <c r="C684" i="48"/>
  <c r="D706" i="47"/>
  <c r="D706" i="48"/>
  <c r="D702" i="47"/>
  <c r="D702" i="48"/>
  <c r="D698" i="47"/>
  <c r="D698" i="48"/>
  <c r="D690" i="47"/>
  <c r="D690" i="48"/>
  <c r="D686" i="47"/>
  <c r="D686" i="48"/>
  <c r="D682" i="47"/>
  <c r="D682" i="48"/>
  <c r="D607"/>
  <c r="D607" i="47"/>
  <c r="C188" i="48"/>
  <c r="C188" i="47"/>
  <c r="C168" i="48"/>
  <c r="C168" i="47"/>
  <c r="C573"/>
  <c r="D628"/>
  <c r="D612" i="48"/>
  <c r="D612" i="47"/>
  <c r="D603" i="48"/>
  <c r="D603" i="47"/>
  <c r="D670" i="48"/>
  <c r="D670" i="47"/>
  <c r="D668" i="48"/>
  <c r="D668" i="47"/>
  <c r="D666" i="48"/>
  <c r="D666" i="47"/>
  <c r="D664" i="48"/>
  <c r="D664" i="47"/>
  <c r="D662" i="48"/>
  <c r="D662" i="47"/>
  <c r="D660" i="48"/>
  <c r="D660" i="47"/>
  <c r="D658" i="48"/>
  <c r="D658" i="47"/>
  <c r="D656" i="48"/>
  <c r="D656" i="47"/>
  <c r="D436" i="48"/>
  <c r="D436" i="47"/>
  <c r="D434" i="48"/>
  <c r="D434" i="47"/>
  <c r="C473" i="48"/>
  <c r="C473" i="47"/>
  <c r="C449" i="48"/>
  <c r="C449" i="47"/>
  <c r="D269" i="48"/>
  <c r="D269" i="47"/>
  <c r="D261" i="48"/>
  <c r="D261" i="47"/>
  <c r="D257" i="48"/>
  <c r="D257" i="47"/>
  <c r="C653" i="48"/>
  <c r="C653" i="47"/>
  <c r="C649" i="48"/>
  <c r="C649" i="47"/>
  <c r="C645" i="48"/>
  <c r="C645" i="47"/>
  <c r="D655" i="48"/>
  <c r="D655" i="47"/>
  <c r="D651" i="48"/>
  <c r="D651" i="47"/>
  <c r="D647" i="48"/>
  <c r="D647" i="47"/>
  <c r="D643" i="48"/>
  <c r="D643" i="47"/>
  <c r="C394" i="48"/>
  <c r="C394" i="47"/>
  <c r="D366" i="48"/>
  <c r="D366" i="47"/>
  <c r="D362" i="48"/>
  <c r="D362" i="47"/>
  <c r="D544" i="48"/>
  <c r="D544" i="47"/>
  <c r="D496" i="48"/>
  <c r="D496" i="47"/>
  <c r="C710"/>
  <c r="C710" i="48"/>
  <c r="C705" i="47"/>
  <c r="C705" i="48"/>
  <c r="C701" i="47"/>
  <c r="C701" i="48"/>
  <c r="C697" i="47"/>
  <c r="C697" i="48"/>
  <c r="C693" i="47"/>
  <c r="C693" i="48"/>
  <c r="C689" i="47"/>
  <c r="C689" i="48"/>
  <c r="C685" i="47"/>
  <c r="C685" i="48"/>
  <c r="D681" i="47"/>
  <c r="D681" i="48"/>
  <c r="D707" i="47"/>
  <c r="D707" i="48"/>
  <c r="D703" i="47"/>
  <c r="D703" i="48"/>
  <c r="D699" i="47"/>
  <c r="D699" i="48"/>
  <c r="D695" i="47"/>
  <c r="D695" i="48"/>
  <c r="D691" i="47"/>
  <c r="D691" i="48"/>
  <c r="D687" i="47"/>
  <c r="D687" i="48"/>
  <c r="D683" i="47"/>
  <c r="D683" i="48"/>
  <c r="D475"/>
  <c r="D475" i="47"/>
  <c r="C358" i="48"/>
  <c r="C358" i="47"/>
  <c r="I14" i="21"/>
  <c r="C16" i="47"/>
  <c r="D10"/>
  <c r="C81"/>
  <c r="D161"/>
  <c r="D356"/>
  <c r="D348"/>
  <c r="D340"/>
  <c r="D332"/>
  <c r="D324"/>
  <c r="D374"/>
  <c r="C366"/>
  <c r="C406"/>
  <c r="C494"/>
  <c r="C566"/>
  <c r="C670"/>
  <c r="C662"/>
  <c r="C654"/>
  <c r="C646"/>
  <c r="C370" i="48"/>
  <c r="J7" i="21"/>
  <c r="J21" i="42"/>
  <c r="E20"/>
  <c r="P8" i="21"/>
  <c r="J8" i="42"/>
  <c r="E21"/>
  <c r="J10"/>
  <c r="E18" i="21"/>
  <c r="J11" i="42"/>
  <c r="E21" i="21"/>
  <c r="D11" i="42"/>
  <c r="J19" i="21"/>
  <c r="J10"/>
  <c r="E16"/>
  <c r="D422" i="47" l="1"/>
  <c r="D405" i="48"/>
  <c r="D386" i="47"/>
  <c r="D414"/>
  <c r="C282" i="48"/>
  <c r="D438" i="47"/>
  <c r="AC7" i="8"/>
  <c r="AC12"/>
  <c r="D601" i="48"/>
  <c r="C614" i="47"/>
  <c r="C605" i="48"/>
  <c r="D616" i="47"/>
  <c r="D608" i="48"/>
  <c r="C618" i="47"/>
  <c r="D617"/>
  <c r="D629" i="48"/>
  <c r="C617" i="47"/>
  <c r="P11" i="21"/>
  <c r="E24" i="42"/>
  <c r="D25"/>
  <c r="P24" i="21"/>
  <c r="A3" i="7" s="1"/>
  <c r="P20" i="21"/>
  <c r="A3" i="5" s="1"/>
  <c r="P16" i="21"/>
  <c r="A3" i="27" s="1"/>
  <c r="P12" i="21"/>
  <c r="P13"/>
  <c r="A3" i="6"/>
  <c r="P26" i="21"/>
  <c r="P7"/>
  <c r="A3" i="50" s="1"/>
  <c r="D623" i="48"/>
  <c r="C588" i="47"/>
  <c r="C610"/>
  <c r="D577"/>
  <c r="C584"/>
  <c r="C586"/>
  <c r="D564"/>
  <c r="C543"/>
  <c r="C603" i="48"/>
  <c r="D572"/>
  <c r="D163" i="47"/>
  <c r="D569"/>
  <c r="D565"/>
  <c r="D611" i="48"/>
  <c r="D185"/>
  <c r="C151" i="47"/>
  <c r="C578"/>
  <c r="D181" i="48"/>
  <c r="C620" i="47"/>
  <c r="D605"/>
  <c r="D624"/>
  <c r="D585"/>
  <c r="C576"/>
  <c r="C569" i="48"/>
  <c r="C297"/>
  <c r="D610"/>
  <c r="D615"/>
  <c r="D568"/>
  <c r="D581"/>
  <c r="D189"/>
  <c r="C218" i="47"/>
  <c r="D167" i="48"/>
  <c r="C581"/>
  <c r="D228" i="47"/>
  <c r="C577" i="48"/>
  <c r="D177"/>
  <c r="D619"/>
  <c r="D631"/>
  <c r="C572" i="47"/>
  <c r="C589" i="48"/>
  <c r="D248" i="47"/>
  <c r="D627" i="48"/>
  <c r="D589"/>
  <c r="D81" i="47"/>
  <c r="D561" i="48"/>
  <c r="C625" i="47"/>
  <c r="C611"/>
  <c r="J12" i="42"/>
  <c r="J23"/>
  <c r="J13" i="21"/>
  <c r="E19"/>
  <c r="J20"/>
  <c r="P30"/>
  <c r="C7"/>
  <c r="E19" i="42"/>
  <c r="C624" i="47"/>
  <c r="C590"/>
  <c r="C407" i="48"/>
  <c r="C604" i="47"/>
  <c r="C570"/>
  <c r="D630"/>
  <c r="D567" i="48"/>
  <c r="D575"/>
  <c r="D584"/>
  <c r="D576"/>
  <c r="D604" i="47"/>
  <c r="C609"/>
  <c r="C621" i="48"/>
  <c r="C579"/>
  <c r="A3" i="43"/>
  <c r="C608" i="47"/>
  <c r="C582"/>
  <c r="C562"/>
  <c r="C95"/>
  <c r="D622"/>
  <c r="C602"/>
  <c r="D184"/>
  <c r="A3" i="8"/>
  <c r="C574" i="47"/>
  <c r="D614"/>
  <c r="H14" i="21"/>
  <c r="D291" i="48"/>
  <c r="D590"/>
  <c r="C627" i="47"/>
  <c r="C575"/>
  <c r="D602"/>
  <c r="D578"/>
  <c r="D586"/>
  <c r="C583" i="48"/>
  <c r="C561"/>
  <c r="D573" i="47"/>
  <c r="C615" i="48"/>
  <c r="C564" i="47"/>
  <c r="C606"/>
  <c r="C580"/>
  <c r="C568"/>
  <c r="C201"/>
  <c r="C622" i="48"/>
  <c r="C211" i="47"/>
  <c r="D253" i="48"/>
  <c r="C396"/>
  <c r="D209" i="47"/>
  <c r="C483"/>
  <c r="C140" i="48"/>
  <c r="D307" i="47"/>
  <c r="C445"/>
  <c r="D229"/>
  <c r="D134" i="48"/>
  <c r="C281" i="47"/>
  <c r="D287"/>
  <c r="C306"/>
  <c r="D263"/>
  <c r="D524"/>
  <c r="D283" i="48"/>
  <c r="D299"/>
  <c r="C298"/>
  <c r="D225" i="47"/>
  <c r="D457"/>
  <c r="C263"/>
  <c r="C136" i="48"/>
  <c r="D361" i="47"/>
  <c r="D295"/>
  <c r="C290"/>
  <c r="D258"/>
  <c r="D213"/>
  <c r="C215"/>
  <c r="C253" i="48"/>
  <c r="C355" i="47"/>
  <c r="D245" i="48"/>
  <c r="C258"/>
  <c r="C458" i="47"/>
  <c r="D150"/>
  <c r="D205"/>
  <c r="D221"/>
  <c r="C207"/>
  <c r="D129"/>
  <c r="C245" i="48"/>
  <c r="C132"/>
  <c r="C227" i="47"/>
  <c r="C249"/>
  <c r="C127"/>
  <c r="D142"/>
  <c r="C346" i="48"/>
  <c r="D267" i="47"/>
  <c r="D217"/>
  <c r="C203"/>
  <c r="D125"/>
  <c r="C219"/>
  <c r="C379" i="48"/>
  <c r="C267" i="47"/>
  <c r="D241"/>
  <c r="D618" i="48"/>
  <c r="D609"/>
  <c r="C613"/>
  <c r="C629"/>
  <c r="J22" i="21"/>
  <c r="C630" i="47"/>
  <c r="D626" i="48"/>
  <c r="C619"/>
  <c r="C616" i="47"/>
  <c r="C626"/>
  <c r="C631" i="48"/>
  <c r="J24" i="42"/>
  <c r="C628" i="47"/>
  <c r="D22" i="21"/>
  <c r="C25" i="42"/>
  <c r="C465" i="48"/>
  <c r="C252"/>
  <c r="C262" i="47"/>
  <c r="D543" i="48"/>
  <c r="C526" i="47"/>
  <c r="C131"/>
  <c r="D208"/>
  <c r="D343" i="48"/>
  <c r="C338"/>
  <c r="D286" i="47"/>
  <c r="D501"/>
  <c r="C210"/>
  <c r="C309"/>
  <c r="C525" i="48"/>
  <c r="C330"/>
  <c r="D420" i="47"/>
  <c r="C289"/>
  <c r="D298"/>
  <c r="D486"/>
  <c r="D335" i="48"/>
  <c r="C244"/>
  <c r="D149" i="47"/>
  <c r="C293"/>
  <c r="C424"/>
  <c r="D529"/>
  <c r="C202"/>
  <c r="D536"/>
  <c r="C369" i="48"/>
  <c r="C545"/>
  <c r="D327"/>
  <c r="C322"/>
  <c r="C354"/>
  <c r="D141" i="47"/>
  <c r="C491"/>
  <c r="C391"/>
  <c r="D428" i="48"/>
  <c r="C441" i="47"/>
  <c r="C428" i="48"/>
  <c r="D424"/>
  <c r="C416" i="47"/>
  <c r="C411" i="48"/>
  <c r="C432"/>
  <c r="C420"/>
  <c r="D432"/>
  <c r="C403"/>
  <c r="D416"/>
  <c r="C56"/>
  <c r="C457" i="47"/>
  <c r="D468" i="48"/>
  <c r="C139"/>
  <c r="C122" i="47"/>
  <c r="D460"/>
  <c r="D133"/>
  <c r="C226"/>
  <c r="D448"/>
  <c r="D399"/>
  <c r="J19" i="42"/>
  <c r="J17" i="21"/>
  <c r="AB8" i="7"/>
  <c r="AB13"/>
  <c r="I25" i="42"/>
  <c r="I23" i="21"/>
  <c r="H25" i="42"/>
  <c r="H23" i="21"/>
  <c r="E22" i="42"/>
  <c r="D212" i="47"/>
  <c r="D128"/>
  <c r="D528" i="48"/>
  <c r="C365"/>
  <c r="C266"/>
  <c r="C453" i="47"/>
  <c r="C500"/>
  <c r="D290"/>
  <c r="D252"/>
  <c r="C147"/>
  <c r="D378"/>
  <c r="D266"/>
  <c r="D224"/>
  <c r="D482" i="48"/>
  <c r="D490"/>
  <c r="D137"/>
  <c r="D145"/>
  <c r="D365"/>
  <c r="C313"/>
  <c r="C321" i="47"/>
  <c r="D310"/>
  <c r="D505" i="48"/>
  <c r="C487"/>
  <c r="C495"/>
  <c r="C387"/>
  <c r="C271"/>
  <c r="C206"/>
  <c r="C214"/>
  <c r="C222"/>
  <c r="C230"/>
  <c r="C126"/>
  <c r="D444"/>
  <c r="D456" i="47"/>
  <c r="D55" i="48"/>
  <c r="D495"/>
  <c r="D369"/>
  <c r="D281"/>
  <c r="C301"/>
  <c r="C135"/>
  <c r="D390" i="47"/>
  <c r="D124"/>
  <c r="C374" i="48"/>
  <c r="C285"/>
  <c r="D282" i="47"/>
  <c r="D54"/>
  <c r="C448"/>
  <c r="D220"/>
  <c r="D542" i="48"/>
  <c r="D331"/>
  <c r="D355"/>
  <c r="C334"/>
  <c r="C350"/>
  <c r="C248"/>
  <c r="D302" i="47"/>
  <c r="C531" i="48"/>
  <c r="C383"/>
  <c r="D452"/>
  <c r="D464" i="47"/>
  <c r="C410" i="48"/>
  <c r="D204" i="47"/>
  <c r="C461"/>
  <c r="D373" i="48"/>
  <c r="C305"/>
  <c r="D244" i="47"/>
  <c r="D323" i="48"/>
  <c r="D339"/>
  <c r="D347"/>
  <c r="C326"/>
  <c r="C342"/>
  <c r="D271"/>
  <c r="C256"/>
  <c r="C504" i="47"/>
  <c r="D382"/>
  <c r="D262"/>
  <c r="C469"/>
  <c r="D306"/>
  <c r="D42"/>
  <c r="D216"/>
  <c r="C537"/>
  <c r="D294"/>
  <c r="D472"/>
  <c r="C47" i="48"/>
  <c r="C444" i="47"/>
  <c r="D49" i="48"/>
  <c r="C143" i="47"/>
  <c r="D46"/>
  <c r="D61"/>
  <c r="C58" i="48"/>
  <c r="D3" i="47"/>
  <c r="C312"/>
  <c r="D372"/>
  <c r="D313"/>
  <c r="C399"/>
  <c r="C12"/>
  <c r="C9"/>
  <c r="C422"/>
  <c r="D415"/>
  <c r="C418"/>
  <c r="D411"/>
  <c r="C405"/>
  <c r="C426" i="48"/>
  <c r="D423" i="47"/>
  <c r="D18"/>
  <c r="D407" i="48"/>
  <c r="D403"/>
  <c r="C414" i="47"/>
  <c r="D431" i="48"/>
  <c r="D419"/>
  <c r="D427"/>
  <c r="C430"/>
  <c r="D538"/>
  <c r="C378" i="47"/>
  <c r="C22" i="21"/>
  <c r="J18"/>
  <c r="J20" i="42"/>
  <c r="D441" i="48"/>
  <c r="D146" i="47"/>
  <c r="C241"/>
  <c r="D138" i="48"/>
  <c r="C438" i="47"/>
  <c r="C229"/>
  <c r="C123"/>
  <c r="C223"/>
  <c r="C144" i="48"/>
  <c r="C273" i="47"/>
  <c r="C46"/>
  <c r="D57" i="48"/>
  <c r="C138" i="47"/>
  <c r="C488"/>
  <c r="D487" i="48"/>
  <c r="D502"/>
  <c r="D483"/>
  <c r="C501"/>
  <c r="D497"/>
  <c r="C492" i="47"/>
  <c r="J9" i="42"/>
  <c r="J9" i="21"/>
  <c r="H14" i="42"/>
  <c r="C8" i="21"/>
  <c r="C10"/>
  <c r="D10"/>
  <c r="D11"/>
  <c r="C12"/>
  <c r="E12" s="1"/>
  <c r="C11"/>
  <c r="D7"/>
  <c r="E7" s="1"/>
  <c r="D9"/>
  <c r="E9" s="1"/>
  <c r="D4" i="47"/>
  <c r="D368"/>
  <c r="D485" i="48"/>
  <c r="D15"/>
  <c r="C528" i="47"/>
  <c r="C345"/>
  <c r="D381"/>
  <c r="D186"/>
  <c r="D164"/>
  <c r="D180"/>
  <c r="D171" i="48"/>
  <c r="D162"/>
  <c r="D176"/>
  <c r="D178"/>
  <c r="D188" i="47"/>
  <c r="C529" i="48"/>
  <c r="D305" i="47"/>
  <c r="C472"/>
  <c r="C213" i="48"/>
  <c r="C50"/>
  <c r="C62"/>
  <c r="D389"/>
  <c r="C542" i="47"/>
  <c r="D297"/>
  <c r="C296"/>
  <c r="D255"/>
  <c r="D5" i="48"/>
  <c r="D376" i="47"/>
  <c r="C481" i="48"/>
  <c r="C329" i="47"/>
  <c r="D13"/>
  <c r="C53" i="48"/>
  <c r="C19"/>
  <c r="D500" i="47"/>
  <c r="D459" i="48"/>
  <c r="C54" i="47"/>
  <c r="C304"/>
  <c r="D535"/>
  <c r="D350"/>
  <c r="D48"/>
  <c r="C337"/>
  <c r="C386"/>
  <c r="D207" i="48"/>
  <c r="D346" i="47"/>
  <c r="C498"/>
  <c r="D22"/>
  <c r="D289"/>
  <c r="C288"/>
  <c r="D247"/>
  <c r="C443"/>
  <c r="D397" i="48"/>
  <c r="D493"/>
  <c r="D321" i="47"/>
  <c r="C353"/>
  <c r="D539"/>
  <c r="D393"/>
  <c r="D144" i="48"/>
  <c r="C468" i="47"/>
  <c r="D270"/>
  <c r="D504" i="48"/>
  <c r="C382"/>
  <c r="C390"/>
  <c r="C270"/>
  <c r="C205"/>
  <c r="D451"/>
  <c r="C42"/>
  <c r="C265" i="47"/>
  <c r="C364"/>
  <c r="D338"/>
  <c r="C524"/>
  <c r="C490"/>
  <c r="C464"/>
  <c r="D121"/>
  <c r="D364" i="48"/>
  <c r="D285"/>
  <c r="D293"/>
  <c r="D301"/>
  <c r="D309"/>
  <c r="C284"/>
  <c r="C292"/>
  <c r="C300"/>
  <c r="C308"/>
  <c r="D243"/>
  <c r="D251"/>
  <c r="D402"/>
  <c r="D410"/>
  <c r="D418"/>
  <c r="D426"/>
  <c r="C368" i="47"/>
  <c r="D342"/>
  <c r="C395" i="48"/>
  <c r="C325"/>
  <c r="C333"/>
  <c r="C341"/>
  <c r="C349"/>
  <c r="C357"/>
  <c r="C251" i="47"/>
  <c r="C409" i="48"/>
  <c r="C417"/>
  <c r="C425"/>
  <c r="D385"/>
  <c r="C55"/>
  <c r="C486" i="47"/>
  <c r="C460"/>
  <c r="D136"/>
  <c r="C5"/>
  <c r="D223" i="48"/>
  <c r="D443"/>
  <c r="D527"/>
  <c r="C373"/>
  <c r="C404" i="47"/>
  <c r="D330"/>
  <c r="C482"/>
  <c r="C456"/>
  <c r="D530" i="48"/>
  <c r="C447"/>
  <c r="D334" i="47"/>
  <c r="D64"/>
  <c r="D489" i="48"/>
  <c r="C503"/>
  <c r="D541"/>
  <c r="C243" i="47"/>
  <c r="D130" i="48"/>
  <c r="C536" i="47"/>
  <c r="C452"/>
  <c r="D215" i="48"/>
  <c r="D127"/>
  <c r="D467"/>
  <c r="D9"/>
  <c r="D322" i="47"/>
  <c r="D354"/>
  <c r="C49"/>
  <c r="D21" i="48"/>
  <c r="D326" i="47"/>
  <c r="D60"/>
  <c r="C146"/>
  <c r="C2" i="48"/>
  <c r="P9" i="21"/>
  <c r="A3" i="51" s="1"/>
  <c r="P32" i="21"/>
  <c r="A3" i="12" s="1"/>
  <c r="J14" i="21"/>
  <c r="E22"/>
  <c r="J21"/>
  <c r="P29"/>
  <c r="A3" i="15" s="1"/>
  <c r="J7" i="42"/>
  <c r="J14" s="1"/>
  <c r="C489" i="47"/>
  <c r="D308"/>
  <c r="D333"/>
  <c r="C485" i="48"/>
  <c r="C450" i="47"/>
  <c r="D449" i="48"/>
  <c r="D465"/>
  <c r="C454" i="47"/>
  <c r="C121"/>
  <c r="D375" i="48"/>
  <c r="D43" i="47"/>
  <c r="D488" i="48"/>
  <c r="C23" i="47"/>
  <c r="C506"/>
  <c r="D462" i="48"/>
  <c r="C539"/>
  <c r="C295" i="47"/>
  <c r="C497" i="48"/>
  <c r="D442" i="47"/>
  <c r="C145" i="48"/>
  <c r="D23"/>
  <c r="C59" i="47"/>
  <c r="D522" i="48"/>
  <c r="D546"/>
  <c r="D445"/>
  <c r="D453"/>
  <c r="D461"/>
  <c r="D469"/>
  <c r="C148"/>
  <c r="C470" i="47"/>
  <c r="D7"/>
  <c r="C328"/>
  <c r="C466"/>
  <c r="C462"/>
  <c r="D358"/>
  <c r="C527" i="48"/>
  <c r="D53" i="47"/>
  <c r="D17"/>
  <c r="C3" i="48"/>
  <c r="C14"/>
  <c r="D325" i="47"/>
  <c r="D357"/>
  <c r="C250" i="48"/>
  <c r="D147" i="47"/>
  <c r="D312"/>
  <c r="C376"/>
  <c r="D503" i="48"/>
  <c r="C124"/>
  <c r="C535"/>
  <c r="D371" i="47"/>
  <c r="C287"/>
  <c r="C541" i="48"/>
  <c r="C224" i="47"/>
  <c r="C502"/>
  <c r="D218"/>
  <c r="D484" i="48"/>
  <c r="D492"/>
  <c r="D532"/>
  <c r="D540"/>
  <c r="D349" i="47"/>
  <c r="C348"/>
  <c r="C242" i="48"/>
  <c r="D139" i="47"/>
  <c r="D481" i="48"/>
  <c r="C493"/>
  <c r="C228" i="47"/>
  <c r="D466"/>
  <c r="C17"/>
  <c r="D498" i="48"/>
  <c r="D534"/>
  <c r="C367" i="47"/>
  <c r="C268"/>
  <c r="C471"/>
  <c r="C212" i="48"/>
  <c r="C530" i="47"/>
  <c r="D367" i="48"/>
  <c r="C311" i="47"/>
  <c r="C208"/>
  <c r="C8"/>
  <c r="D341"/>
  <c r="C336"/>
  <c r="D131"/>
  <c r="D446"/>
  <c r="C442"/>
  <c r="D380"/>
  <c r="D210"/>
  <c r="C363" i="48"/>
  <c r="C385"/>
  <c r="D45"/>
  <c r="D363" i="47"/>
  <c r="C303"/>
  <c r="C259"/>
  <c r="I14" i="42"/>
  <c r="C546" i="47"/>
  <c r="C544"/>
  <c r="C299" i="48"/>
  <c r="D254" i="47"/>
  <c r="D337" i="48"/>
  <c r="D353"/>
  <c r="C332"/>
  <c r="C356"/>
  <c r="D135"/>
  <c r="D458"/>
  <c r="D304" i="47"/>
  <c r="C372" i="48"/>
  <c r="D259"/>
  <c r="D246" i="47"/>
  <c r="D226"/>
  <c r="D329"/>
  <c r="D345"/>
  <c r="C324"/>
  <c r="C340"/>
  <c r="C246" i="48"/>
  <c r="C254"/>
  <c r="D143" i="47"/>
  <c r="D151" i="48"/>
  <c r="C389"/>
  <c r="D396" i="47"/>
  <c r="D268"/>
  <c r="D288"/>
  <c r="D250"/>
  <c r="D126"/>
  <c r="C264"/>
  <c r="C459"/>
  <c r="C381" i="48"/>
  <c r="C393"/>
  <c r="C220"/>
  <c r="D450"/>
  <c r="D470"/>
  <c r="D392" i="47"/>
  <c r="D214"/>
  <c r="C137"/>
  <c r="D56"/>
  <c r="C283"/>
  <c r="C291"/>
  <c r="C307"/>
  <c r="D51" i="48"/>
  <c r="C204" i="47"/>
  <c r="C216"/>
  <c r="C128"/>
  <c r="D454"/>
  <c r="C4" i="48"/>
  <c r="D284" i="47"/>
  <c r="D230"/>
  <c r="D202"/>
  <c r="C467"/>
  <c r="C446"/>
  <c r="C361"/>
  <c r="D264"/>
  <c r="C141"/>
  <c r="D222"/>
  <c r="D388"/>
  <c r="D242"/>
  <c r="D122"/>
  <c r="C451"/>
  <c r="D384"/>
  <c r="D206"/>
  <c r="C133"/>
  <c r="C149"/>
  <c r="D41"/>
  <c r="D59" i="48"/>
  <c r="C57" i="47"/>
  <c r="C48"/>
  <c r="C6"/>
  <c r="D1"/>
  <c r="C64" i="48"/>
  <c r="C22" i="47"/>
  <c r="D63" i="48"/>
  <c r="C13" i="47"/>
  <c r="D8" i="48"/>
  <c r="D148" i="47"/>
  <c r="C134" i="48"/>
  <c r="C43"/>
  <c r="D256"/>
  <c r="D66" i="47"/>
  <c r="C398"/>
  <c r="D132"/>
  <c r="C225"/>
  <c r="D50"/>
  <c r="C20"/>
  <c r="C260" i="48"/>
  <c r="C463"/>
  <c r="D300" i="47"/>
  <c r="D2"/>
  <c r="C24"/>
  <c r="C344" i="48"/>
  <c r="C352"/>
  <c r="D303"/>
  <c r="D311"/>
  <c r="C286"/>
  <c r="C294"/>
  <c r="C302"/>
  <c r="C310"/>
  <c r="D249"/>
  <c r="D265"/>
  <c r="D203"/>
  <c r="D211"/>
  <c r="D219"/>
  <c r="D227"/>
  <c r="C209"/>
  <c r="D123"/>
  <c r="D447"/>
  <c r="D455"/>
  <c r="D463"/>
  <c r="D471"/>
  <c r="C221" i="47"/>
  <c r="D62"/>
  <c r="C15"/>
  <c r="C45"/>
  <c r="C455"/>
  <c r="C52" i="48"/>
  <c r="C60"/>
  <c r="C129" i="47"/>
  <c r="C247"/>
  <c r="C255"/>
  <c r="C142"/>
  <c r="C150"/>
  <c r="D12" i="48"/>
  <c r="D14"/>
  <c r="D140"/>
  <c r="D292" i="47"/>
  <c r="C63"/>
  <c r="C21"/>
  <c r="D260"/>
  <c r="C217"/>
  <c r="D58"/>
  <c r="D11" i="48"/>
  <c r="D296" i="47"/>
  <c r="D201"/>
  <c r="C125"/>
  <c r="D47"/>
  <c r="D273"/>
  <c r="D13" i="42"/>
  <c r="C10"/>
  <c r="D10"/>
  <c r="C12"/>
  <c r="E12" s="1"/>
  <c r="D14"/>
  <c r="C15"/>
  <c r="D15"/>
  <c r="D9"/>
  <c r="E9" s="1"/>
  <c r="C11"/>
  <c r="E11" s="1"/>
  <c r="C7"/>
  <c r="D8"/>
  <c r="E8" s="1"/>
  <c r="C13"/>
  <c r="E13" s="1"/>
  <c r="C14"/>
  <c r="E14" s="1"/>
  <c r="D7"/>
  <c r="E8" i="21"/>
  <c r="K7" i="36"/>
  <c r="L6"/>
  <c r="AB16" i="7"/>
  <c r="AB20"/>
  <c r="AB29"/>
  <c r="AB32"/>
  <c r="AB37"/>
  <c r="AC15" i="8"/>
  <c r="AC19"/>
  <c r="AC27"/>
  <c r="AC30"/>
  <c r="AC35"/>
  <c r="AB11" i="7"/>
  <c r="AB14"/>
  <c r="AB27"/>
  <c r="AB30"/>
  <c r="AB35"/>
  <c r="AC10" i="8"/>
  <c r="AC13"/>
  <c r="AC20"/>
  <c r="AC25"/>
  <c r="AC33"/>
  <c r="AB9" i="7"/>
  <c r="AB12"/>
  <c r="AB25"/>
  <c r="AB28"/>
  <c r="AB33"/>
  <c r="AC28" i="8"/>
  <c r="AC17"/>
  <c r="AC32"/>
  <c r="AC34"/>
  <c r="AC22"/>
  <c r="AC36"/>
  <c r="AC18"/>
  <c r="AC8"/>
  <c r="AC11"/>
  <c r="AC16"/>
  <c r="AC23"/>
  <c r="AC26"/>
  <c r="AC31"/>
  <c r="AB34" i="7"/>
  <c r="AB21"/>
  <c r="AB24"/>
  <c r="AB10"/>
  <c r="AB19"/>
  <c r="AB36"/>
  <c r="AB7"/>
  <c r="AB15"/>
  <c r="AB22"/>
  <c r="AB26"/>
  <c r="AB31"/>
  <c r="AB39"/>
  <c r="AC9" i="8"/>
  <c r="AC14"/>
  <c r="AC21"/>
  <c r="AC24"/>
  <c r="AC29"/>
  <c r="AC37"/>
  <c r="C51" i="47"/>
  <c r="C41"/>
  <c r="C61"/>
  <c r="D19"/>
  <c r="C18" i="48"/>
  <c r="C11"/>
  <c r="D24"/>
  <c r="D20"/>
  <c r="D52"/>
  <c r="C7"/>
  <c r="D6" i="47"/>
  <c r="J25" i="42" l="1"/>
  <c r="E25"/>
  <c r="C13" i="21"/>
  <c r="G26" s="1"/>
  <c r="J23"/>
  <c r="E11"/>
  <c r="D13"/>
  <c r="I26" s="1"/>
  <c r="E10"/>
  <c r="E10" i="42"/>
  <c r="K8" i="36"/>
  <c r="E15" i="42"/>
  <c r="D16"/>
  <c r="G28" s="1"/>
  <c r="C16"/>
  <c r="G27" s="1"/>
  <c r="E7"/>
  <c r="L7" i="36"/>
  <c r="G27" i="21" l="1"/>
  <c r="E13"/>
  <c r="K9" i="36"/>
  <c r="E16" i="42"/>
  <c r="I27"/>
  <c r="L8" i="36"/>
  <c r="K10" l="1"/>
  <c r="K11" s="1"/>
  <c r="K12" s="1"/>
  <c r="K13" l="1"/>
  <c r="K14" l="1"/>
  <c r="K15" s="1"/>
  <c r="K16" l="1"/>
  <c r="K17" s="1"/>
  <c r="K18" s="1"/>
  <c r="K19" l="1"/>
  <c r="K20" l="1"/>
  <c r="K22"/>
  <c r="K21" l="1"/>
  <c r="K23" s="1"/>
  <c r="K24" l="1"/>
  <c r="K25" s="1"/>
  <c r="K26" s="1"/>
  <c r="K29"/>
  <c r="K27" l="1"/>
  <c r="K28"/>
  <c r="K30" s="1"/>
  <c r="K32"/>
  <c r="K31"/>
  <c r="K33" l="1"/>
  <c r="K34" s="1"/>
  <c r="K35" s="1"/>
  <c r="K37" s="1"/>
  <c r="K36" l="1"/>
  <c r="K38" s="1"/>
  <c r="K40" l="1"/>
  <c r="K39"/>
  <c r="K42"/>
  <c r="K41" l="1"/>
  <c r="K44"/>
  <c r="K45" s="1"/>
  <c r="K43"/>
  <c r="K46" l="1"/>
  <c r="K47" s="1"/>
  <c r="K48" s="1"/>
  <c r="K49" l="1"/>
  <c r="K51" s="1"/>
  <c r="K50" l="1"/>
  <c r="K52" s="1"/>
  <c r="K54" s="1"/>
  <c r="K53"/>
  <c r="K58"/>
  <c r="K56" l="1"/>
  <c r="K57" s="1"/>
  <c r="K62" s="1"/>
  <c r="K55"/>
  <c r="K59"/>
  <c r="K60"/>
  <c r="K61" s="1"/>
  <c r="K65" l="1"/>
  <c r="K64"/>
  <c r="K67" s="1"/>
  <c r="K68" s="1"/>
  <c r="K63"/>
  <c r="K66" s="1"/>
  <c r="K69" l="1"/>
  <c r="K70" s="1"/>
  <c r="K71" l="1"/>
  <c r="K72" s="1"/>
  <c r="K74" l="1"/>
  <c r="K73"/>
  <c r="K76" l="1"/>
  <c r="K75"/>
  <c r="K77" s="1"/>
  <c r="K78" s="1"/>
  <c r="K79" s="1"/>
  <c r="K80" l="1"/>
  <c r="K81" l="1"/>
  <c r="K83" l="1"/>
  <c r="K84" s="1"/>
  <c r="K82"/>
  <c r="K85" l="1"/>
  <c r="K87" s="1"/>
  <c r="K86" l="1"/>
  <c r="K88" s="1"/>
  <c r="K89"/>
  <c r="K90"/>
  <c r="K91" s="1"/>
  <c r="K92" l="1"/>
  <c r="K93" l="1"/>
  <c r="K94" s="1"/>
  <c r="K100"/>
  <c r="K96" l="1"/>
  <c r="K98"/>
  <c r="K99" s="1"/>
  <c r="K95"/>
  <c r="K97"/>
  <c r="K101"/>
  <c r="K105"/>
  <c r="K104"/>
  <c r="K102" l="1"/>
  <c r="K103" s="1"/>
  <c r="K106" s="1"/>
  <c r="K112"/>
  <c r="K117"/>
  <c r="K120"/>
  <c r="K108" l="1"/>
  <c r="K109" s="1"/>
  <c r="K107"/>
  <c r="K122"/>
  <c r="K111" l="1"/>
  <c r="K113" s="1"/>
  <c r="K110"/>
  <c r="K125"/>
  <c r="K126" s="1"/>
  <c r="K133" s="1"/>
  <c r="K134" s="1"/>
  <c r="K115" l="1"/>
  <c r="K118"/>
  <c r="K121" s="1"/>
  <c r="K114"/>
  <c r="K116" s="1"/>
  <c r="K128"/>
  <c r="K119" l="1"/>
  <c r="K124" s="1"/>
  <c r="K123"/>
  <c r="K129" l="1"/>
  <c r="K127"/>
  <c r="K130"/>
  <c r="K132" l="1"/>
  <c r="K131"/>
  <c r="V3" i="38" l="1"/>
  <c r="K135" i="36"/>
  <c r="D25" i="38" l="1"/>
  <c r="H16"/>
  <c r="G10"/>
  <c r="C20"/>
  <c r="B20" s="1"/>
  <c r="F23"/>
  <c r="C16"/>
  <c r="G16"/>
  <c r="E7"/>
  <c r="G9"/>
  <c r="F18"/>
  <c r="I11"/>
  <c r="E23"/>
  <c r="G6"/>
  <c r="F16"/>
  <c r="C23"/>
  <c r="B23" s="1"/>
  <c r="D10"/>
  <c r="H23"/>
  <c r="G12"/>
  <c r="C22"/>
  <c r="B22" s="1"/>
  <c r="C13"/>
  <c r="D11"/>
  <c r="C15"/>
  <c r="G23"/>
  <c r="C24"/>
  <c r="B24" s="1"/>
  <c r="G20"/>
  <c r="I24"/>
  <c r="H25"/>
  <c r="D22"/>
  <c r="E12"/>
  <c r="H7"/>
  <c r="D20"/>
  <c r="F4"/>
  <c r="H11"/>
  <c r="E5"/>
  <c r="H12"/>
  <c r="F8"/>
  <c r="H4"/>
  <c r="G5"/>
  <c r="C6"/>
  <c r="F21"/>
  <c r="F7"/>
  <c r="G21"/>
  <c r="E17"/>
  <c r="D16"/>
  <c r="F20"/>
  <c r="C11"/>
  <c r="D24"/>
  <c r="G8"/>
  <c r="E6"/>
  <c r="I5"/>
  <c r="E16"/>
  <c r="D18"/>
  <c r="I25"/>
  <c r="I23"/>
  <c r="C21"/>
  <c r="B21" s="1"/>
  <c r="D12"/>
  <c r="F15"/>
  <c r="F5"/>
  <c r="I17"/>
  <c r="F24"/>
  <c r="G13"/>
  <c r="E20"/>
  <c r="G18"/>
  <c r="D9"/>
  <c r="G17"/>
  <c r="I14"/>
  <c r="F12"/>
  <c r="H17"/>
  <c r="I7"/>
  <c r="D17"/>
  <c r="F6"/>
  <c r="I12"/>
  <c r="I16"/>
  <c r="C7"/>
  <c r="G14"/>
  <c r="H6"/>
  <c r="H24"/>
  <c r="I15"/>
  <c r="D6"/>
  <c r="I10"/>
  <c r="I13"/>
  <c r="I8"/>
  <c r="F13"/>
  <c r="C4"/>
  <c r="B4" s="1"/>
  <c r="D8"/>
  <c r="E9"/>
  <c r="H10"/>
  <c r="C5"/>
  <c r="B5" s="1"/>
  <c r="F22"/>
  <c r="F10"/>
  <c r="C8"/>
  <c r="E8"/>
  <c r="E13"/>
  <c r="C25"/>
  <c r="B25" s="1"/>
  <c r="F11"/>
  <c r="E4"/>
  <c r="E25"/>
  <c r="D21"/>
  <c r="D23"/>
  <c r="E10"/>
  <c r="I21"/>
  <c r="D7"/>
  <c r="H14"/>
  <c r="H13"/>
  <c r="D4"/>
  <c r="G25"/>
  <c r="I22"/>
  <c r="F14"/>
  <c r="H20"/>
  <c r="D14"/>
  <c r="H15"/>
  <c r="I18"/>
  <c r="F9"/>
  <c r="H21"/>
  <c r="G7"/>
  <c r="G22"/>
  <c r="H18"/>
  <c r="H22"/>
  <c r="D13"/>
  <c r="G24"/>
  <c r="G11"/>
  <c r="I6"/>
  <c r="H8"/>
  <c r="C10"/>
  <c r="I20"/>
  <c r="E18"/>
  <c r="G15"/>
  <c r="E21"/>
  <c r="E22"/>
  <c r="E24"/>
  <c r="E14"/>
  <c r="H5"/>
  <c r="H9"/>
  <c r="I9"/>
  <c r="C9"/>
  <c r="C18"/>
  <c r="I4"/>
  <c r="C14"/>
  <c r="G4"/>
  <c r="E11"/>
  <c r="C12"/>
  <c r="D15"/>
  <c r="D5"/>
  <c r="E15"/>
  <c r="F25"/>
  <c r="L9" i="36"/>
  <c r="B13" i="38" l="1"/>
  <c r="B8"/>
  <c r="B10"/>
  <c r="B14"/>
  <c r="B17"/>
  <c r="B6"/>
  <c r="B15"/>
  <c r="B9"/>
  <c r="B16"/>
  <c r="B18"/>
  <c r="B12"/>
  <c r="B7"/>
  <c r="B11"/>
  <c r="L10" i="36"/>
  <c r="L11" s="1"/>
  <c r="L12" l="1"/>
  <c r="L13" s="1"/>
  <c r="L14" l="1"/>
  <c r="L15" l="1"/>
  <c r="L18"/>
  <c r="L16" l="1"/>
  <c r="L19"/>
  <c r="L17" l="1"/>
  <c r="L20"/>
  <c r="L21" l="1"/>
  <c r="L22" l="1"/>
  <c r="L24" l="1"/>
  <c r="L23"/>
  <c r="L25" l="1"/>
  <c r="L26" l="1"/>
  <c r="L27"/>
  <c r="L28" s="1"/>
  <c r="L29" s="1"/>
  <c r="L30" s="1"/>
  <c r="L31" s="1"/>
  <c r="L32" l="1"/>
  <c r="L41"/>
  <c r="L42" s="1"/>
  <c r="L33" l="1"/>
  <c r="L43"/>
  <c r="L44" s="1"/>
  <c r="L34" l="1"/>
  <c r="L45"/>
  <c r="L35" l="1"/>
  <c r="L46"/>
  <c r="L36" l="1"/>
  <c r="L47"/>
  <c r="L48" s="1"/>
  <c r="L85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37" l="1"/>
  <c r="L49"/>
  <c r="L100"/>
  <c r="L101" s="1"/>
  <c r="L102" s="1"/>
  <c r="L103" s="1"/>
  <c r="L104" s="1"/>
  <c r="L105" s="1"/>
  <c r="L106" s="1"/>
  <c r="L38" l="1"/>
  <c r="L39" l="1"/>
  <c r="L117"/>
  <c r="L118" s="1"/>
  <c r="L119" s="1"/>
  <c r="L120" s="1"/>
  <c r="L121" s="1"/>
  <c r="L40" l="1"/>
  <c r="L50" l="1"/>
  <c r="L51" l="1"/>
  <c r="L52" s="1"/>
  <c r="L53" s="1"/>
  <c r="L54" l="1"/>
  <c r="L55" s="1"/>
  <c r="L56" s="1"/>
  <c r="L57" l="1"/>
  <c r="L58" l="1"/>
  <c r="L67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59" l="1"/>
  <c r="L123"/>
  <c r="L60" l="1"/>
  <c r="L61" l="1"/>
  <c r="L62" l="1"/>
  <c r="L63" l="1"/>
  <c r="L64" l="1"/>
  <c r="L65" l="1"/>
  <c r="L66" l="1"/>
  <c r="L107" s="1"/>
  <c r="L108" l="1"/>
  <c r="L109" s="1"/>
  <c r="L110" s="1"/>
  <c r="L111" s="1"/>
  <c r="L112" s="1"/>
  <c r="L113" s="1"/>
  <c r="L114" s="1"/>
  <c r="L115" s="1"/>
  <c r="L116" s="1"/>
  <c r="L122" l="1"/>
  <c r="L124" l="1"/>
  <c r="L125" s="1"/>
  <c r="L126" s="1"/>
  <c r="L127" l="1"/>
  <c r="L128" s="1"/>
  <c r="L129" l="1"/>
  <c r="L130" l="1"/>
  <c r="L131" s="1"/>
  <c r="L132" s="1"/>
  <c r="L133" s="1"/>
  <c r="L134" s="1"/>
  <c r="L135" s="1"/>
  <c r="V3" i="46" l="1"/>
  <c r="C33" l="1"/>
  <c r="G33"/>
  <c r="D34"/>
  <c r="H34"/>
  <c r="H35"/>
  <c r="F33"/>
  <c r="C34"/>
  <c r="G34"/>
  <c r="C35"/>
  <c r="E33"/>
  <c r="F34"/>
  <c r="D35"/>
  <c r="D33"/>
  <c r="H33"/>
  <c r="E34"/>
  <c r="E35"/>
  <c r="G35"/>
  <c r="I23"/>
  <c r="F10"/>
  <c r="E26"/>
  <c r="D10"/>
  <c r="D7"/>
  <c r="G5"/>
  <c r="F6"/>
  <c r="D20"/>
  <c r="G27"/>
  <c r="C6"/>
  <c r="G4"/>
  <c r="H8"/>
  <c r="E11"/>
  <c r="I12"/>
  <c r="I6"/>
  <c r="H16"/>
  <c r="H20"/>
  <c r="D16"/>
  <c r="D14"/>
  <c r="F14"/>
  <c r="E15"/>
  <c r="I4"/>
  <c r="C30"/>
  <c r="H23"/>
  <c r="F28"/>
  <c r="E14"/>
  <c r="F13"/>
  <c r="H22"/>
  <c r="F27"/>
  <c r="C5"/>
  <c r="D18"/>
  <c r="C23"/>
  <c r="I24"/>
  <c r="F35"/>
  <c r="C17"/>
  <c r="E19"/>
  <c r="H32"/>
  <c r="D31"/>
  <c r="I5"/>
  <c r="G19"/>
  <c r="I18"/>
  <c r="G28"/>
  <c r="I28"/>
  <c r="G17"/>
  <c r="G30"/>
  <c r="E17"/>
  <c r="H5"/>
  <c r="G32"/>
  <c r="H28"/>
  <c r="E22"/>
  <c r="H18"/>
  <c r="F24"/>
  <c r="C25"/>
  <c r="I27"/>
  <c r="I20"/>
  <c r="H7"/>
  <c r="I29"/>
  <c r="C21"/>
  <c r="C18"/>
  <c r="D28"/>
  <c r="H10"/>
  <c r="D30"/>
  <c r="E31"/>
  <c r="H19"/>
  <c r="C15"/>
  <c r="E7"/>
  <c r="I34"/>
  <c r="F12"/>
  <c r="D29"/>
  <c r="D24"/>
  <c r="D9"/>
  <c r="I17"/>
  <c r="I25"/>
  <c r="I11"/>
  <c r="F8"/>
  <c r="D5"/>
  <c r="E4"/>
  <c r="C26"/>
  <c r="E9"/>
  <c r="C20"/>
  <c r="H17"/>
  <c r="F26"/>
  <c r="G21"/>
  <c r="C8"/>
  <c r="H14"/>
  <c r="F31"/>
  <c r="E23"/>
  <c r="H4"/>
  <c r="C29"/>
  <c r="C4"/>
  <c r="B4" s="1"/>
  <c r="I33"/>
  <c r="F15"/>
  <c r="D15"/>
  <c r="F32"/>
  <c r="E24"/>
  <c r="G22"/>
  <c r="F20"/>
  <c r="G10"/>
  <c r="E29"/>
  <c r="E27"/>
  <c r="H12"/>
  <c r="C9"/>
  <c r="C27"/>
  <c r="D21"/>
  <c r="H26"/>
  <c r="C22"/>
  <c r="F4"/>
  <c r="H21"/>
  <c r="G23"/>
  <c r="D11"/>
  <c r="I10"/>
  <c r="F21"/>
  <c r="D26"/>
  <c r="E28"/>
  <c r="G6"/>
  <c r="E13"/>
  <c r="E5"/>
  <c r="G16"/>
  <c r="G15"/>
  <c r="I8"/>
  <c r="F5"/>
  <c r="I22"/>
  <c r="G20"/>
  <c r="F17"/>
  <c r="I7"/>
  <c r="I14"/>
  <c r="C7"/>
  <c r="B7" s="1"/>
  <c r="E10"/>
  <c r="C13"/>
  <c r="C11"/>
  <c r="G7"/>
  <c r="C28"/>
  <c r="F18"/>
  <c r="D25"/>
  <c r="G13"/>
  <c r="H6"/>
  <c r="D19"/>
  <c r="G8"/>
  <c r="F25"/>
  <c r="H9"/>
  <c r="I30"/>
  <c r="F29"/>
  <c r="H29"/>
  <c r="I35"/>
  <c r="G29"/>
  <c r="D32"/>
  <c r="C24"/>
  <c r="E30"/>
  <c r="D8"/>
  <c r="C19"/>
  <c r="D4"/>
  <c r="C31"/>
  <c r="F19"/>
  <c r="I16"/>
  <c r="C12"/>
  <c r="E20"/>
  <c r="F9"/>
  <c r="E8"/>
  <c r="H25"/>
  <c r="F11"/>
  <c r="D13"/>
  <c r="F7"/>
  <c r="D12"/>
  <c r="F22"/>
  <c r="H15"/>
  <c r="I19"/>
  <c r="F16"/>
  <c r="E21"/>
  <c r="H24"/>
  <c r="C10"/>
  <c r="B10" s="1"/>
  <c r="I26"/>
  <c r="G31"/>
  <c r="I31"/>
  <c r="I21"/>
  <c r="I15"/>
  <c r="G18"/>
  <c r="E6"/>
  <c r="H27"/>
  <c r="E32"/>
  <c r="D17"/>
  <c r="D27"/>
  <c r="G12"/>
  <c r="C32"/>
  <c r="E16"/>
  <c r="G11"/>
  <c r="I13"/>
  <c r="G26"/>
  <c r="G9"/>
  <c r="H30"/>
  <c r="E12"/>
  <c r="I32"/>
  <c r="F30"/>
  <c r="C14"/>
  <c r="B14" s="1"/>
  <c r="D6"/>
  <c r="H11"/>
  <c r="G25"/>
  <c r="G24"/>
  <c r="C16"/>
  <c r="B16" s="1"/>
  <c r="E25"/>
  <c r="E18"/>
  <c r="G14"/>
  <c r="D23"/>
  <c r="H31"/>
  <c r="I9"/>
  <c r="H13"/>
  <c r="F23"/>
  <c r="D22"/>
  <c r="B33" l="1"/>
  <c r="B34"/>
  <c r="B12"/>
  <c r="B32"/>
  <c r="B11"/>
  <c r="B27"/>
  <c r="B8"/>
  <c r="B20"/>
  <c r="B25"/>
  <c r="B30"/>
  <c r="B19"/>
  <c r="B24"/>
  <c r="B15"/>
  <c r="B21"/>
  <c r="B17"/>
  <c r="B23"/>
  <c r="B6"/>
  <c r="B35"/>
  <c r="B28"/>
  <c r="B29"/>
  <c r="B26"/>
  <c r="B18"/>
  <c r="B31"/>
  <c r="B13"/>
  <c r="B22"/>
  <c r="B9"/>
  <c r="B5"/>
</calcChain>
</file>

<file path=xl/sharedStrings.xml><?xml version="1.0" encoding="utf-8"?>
<sst xmlns="http://schemas.openxmlformats.org/spreadsheetml/2006/main" count="14356" uniqueCount="2134">
  <si>
    <t>วิเศษดอนหวาย</t>
  </si>
  <si>
    <t>ช่วยประสิทธิ์</t>
  </si>
  <si>
    <t>ดวงมณี</t>
  </si>
  <si>
    <t>ตื้อแก้ว</t>
  </si>
  <si>
    <t>เครือคำ</t>
  </si>
  <si>
    <t>มีเดช</t>
  </si>
  <si>
    <t>คำหน้อย</t>
  </si>
  <si>
    <t>สุ่นเดช</t>
  </si>
  <si>
    <t>หวนหวาน</t>
  </si>
  <si>
    <t xml:space="preserve">ภู่วิเศษคชสาร </t>
  </si>
  <si>
    <t xml:space="preserve">เชื้อเมืองพาน </t>
  </si>
  <si>
    <t xml:space="preserve">ราชคม </t>
  </si>
  <si>
    <t xml:space="preserve">อางี่กู่ </t>
  </si>
  <si>
    <t xml:space="preserve">คำโล้น </t>
  </si>
  <si>
    <t xml:space="preserve">แสงจันทร์ </t>
  </si>
  <si>
    <t xml:space="preserve">พิชัยดี </t>
  </si>
  <si>
    <t xml:space="preserve">นันตา </t>
  </si>
  <si>
    <t xml:space="preserve">ตันเตโช </t>
  </si>
  <si>
    <t xml:space="preserve">ยืนยิ่ง </t>
  </si>
  <si>
    <t xml:space="preserve">จู่รัตนสาร </t>
  </si>
  <si>
    <t>ใจยะสาร</t>
  </si>
  <si>
    <t xml:space="preserve">หน่อแก้วแปง </t>
  </si>
  <si>
    <t xml:space="preserve">ปัญญาทะ </t>
  </si>
  <si>
    <t xml:space="preserve">นวนด้วง </t>
  </si>
  <si>
    <t xml:space="preserve">จันตาอุด </t>
  </si>
  <si>
    <t xml:space="preserve">เมทา </t>
  </si>
  <si>
    <t>มณีรัตน์</t>
  </si>
  <si>
    <t xml:space="preserve">ยะหมื่น </t>
  </si>
  <si>
    <t>ป.1/1</t>
  </si>
  <si>
    <t>บุญเรืองพเนา</t>
  </si>
  <si>
    <t>ทาแกง</t>
  </si>
  <si>
    <t>สุวรรณ์</t>
  </si>
  <si>
    <t>สิทธิปัญญา</t>
  </si>
  <si>
    <t>ป้องศรี</t>
  </si>
  <si>
    <t>แก้วนึก</t>
  </si>
  <si>
    <t>อินทะฐา</t>
  </si>
  <si>
    <t>ตาเรือน</t>
  </si>
  <si>
    <t>แสนคำ</t>
  </si>
  <si>
    <t>คำแก้ว</t>
  </si>
  <si>
    <t xml:space="preserve">เต้ </t>
  </si>
  <si>
    <t xml:space="preserve">สีเขียว </t>
  </si>
  <si>
    <t xml:space="preserve">เชื้อเมืองพาน  </t>
  </si>
  <si>
    <t xml:space="preserve">อำพรสุวรรณ์ </t>
  </si>
  <si>
    <t xml:space="preserve">อาหยิ </t>
  </si>
  <si>
    <t xml:space="preserve">บรรทรงกิจ </t>
  </si>
  <si>
    <t xml:space="preserve">ธรรมสอน </t>
  </si>
  <si>
    <t xml:space="preserve">อุ่นฟอง </t>
  </si>
  <si>
    <t xml:space="preserve">พรมข่าย </t>
  </si>
  <si>
    <t xml:space="preserve">สุกรณ์ </t>
  </si>
  <si>
    <t xml:space="preserve">บุญเรือง </t>
  </si>
  <si>
    <t xml:space="preserve">ศิวพิทักษ์สวัสดิ์ </t>
  </si>
  <si>
    <t xml:space="preserve">เจริญผล </t>
  </si>
  <si>
    <t xml:space="preserve">วรรณจักร </t>
  </si>
  <si>
    <t xml:space="preserve">ทาเบ้า </t>
  </si>
  <si>
    <t xml:space="preserve">มุ่งเจริญ </t>
  </si>
  <si>
    <t xml:space="preserve">พรรณโภชน์ </t>
  </si>
  <si>
    <t xml:space="preserve">ใจหล้า </t>
  </si>
  <si>
    <t xml:space="preserve">วงค์ตะวัน </t>
  </si>
  <si>
    <t>ป.1/2</t>
  </si>
  <si>
    <t>ดวงแดง</t>
  </si>
  <si>
    <t>หมั่นเหมาะ</t>
  </si>
  <si>
    <t>นพพิญช์กุลกิจ</t>
  </si>
  <si>
    <t>กาวี</t>
  </si>
  <si>
    <t>แสนขัติ</t>
  </si>
  <si>
    <t>พิธาคุณาธร</t>
  </si>
  <si>
    <t>ทรัพย์อุดม</t>
  </si>
  <si>
    <t>เจนณรงค์</t>
  </si>
  <si>
    <t>สายเมือง</t>
  </si>
  <si>
    <t>ศักดิ์สูง</t>
  </si>
  <si>
    <t>คำมูล</t>
  </si>
  <si>
    <t>เฌอมือ</t>
  </si>
  <si>
    <t>สิงห์แก้ว</t>
  </si>
  <si>
    <t>วงค์ธิดาธร</t>
  </si>
  <si>
    <t>บุญมารัตน์หิรัญ</t>
  </si>
  <si>
    <t>สุวรรณจุณี</t>
  </si>
  <si>
    <t>มั่นกลิ่น</t>
  </si>
  <si>
    <t>อดิศรสุวรรณ</t>
  </si>
  <si>
    <t>เทพคำใต้</t>
  </si>
  <si>
    <t>ชญานินรุ่งโรจน์</t>
  </si>
  <si>
    <t>ใจมาลัย</t>
  </si>
  <si>
    <t>จันทร์กาศ</t>
  </si>
  <si>
    <t>เชี้อเมืองพาน</t>
  </si>
  <si>
    <t>ปริญญา</t>
  </si>
  <si>
    <t>ฉัตร์หลวง</t>
  </si>
  <si>
    <t>ศรีออน</t>
  </si>
  <si>
    <t>เชื้อเมืองพาน</t>
  </si>
  <si>
    <t>สนจุ้ย</t>
  </si>
  <si>
    <t>อยู่ศรี</t>
  </si>
  <si>
    <t>ป.2/1</t>
  </si>
  <si>
    <t>อินถา</t>
  </si>
  <si>
    <t>เยมอ</t>
  </si>
  <si>
    <t>อินตะรัตน์</t>
  </si>
  <si>
    <t>ศรีสม</t>
  </si>
  <si>
    <t>โอตะเเปง</t>
  </si>
  <si>
    <t>ก้อนแก้ว</t>
  </si>
  <si>
    <t>จอมแก้ว</t>
  </si>
  <si>
    <t>บุญตัน</t>
  </si>
  <si>
    <t>พัวศิริประภา</t>
  </si>
  <si>
    <t>อาจผึ่ง</t>
  </si>
  <si>
    <t>ยูลึ</t>
  </si>
  <si>
    <t>แซ่แต้</t>
  </si>
  <si>
    <t>ใจแก้ว</t>
  </si>
  <si>
    <t>สายธิ</t>
  </si>
  <si>
    <t>ตาสาย</t>
  </si>
  <si>
    <t>ท้าวกันทา</t>
  </si>
  <si>
    <t>จันบุญธรรม</t>
  </si>
  <si>
    <t>หมุดป้อ</t>
  </si>
  <si>
    <t>กองยักษี</t>
  </si>
  <si>
    <t>ใจหล้า</t>
  </si>
  <si>
    <t>อวดสุข</t>
  </si>
  <si>
    <t>วงศ์คม</t>
  </si>
  <si>
    <t>ยมภา</t>
  </si>
  <si>
    <t>สิงห์คะนัน</t>
  </si>
  <si>
    <t>ป.2/2</t>
  </si>
  <si>
    <t>ป.3/1</t>
  </si>
  <si>
    <t>เกษมสุข</t>
  </si>
  <si>
    <t>ชัยแสน</t>
  </si>
  <si>
    <t>ยาวิลาศ</t>
  </si>
  <si>
    <t>คำภูมี</t>
  </si>
  <si>
    <t>ก๋าวิตา</t>
  </si>
  <si>
    <t>เกตุมักษ์</t>
  </si>
  <si>
    <t>ภูมิพานทอง</t>
  </si>
  <si>
    <t>อางี่กู่</t>
  </si>
  <si>
    <t>ยะหมื่น</t>
  </si>
  <si>
    <t>สามัคคี</t>
  </si>
  <si>
    <t>เครือพรมมา</t>
  </si>
  <si>
    <t>สิทธิชัยวงศ์</t>
  </si>
  <si>
    <t>อินทร์แปง</t>
  </si>
  <si>
    <t>สุรินทร์ชัย</t>
  </si>
  <si>
    <t>พลเยี่ยม</t>
  </si>
  <si>
    <t>คะอูป</t>
  </si>
  <si>
    <t>ปูแปง</t>
  </si>
  <si>
    <t>แซ่งุ่ย</t>
  </si>
  <si>
    <t>ใจมาลา</t>
  </si>
  <si>
    <t>กิตติสมร</t>
  </si>
  <si>
    <t>มาลาโรจน์</t>
  </si>
  <si>
    <t>แลสันกลาง</t>
  </si>
  <si>
    <t>ยิ้มเยื้อน</t>
  </si>
  <si>
    <t>มาจักร์</t>
  </si>
  <si>
    <t>สีสัน</t>
  </si>
  <si>
    <t>บุตรทอง</t>
  </si>
  <si>
    <t>ป.3/2</t>
  </si>
  <si>
    <t>อ้ายมล</t>
  </si>
  <si>
    <t>คล้ายจิตรมย์</t>
  </si>
  <si>
    <t>หน่อเมือง</t>
  </si>
  <si>
    <t>ชุมภู</t>
  </si>
  <si>
    <t>อ้ายแสง</t>
  </si>
  <si>
    <t>ตาแก้ว</t>
  </si>
  <si>
    <t>อินสวน</t>
  </si>
  <si>
    <t>อินทร์ใจ</t>
  </si>
  <si>
    <t>เทพวงค์</t>
  </si>
  <si>
    <t>จันทร์ต๊ะ</t>
  </si>
  <si>
    <t>สมรัตน์</t>
  </si>
  <si>
    <t>นันใจ</t>
  </si>
  <si>
    <t>โยสุยะ</t>
  </si>
  <si>
    <t>มะโนพงษ์</t>
  </si>
  <si>
    <t>อุดใจ</t>
  </si>
  <si>
    <t>วิไล</t>
  </si>
  <si>
    <t>ตายานะ</t>
  </si>
  <si>
    <t>ดวงสุข</t>
  </si>
  <si>
    <t>มั่นเหมาะ</t>
  </si>
  <si>
    <t>คำปาเชื้อ</t>
  </si>
  <si>
    <t>แสนสนิท</t>
  </si>
  <si>
    <t>เจริญสุข</t>
  </si>
  <si>
    <t>แก้วศรี</t>
  </si>
  <si>
    <t>ศิริคำน้อย</t>
  </si>
  <si>
    <t>อาตะมา</t>
  </si>
  <si>
    <t>ลาดคม</t>
  </si>
  <si>
    <t>ยาวิชัย</t>
  </si>
  <si>
    <t>ป.4/1</t>
  </si>
  <si>
    <t>มัฆวาฬ</t>
  </si>
  <si>
    <t>วงค์ขาว</t>
  </si>
  <si>
    <t>กวาวสิบสาม</t>
  </si>
  <si>
    <t>แก้วนา</t>
  </si>
  <si>
    <t>พูนทะวัด</t>
  </si>
  <si>
    <t>ทาซาว</t>
  </si>
  <si>
    <t>บูรณะกิติ</t>
  </si>
  <si>
    <t>สีเขียว</t>
  </si>
  <si>
    <t>เรือนเขียว</t>
  </si>
  <si>
    <t>เดชกล้า</t>
  </si>
  <si>
    <t>สระทองเคน</t>
  </si>
  <si>
    <t>นภาลัย</t>
  </si>
  <si>
    <t>เรือนคำจันทร์</t>
  </si>
  <si>
    <t>ก๋ายศ</t>
  </si>
  <si>
    <t>วงศ์ธิดาธร</t>
  </si>
  <si>
    <t>ประกาสิทธิ์</t>
  </si>
  <si>
    <t>เพชรสว่าง</t>
  </si>
  <si>
    <t>คำปวน</t>
  </si>
  <si>
    <t>กุณาเลย</t>
  </si>
  <si>
    <t>แสนศิริ</t>
  </si>
  <si>
    <t>ปวนคำ</t>
  </si>
  <si>
    <t>อภิสุทธิพงษากุล</t>
  </si>
  <si>
    <t>ญาติมาก</t>
  </si>
  <si>
    <t>ชัยเหล็ก</t>
  </si>
  <si>
    <t>พุดซื่อ</t>
  </si>
  <si>
    <t>สีสุวิน</t>
  </si>
  <si>
    <t>ศีวิจัยนวน</t>
  </si>
  <si>
    <t>กันทิยะ</t>
  </si>
  <si>
    <t>ป.4/2</t>
  </si>
  <si>
    <t>น้ำใจดี</t>
  </si>
  <si>
    <t>อินทร์วงศ์</t>
  </si>
  <si>
    <t>สิงห์คำ</t>
  </si>
  <si>
    <t>สมบุญนา</t>
  </si>
  <si>
    <t>สุขภิญโญ</t>
  </si>
  <si>
    <t>งามพริ้ง</t>
  </si>
  <si>
    <t>สุภากูล</t>
  </si>
  <si>
    <t>นามฟู</t>
  </si>
  <si>
    <t>อินทำ</t>
  </si>
  <si>
    <t>อินทร์พิทักษ์</t>
  </si>
  <si>
    <t>สุวรรณยาน</t>
  </si>
  <si>
    <t>ลือชัย</t>
  </si>
  <si>
    <t>ตุ่นสีใส</t>
  </si>
  <si>
    <t>จันสีลา</t>
  </si>
  <si>
    <t>ทินภัทร</t>
  </si>
  <si>
    <t>ทิพย์ศรีบุตร</t>
  </si>
  <si>
    <t>เตชะ</t>
  </si>
  <si>
    <t>ใจปาละ</t>
  </si>
  <si>
    <t>ใจการ</t>
  </si>
  <si>
    <t>ตื้อหล้า</t>
  </si>
  <si>
    <t>หมอกมืด</t>
  </si>
  <si>
    <t>ป.5/1</t>
  </si>
  <si>
    <t>รักดิน</t>
  </si>
  <si>
    <t>ศิวพิทักษ์สวัสดิ์</t>
  </si>
  <si>
    <t>วิชัยพรม</t>
  </si>
  <si>
    <t>อังษานาม</t>
  </si>
  <si>
    <t>พรมวัง</t>
  </si>
  <si>
    <t>ฮุย</t>
  </si>
  <si>
    <t>ผาละพรม</t>
  </si>
  <si>
    <t>อุสาห์</t>
  </si>
  <si>
    <t>เดขสำเภา</t>
  </si>
  <si>
    <t>ปินตา</t>
  </si>
  <si>
    <t>เฟรชคูล</t>
  </si>
  <si>
    <t>อ้ายดวง</t>
  </si>
  <si>
    <t>ใจหลัก</t>
  </si>
  <si>
    <t>คำพร</t>
  </si>
  <si>
    <t>อุโมงค์</t>
  </si>
  <si>
    <t>นามธรรม</t>
  </si>
  <si>
    <t>สายเสียง</t>
  </si>
  <si>
    <t>เจริญเมือง</t>
  </si>
  <si>
    <t>แสงสอน</t>
  </si>
  <si>
    <t>ยิ้มพราย</t>
  </si>
  <si>
    <t>ชูศรีวาส์น</t>
  </si>
  <si>
    <t>แก้วอ้าย</t>
  </si>
  <si>
    <t>ป.5/2</t>
  </si>
  <si>
    <t>หอมทั่ว</t>
  </si>
  <si>
    <t>นนทรีย์</t>
  </si>
  <si>
    <t>เสมสี</t>
  </si>
  <si>
    <t>จุมปูป้อ</t>
  </si>
  <si>
    <t>บุตรชา</t>
  </si>
  <si>
    <t>วงค์ลังกา</t>
  </si>
  <si>
    <t>ฉัตรหลวง</t>
  </si>
  <si>
    <t>อุดเอ้ย</t>
  </si>
  <si>
    <t>นันตา</t>
  </si>
  <si>
    <t>พันสถา</t>
  </si>
  <si>
    <t>อานุนามัง</t>
  </si>
  <si>
    <t>เป็งเฟย</t>
  </si>
  <si>
    <t>ติดรักษ์</t>
  </si>
  <si>
    <t>ราชคม</t>
  </si>
  <si>
    <t>วงศ์อนันต์</t>
  </si>
  <si>
    <t>ขุนทอง</t>
  </si>
  <si>
    <t>อรุณมาตย์</t>
  </si>
  <si>
    <t>สมยาราช</t>
  </si>
  <si>
    <t>ป.6/1</t>
  </si>
  <si>
    <t>วิชัย</t>
  </si>
  <si>
    <t>ร่องคำ</t>
  </si>
  <si>
    <t>สุภาวรรณ์</t>
  </si>
  <si>
    <t>วงค์คม</t>
  </si>
  <si>
    <t>ปวนติ๊บ</t>
  </si>
  <si>
    <t>ชื่องาม</t>
  </si>
  <si>
    <t>ตาคำ</t>
  </si>
  <si>
    <t>กันทะวงค์</t>
  </si>
  <si>
    <t>ทรายหมอ</t>
  </si>
  <si>
    <t>แสนหลง</t>
  </si>
  <si>
    <t>ปัญญาทะ</t>
  </si>
  <si>
    <t>เขื่อนคำ</t>
  </si>
  <si>
    <t>เตจา</t>
  </si>
  <si>
    <t>ชาญภูเขียว</t>
  </si>
  <si>
    <t>จุมปู</t>
  </si>
  <si>
    <t>หุ่นดี</t>
  </si>
  <si>
    <t>อ้ายม่าน</t>
  </si>
  <si>
    <t>ป.6/2</t>
  </si>
  <si>
    <t>คำภีระกิจ</t>
  </si>
  <si>
    <t>กาวิละ</t>
  </si>
  <si>
    <t>กันธิยะ</t>
  </si>
  <si>
    <t>ทานวน</t>
  </si>
  <si>
    <t>สาสวัสดิ์</t>
  </si>
  <si>
    <t>กิจสุภา</t>
  </si>
  <si>
    <t>บุญมาเกี๋ยง</t>
  </si>
  <si>
    <t>อินทจักร</t>
  </si>
  <si>
    <t>ปินตาสุข</t>
  </si>
  <si>
    <t>ปิ่นแก้ว</t>
  </si>
  <si>
    <t>ธรรมเสน</t>
  </si>
  <si>
    <t>แสงคำ</t>
  </si>
  <si>
    <t>ตุ้มเเก้ว</t>
  </si>
  <si>
    <t>แตนศรี</t>
  </si>
  <si>
    <t>รุ่งเรือง</t>
  </si>
  <si>
    <t>เมาลี</t>
  </si>
  <si>
    <t>ปัดชาเขียว</t>
  </si>
  <si>
    <t>ขวัญวิเศษ</t>
  </si>
  <si>
    <t>เรือนออน</t>
  </si>
  <si>
    <t>ม.1/1</t>
  </si>
  <si>
    <t>บุญศรารักษพงศ์</t>
  </si>
  <si>
    <t>ใจเตจ๊ะ</t>
  </si>
  <si>
    <t>จันสะนาด</t>
  </si>
  <si>
    <t>หนูแก้ว</t>
  </si>
  <si>
    <t>บุตรตา</t>
  </si>
  <si>
    <t>ใจยปอน</t>
  </si>
  <si>
    <t>ไกรเพชร</t>
  </si>
  <si>
    <t>ปะหนัน</t>
  </si>
  <si>
    <t>ซุ้นกิ้ม</t>
  </si>
  <si>
    <t>ศิริวรรณา</t>
  </si>
  <si>
    <t>ก๋าใจ</t>
  </si>
  <si>
    <t>ใจสม</t>
  </si>
  <si>
    <t>คำลือชัย</t>
  </si>
  <si>
    <t>บุญทอง</t>
  </si>
  <si>
    <t>ผุดผ่อง</t>
  </si>
  <si>
    <t>มาใจ</t>
  </si>
  <si>
    <t>เชียงพรหมมา</t>
  </si>
  <si>
    <t>เตจ๊ะน้อย</t>
  </si>
  <si>
    <t>อุปละ</t>
  </si>
  <si>
    <t>คำจันทร์</t>
  </si>
  <si>
    <t>โพธิเลิศ</t>
  </si>
  <si>
    <t>ตั๋นใจ</t>
  </si>
  <si>
    <t>สีลาออน</t>
  </si>
  <si>
    <t>คงเกิด</t>
  </si>
  <si>
    <t>ทะนะ</t>
  </si>
  <si>
    <t>อกใจ</t>
  </si>
  <si>
    <t>ม.1/2</t>
  </si>
  <si>
    <t>แนบพลกรัง</t>
  </si>
  <si>
    <t>โพธิคำ</t>
  </si>
  <si>
    <t>แปงราช</t>
  </si>
  <si>
    <t>พรหมปาลิต</t>
  </si>
  <si>
    <t>หมื่นตื้อ</t>
  </si>
  <si>
    <t>ศรีตา</t>
  </si>
  <si>
    <t>กาแก้ว</t>
  </si>
  <si>
    <t>ใจยะสุข</t>
  </si>
  <si>
    <t>สอนใจ</t>
  </si>
  <si>
    <t>ญาณะอุโมงค์</t>
  </si>
  <si>
    <t>ไชยสมบัติ</t>
  </si>
  <si>
    <t>มีทรัพย์</t>
  </si>
  <si>
    <t>เทพนิล</t>
  </si>
  <si>
    <t>ใจยา</t>
  </si>
  <si>
    <t>บุญสุข</t>
  </si>
  <si>
    <t>วงค์จันทร์เสือ</t>
  </si>
  <si>
    <t>ปวงคำ</t>
  </si>
  <si>
    <t>กมลชิตร</t>
  </si>
  <si>
    <t>ประเสริฐ</t>
  </si>
  <si>
    <t>ฝั้นตื้อ</t>
  </si>
  <si>
    <t>ม.2/1</t>
  </si>
  <si>
    <t>ลือไชย</t>
  </si>
  <si>
    <t>ตั๋นเปี้ย</t>
  </si>
  <si>
    <t>ตายืน</t>
  </si>
  <si>
    <t>ปารมี</t>
  </si>
  <si>
    <t>คิดตั้น</t>
  </si>
  <si>
    <t>สิงห์จันทร์</t>
  </si>
  <si>
    <t>สุวรรณการ</t>
  </si>
  <si>
    <t>กาไชยวงค์</t>
  </si>
  <si>
    <t>กุเลา</t>
  </si>
  <si>
    <t>สายอรุณ</t>
  </si>
  <si>
    <t>ตันเขียว</t>
  </si>
  <si>
    <t>ฮอมติ</t>
  </si>
  <si>
    <t>ฟูแสง</t>
  </si>
  <si>
    <t>ภัครเมธี</t>
  </si>
  <si>
    <t>มีจันที</t>
  </si>
  <si>
    <t>เลิศอารีกร</t>
  </si>
  <si>
    <t>ม.2/2</t>
  </si>
  <si>
    <t>อุปชา</t>
  </si>
  <si>
    <t>ม.3/1</t>
  </si>
  <si>
    <t>ม.3/2</t>
  </si>
  <si>
    <t>ภานุพันธ์</t>
  </si>
  <si>
    <t>ภควุฒิ</t>
  </si>
  <si>
    <t>ภาณุวิชญ์</t>
  </si>
  <si>
    <t>ภานุเดช</t>
  </si>
  <si>
    <t>กัญญาภัค</t>
  </si>
  <si>
    <t>เกศินี</t>
  </si>
  <si>
    <t>ณัฐนิชา</t>
  </si>
  <si>
    <t>ปุญญาพร</t>
  </si>
  <si>
    <t>พลอยปภัส</t>
  </si>
  <si>
    <t>สิริยา</t>
  </si>
  <si>
    <t>อภิญญา</t>
  </si>
  <si>
    <t>อาทิตย์</t>
  </si>
  <si>
    <t>สิทธินนท์</t>
  </si>
  <si>
    <t>ภัทรพล</t>
  </si>
  <si>
    <t>ภคิน</t>
  </si>
  <si>
    <t>จารุเดช</t>
  </si>
  <si>
    <t>อนันดา</t>
  </si>
  <si>
    <t>ธีรภัทร</t>
  </si>
  <si>
    <t>ธนบูรณ์</t>
  </si>
  <si>
    <t>ประภาสิริ</t>
  </si>
  <si>
    <t>พรรษมล</t>
  </si>
  <si>
    <t>กัลยกร</t>
  </si>
  <si>
    <t>นิภาพร</t>
  </si>
  <si>
    <t>อินทิรา</t>
  </si>
  <si>
    <t>วรสิริ</t>
  </si>
  <si>
    <t>ภัณฑิรา</t>
  </si>
  <si>
    <t>กวินธิดา</t>
  </si>
  <si>
    <t>ชยานันต์</t>
  </si>
  <si>
    <t>ภัทรวดี</t>
  </si>
  <si>
    <t>ธนากฤต</t>
  </si>
  <si>
    <t>กฤตนัย</t>
  </si>
  <si>
    <t>ณัฐกรณ์</t>
  </si>
  <si>
    <t>พิชิตชัย</t>
  </si>
  <si>
    <t>กุลปรียา</t>
  </si>
  <si>
    <t>เขมภัสสร์</t>
  </si>
  <si>
    <t>ณัฐชยา</t>
  </si>
  <si>
    <t>พิชญธิดา</t>
  </si>
  <si>
    <t>สุพรรษา</t>
  </si>
  <si>
    <t>จินเก็ท</t>
  </si>
  <si>
    <t>ณกรณ์</t>
  </si>
  <si>
    <t>สุรเชษฐ์</t>
  </si>
  <si>
    <t>ชญานนท์</t>
  </si>
  <si>
    <t>ณัฐพล</t>
  </si>
  <si>
    <t>พงศธร</t>
  </si>
  <si>
    <t>ศักดิ์รินทร์</t>
  </si>
  <si>
    <t>ก้องภพ</t>
  </si>
  <si>
    <t>ปัญญา</t>
  </si>
  <si>
    <t>ศุภโชติ</t>
  </si>
  <si>
    <t>กัญพิชชา</t>
  </si>
  <si>
    <t>กัญญาณัฐ</t>
  </si>
  <si>
    <t>กัลยรัตน์</t>
  </si>
  <si>
    <t>พิมพัฒน์</t>
  </si>
  <si>
    <t>ปวริศ</t>
  </si>
  <si>
    <t>ณัฏฐณิชา</t>
  </si>
  <si>
    <t>ณิภารัตน์</t>
  </si>
  <si>
    <t>อภิเชษฐ์</t>
  </si>
  <si>
    <t>รวีโรจน์</t>
  </si>
  <si>
    <t>นิชคุณ</t>
  </si>
  <si>
    <t>อดิศร</t>
  </si>
  <si>
    <t>วัชรวัฒน์</t>
  </si>
  <si>
    <t>เดชาวัฒน์</t>
  </si>
  <si>
    <t>สพัชญา</t>
  </si>
  <si>
    <t>เหมือนฝัน</t>
  </si>
  <si>
    <t>อรชัญญา</t>
  </si>
  <si>
    <t>อรนิภา</t>
  </si>
  <si>
    <t>ธิดารัตน์</t>
  </si>
  <si>
    <t>อธิชนัน</t>
  </si>
  <si>
    <t>คุณันยา</t>
  </si>
  <si>
    <t>กาณจ์ชณิฐ</t>
  </si>
  <si>
    <t>พรกนก</t>
  </si>
  <si>
    <t>มณีนุช</t>
  </si>
  <si>
    <t>กฤษณา</t>
  </si>
  <si>
    <t>จักรวุฒิ</t>
  </si>
  <si>
    <t>พัชรพล</t>
  </si>
  <si>
    <t>ธนภัทร์</t>
  </si>
  <si>
    <t>ศุกลวัฒน์</t>
  </si>
  <si>
    <t>ธนภูมิ</t>
  </si>
  <si>
    <t>บัวบูชา</t>
  </si>
  <si>
    <t>วรรณลักษณ์</t>
  </si>
  <si>
    <t>เปมิกา</t>
  </si>
  <si>
    <t>ณัฐณิชา</t>
  </si>
  <si>
    <t>ชัญญานุช</t>
  </si>
  <si>
    <t>กมลพีรญา</t>
  </si>
  <si>
    <t>ปุณยนุช</t>
  </si>
  <si>
    <t>ธีรเดช</t>
  </si>
  <si>
    <t>ภาสวร</t>
  </si>
  <si>
    <t>อลงกรณ์</t>
  </si>
  <si>
    <t>ณัฐปคัลภ์</t>
  </si>
  <si>
    <t>อติคุณ</t>
  </si>
  <si>
    <t>จิรัฎฐ์</t>
  </si>
  <si>
    <t>สุวภัทร</t>
  </si>
  <si>
    <t>ณิชาพร</t>
  </si>
  <si>
    <t>ปุณชญาณัฏฐ์</t>
  </si>
  <si>
    <t>ศุภินันชญา</t>
  </si>
  <si>
    <t>ณัฐรดา</t>
  </si>
  <si>
    <t>สุภาภรณ์</t>
  </si>
  <si>
    <t>พิชญ์สินี</t>
  </si>
  <si>
    <t>อภิรักษ์</t>
  </si>
  <si>
    <t>อมรเทพ</t>
  </si>
  <si>
    <t>วรกานต์</t>
  </si>
  <si>
    <t>จารุพรรธน์</t>
  </si>
  <si>
    <t>ชนพงค์</t>
  </si>
  <si>
    <t>ธนภัทร</t>
  </si>
  <si>
    <t>พัณณิตา</t>
  </si>
  <si>
    <t>สุกานดา</t>
  </si>
  <si>
    <t>บัณฑิตา</t>
  </si>
  <si>
    <t>ณภัทรชนก</t>
  </si>
  <si>
    <t>วรรณกานต์</t>
  </si>
  <si>
    <t>กาณจ์พิชฌา</t>
  </si>
  <si>
    <t>ชนิกานต์</t>
  </si>
  <si>
    <t>ชญานทิพย์</t>
  </si>
  <si>
    <t>ณัฐพงษ์</t>
  </si>
  <si>
    <t>กตัญญู</t>
  </si>
  <si>
    <t>กิตติภพ</t>
  </si>
  <si>
    <t>กวีวัฒน์</t>
  </si>
  <si>
    <t>บารมี</t>
  </si>
  <si>
    <t>พรหมพิริยะ</t>
  </si>
  <si>
    <t>กิตติกวิน</t>
  </si>
  <si>
    <t>สีหชัย</t>
  </si>
  <si>
    <t>ณฐพงษ์</t>
  </si>
  <si>
    <t>พิพัฒน์</t>
  </si>
  <si>
    <t>ณัฐดนัย</t>
  </si>
  <si>
    <t>พฤษชาติ</t>
  </si>
  <si>
    <t>ยมลพร</t>
  </si>
  <si>
    <t>ปวรรัตน์</t>
  </si>
  <si>
    <t>กนกวรรณ</t>
  </si>
  <si>
    <t>อีเยน</t>
  </si>
  <si>
    <t>วรัญญา</t>
  </si>
  <si>
    <t>จิรพัทร์</t>
  </si>
  <si>
    <t>พีรพรรณ</t>
  </si>
  <si>
    <t>สุพัตรา</t>
  </si>
  <si>
    <t>วิศรุตา</t>
  </si>
  <si>
    <t>แก้วพา</t>
  </si>
  <si>
    <t>ขวัญจิรา</t>
  </si>
  <si>
    <t>สุชาดา</t>
  </si>
  <si>
    <t>ปภาวี</t>
  </si>
  <si>
    <t>ชนิสร</t>
  </si>
  <si>
    <t>ธีร์จุฑา</t>
  </si>
  <si>
    <t>วัชรพงศ์</t>
  </si>
  <si>
    <t>พิริยะ</t>
  </si>
  <si>
    <t>พลภัทร</t>
  </si>
  <si>
    <t>ธนพนธ์</t>
  </si>
  <si>
    <t>ญาณกิตติ์</t>
  </si>
  <si>
    <t>ปฏิกร</t>
  </si>
  <si>
    <t>ภูวิศ</t>
  </si>
  <si>
    <t>ปกรณ์เกียรติ</t>
  </si>
  <si>
    <t>ภานุวัฒน์</t>
  </si>
  <si>
    <t>จิรายุ</t>
  </si>
  <si>
    <t>จักริน</t>
  </si>
  <si>
    <t>พีรพล</t>
  </si>
  <si>
    <t>เพ็ญนภา</t>
  </si>
  <si>
    <t>อรวรรณยา</t>
  </si>
  <si>
    <t>ณัฐธิดา</t>
  </si>
  <si>
    <t>สุภัคศิริ</t>
  </si>
  <si>
    <t>ปรียาภา</t>
  </si>
  <si>
    <t>ธราทิพย์</t>
  </si>
  <si>
    <t>กรธิการ์</t>
  </si>
  <si>
    <t>รวิสรา</t>
  </si>
  <si>
    <t>วรรณกร</t>
  </si>
  <si>
    <t>กาญจนาภรณ์</t>
  </si>
  <si>
    <t>มนัญญา</t>
  </si>
  <si>
    <t>กุลธิดา</t>
  </si>
  <si>
    <t>พฤกธิพร</t>
  </si>
  <si>
    <t>เสาวลักษณ์</t>
  </si>
  <si>
    <t>วุฒิภัทร</t>
  </si>
  <si>
    <t>ภัทร์พงษ์</t>
  </si>
  <si>
    <t>ณัฐพงศ์</t>
  </si>
  <si>
    <t>ภูริทัต</t>
  </si>
  <si>
    <t>พีรยช</t>
  </si>
  <si>
    <t>ชานนท์</t>
  </si>
  <si>
    <t>เมธัส</t>
  </si>
  <si>
    <t>กิตติมา</t>
  </si>
  <si>
    <t>วิชยา</t>
  </si>
  <si>
    <t>ปฐมพงศ์</t>
  </si>
  <si>
    <t>ภาสกร</t>
  </si>
  <si>
    <t>ณัฐกฤษณ์</t>
  </si>
  <si>
    <t>วรวิทย์</t>
  </si>
  <si>
    <t>ฐิติกา</t>
  </si>
  <si>
    <t>ญาณิศา</t>
  </si>
  <si>
    <t>ณัฐนรี</t>
  </si>
  <si>
    <t>นิตยา</t>
  </si>
  <si>
    <t>นัทธิดา</t>
  </si>
  <si>
    <t>วิชาดา</t>
  </si>
  <si>
    <t>เปี่ยมสุข</t>
  </si>
  <si>
    <t>วริศรา</t>
  </si>
  <si>
    <t>ณัฐณิชาช์</t>
  </si>
  <si>
    <t>ศุภลักษณ์</t>
  </si>
  <si>
    <t>ทักขิญา</t>
  </si>
  <si>
    <t>ภัทรศยา</t>
  </si>
  <si>
    <t>พัชรีรัชต์</t>
  </si>
  <si>
    <t>บุณยานุช</t>
  </si>
  <si>
    <t>ทักษ์ดนัย</t>
  </si>
  <si>
    <t>พีรวิชญ์</t>
  </si>
  <si>
    <t>อาชาธร</t>
  </si>
  <si>
    <t>เทวินทร์</t>
  </si>
  <si>
    <t>อภิวัฒน์</t>
  </si>
  <si>
    <t>สพล</t>
  </si>
  <si>
    <t>จตุรงค์</t>
  </si>
  <si>
    <t>ไชยกร</t>
  </si>
  <si>
    <t>ธีรวัฒน์</t>
  </si>
  <si>
    <t>ธีรโชติ</t>
  </si>
  <si>
    <t>สุชาครีย์</t>
  </si>
  <si>
    <t>เวทานต์</t>
  </si>
  <si>
    <t>สุรทิน</t>
  </si>
  <si>
    <t>กวิรัช</t>
  </si>
  <si>
    <t>ณัฐวัศ</t>
  </si>
  <si>
    <t>คุณัชญ์</t>
  </si>
  <si>
    <t>ทวีศักดิ์</t>
  </si>
  <si>
    <t>ฝากขวัญ</t>
  </si>
  <si>
    <t>ประสิตา</t>
  </si>
  <si>
    <t>ภูริชญา</t>
  </si>
  <si>
    <t>จารุกัญญา</t>
  </si>
  <si>
    <t>ภัทรธิดา</t>
  </si>
  <si>
    <t>รัชณีกรณ์</t>
  </si>
  <si>
    <t>วิลาวัณย์</t>
  </si>
  <si>
    <t>หทัยรัตน์</t>
  </si>
  <si>
    <t>นิชาภัทร</t>
  </si>
  <si>
    <t>ทิพปภา</t>
  </si>
  <si>
    <t>กมลชนก</t>
  </si>
  <si>
    <t>จีรนันท์</t>
  </si>
  <si>
    <t>อิสรีย์</t>
  </si>
  <si>
    <t>ปภาภัตร</t>
  </si>
  <si>
    <t>ภูบดี</t>
  </si>
  <si>
    <t>วรโชติ</t>
  </si>
  <si>
    <t>ทวีทรัพย์</t>
  </si>
  <si>
    <t>กิตติพิชญ์</t>
  </si>
  <si>
    <t>คณิศร</t>
  </si>
  <si>
    <t>ภาณุวัฒน์</t>
  </si>
  <si>
    <t>รัฐภูมิ</t>
  </si>
  <si>
    <t>ธัชพล</t>
  </si>
  <si>
    <t>เจษฎากรณ์</t>
  </si>
  <si>
    <t>กิตติธัช</t>
  </si>
  <si>
    <t>ภาคิน</t>
  </si>
  <si>
    <t>หัสดินทร์</t>
  </si>
  <si>
    <t>อนพัช</t>
  </si>
  <si>
    <t>อัสชิชนม์</t>
  </si>
  <si>
    <t>ณัฐวุฒิ</t>
  </si>
  <si>
    <t>ภูพาน</t>
  </si>
  <si>
    <t>ธนิษฐา</t>
  </si>
  <si>
    <t>นิรัชพร</t>
  </si>
  <si>
    <t>จิตรลดา</t>
  </si>
  <si>
    <t>พิมพ์อร</t>
  </si>
  <si>
    <t>พิมพิกา</t>
  </si>
  <si>
    <t>อาภัสรา</t>
  </si>
  <si>
    <t>จักรกริน</t>
  </si>
  <si>
    <t>อดุลวิทย์</t>
  </si>
  <si>
    <t>นฤเบศวร์</t>
  </si>
  <si>
    <t>เจียจุ้น</t>
  </si>
  <si>
    <t>ชานน</t>
  </si>
  <si>
    <t>จักรภัทร</t>
  </si>
  <si>
    <t>ธนวัฒน์</t>
  </si>
  <si>
    <t>อภิชาติ</t>
  </si>
  <si>
    <t>ธนพัฒน์</t>
  </si>
  <si>
    <t>แดนิช</t>
  </si>
  <si>
    <t>ภูมิพัฒน์</t>
  </si>
  <si>
    <t>ณัฐภัทร</t>
  </si>
  <si>
    <t>วีระพัทธ์</t>
  </si>
  <si>
    <t>ยศสรัล</t>
  </si>
  <si>
    <t>วิศรุต</t>
  </si>
  <si>
    <t>กนกพล</t>
  </si>
  <si>
    <t>ธนชัย</t>
  </si>
  <si>
    <t>สุทธิภัทร</t>
  </si>
  <si>
    <t>วิรัลพัชร</t>
  </si>
  <si>
    <t>สุพิชฌาย์</t>
  </si>
  <si>
    <t>รุ่งนภา</t>
  </si>
  <si>
    <t>วรัทยา</t>
  </si>
  <si>
    <t>จิราภา</t>
  </si>
  <si>
    <t>อาภิสรา</t>
  </si>
  <si>
    <t>วีรภัทร</t>
  </si>
  <si>
    <t>ทิพย์วรรณ</t>
  </si>
  <si>
    <t>พงศกร</t>
  </si>
  <si>
    <t>ณัฐนนท์</t>
  </si>
  <si>
    <t>ภูริณัฐ</t>
  </si>
  <si>
    <t>ธัญชนก</t>
  </si>
  <si>
    <t>ภานุ</t>
  </si>
  <si>
    <t>ทินพัฒน์</t>
  </si>
  <si>
    <t>วราศักดิ์</t>
  </si>
  <si>
    <t>ชาคริต</t>
  </si>
  <si>
    <t>ภาคภูมิ</t>
  </si>
  <si>
    <t>กฤษณะ</t>
  </si>
  <si>
    <t>ฐิติพงศ์</t>
  </si>
  <si>
    <t>ธนทรัพย์</t>
  </si>
  <si>
    <t>ณฐยศ</t>
  </si>
  <si>
    <t>ณรงค์ฤทธิ์</t>
  </si>
  <si>
    <t>ภูมิศักดิ์</t>
  </si>
  <si>
    <t>พัชรพร</t>
  </si>
  <si>
    <t>โชติกา</t>
  </si>
  <si>
    <t>กสิมาพร</t>
  </si>
  <si>
    <t>พนิตนันท์</t>
  </si>
  <si>
    <t>ชัชฎาภรณ์</t>
  </si>
  <si>
    <t>ธัญวรัตม์</t>
  </si>
  <si>
    <t>พิมพกานต์</t>
  </si>
  <si>
    <t>กชพรรณ</t>
  </si>
  <si>
    <t>ชลลดา</t>
  </si>
  <si>
    <t>คณิต</t>
  </si>
  <si>
    <t>ศรายุธ</t>
  </si>
  <si>
    <t>ศุภกร</t>
  </si>
  <si>
    <t>อมรินทร์</t>
  </si>
  <si>
    <t>อดิเทพ</t>
  </si>
  <si>
    <t>ก่อบุญ</t>
  </si>
  <si>
    <t>นันทวุฒิ</t>
  </si>
  <si>
    <t>ชิษณุพงศ์</t>
  </si>
  <si>
    <t>วีรพัทร</t>
  </si>
  <si>
    <t>แดนพิชัย</t>
  </si>
  <si>
    <t>ญาณพัฒน์</t>
  </si>
  <si>
    <t>มณเฑียร</t>
  </si>
  <si>
    <t>อดิศา</t>
  </si>
  <si>
    <t>ฟาง</t>
  </si>
  <si>
    <t>ปฎิญญา</t>
  </si>
  <si>
    <t>นริศรา</t>
  </si>
  <si>
    <t>นันทัชพร</t>
  </si>
  <si>
    <t>สุธิดา</t>
  </si>
  <si>
    <t>วิไลวรรณ</t>
  </si>
  <si>
    <t>สุทธิดา</t>
  </si>
  <si>
    <t>รุ้งลาวัลย์</t>
  </si>
  <si>
    <t>จรรยา</t>
  </si>
  <si>
    <t>จุฬาลักษณ์</t>
  </si>
  <si>
    <t>รัตติกาล</t>
  </si>
  <si>
    <t>ชนสรณ์</t>
  </si>
  <si>
    <t>วรเวช</t>
  </si>
  <si>
    <t>ชิติพันธ์</t>
  </si>
  <si>
    <t>ศักรินทร์</t>
  </si>
  <si>
    <t>กิตติกานต์</t>
  </si>
  <si>
    <t>ปรเมษฐ์</t>
  </si>
  <si>
    <t>วิชชากร</t>
  </si>
  <si>
    <t>ศรเทพ</t>
  </si>
  <si>
    <t>นภัสกร</t>
  </si>
  <si>
    <t>พิมพ์วิภา</t>
  </si>
  <si>
    <t>ฐิตารีย์</t>
  </si>
  <si>
    <t>ฐิติมา</t>
  </si>
  <si>
    <t>กรวีร์</t>
  </si>
  <si>
    <t>เกสรา</t>
  </si>
  <si>
    <t>วราภรณ์</t>
  </si>
  <si>
    <t>รัชนีกร</t>
  </si>
  <si>
    <t>ฉัตร์ตยา</t>
  </si>
  <si>
    <t>พิชญานิน</t>
  </si>
  <si>
    <t>เบญญาภา</t>
  </si>
  <si>
    <t>ศรินทิพย์</t>
  </si>
  <si>
    <t>ชนิดา</t>
  </si>
  <si>
    <t>กานต์ธิดา</t>
  </si>
  <si>
    <t>ศุภาพิชญ์</t>
  </si>
  <si>
    <t>เถรเร</t>
  </si>
  <si>
    <t>ภานุพงศ์</t>
  </si>
  <si>
    <t>กิตติชัย</t>
  </si>
  <si>
    <t>ชัยพล</t>
  </si>
  <si>
    <t>ณัฐยศ</t>
  </si>
  <si>
    <t>วัชรพล</t>
  </si>
  <si>
    <t>เกวรินทร์</t>
  </si>
  <si>
    <t>ยุพาพิน</t>
  </si>
  <si>
    <t>วันเพ็ญ</t>
  </si>
  <si>
    <t>กรกนก</t>
  </si>
  <si>
    <t>กาญจนันท์</t>
  </si>
  <si>
    <t>กัลยาณี</t>
  </si>
  <si>
    <t>กุลนิภา</t>
  </si>
  <si>
    <t>ณัฏฐริกา</t>
  </si>
  <si>
    <t>พิชญาวดี</t>
  </si>
  <si>
    <t>ศศิกาญจน์</t>
  </si>
  <si>
    <t>พาขวัญ</t>
  </si>
  <si>
    <t>ชนันธร</t>
  </si>
  <si>
    <t>ณัฐวัฒน์</t>
  </si>
  <si>
    <t>เด็กชาย</t>
  </si>
  <si>
    <t>เด็กหญิง</t>
  </si>
  <si>
    <t>ชั้น</t>
  </si>
  <si>
    <t>เลขประจำตัวนักเรียน</t>
  </si>
  <si>
    <t>ชื่อ</t>
  </si>
  <si>
    <t>สกุล</t>
  </si>
  <si>
    <t>เลขที่</t>
  </si>
  <si>
    <t>ชื่อ - สกุล</t>
  </si>
  <si>
    <t>ตาสม</t>
  </si>
  <si>
    <t>ตาหน่อแก้ว</t>
  </si>
  <si>
    <t>จิตคำ</t>
  </si>
  <si>
    <t>ชมภู</t>
  </si>
  <si>
    <t>เหมยต่อม</t>
  </si>
  <si>
    <t>กันทาเวียง</t>
  </si>
  <si>
    <t>สมชนะ</t>
  </si>
  <si>
    <t>อามอ</t>
  </si>
  <si>
    <t>กุณณาทาทิพย์</t>
  </si>
  <si>
    <t>พรมปั๋น</t>
  </si>
  <si>
    <t>วงค์แสนศรี</t>
  </si>
  <si>
    <t>พรมจันทร์</t>
  </si>
  <si>
    <t>ขันใจ</t>
  </si>
  <si>
    <t>สว่าง</t>
  </si>
  <si>
    <t>ป้านภูมิ</t>
  </si>
  <si>
    <t>มณีวรรณ์</t>
  </si>
  <si>
    <t>ประทิตย์</t>
  </si>
  <si>
    <t>เต้</t>
  </si>
  <si>
    <t>นุชุมภู</t>
  </si>
  <si>
    <t>คารวะสมบัติ</t>
  </si>
  <si>
    <t>ใจมูลมั่ง</t>
  </si>
  <si>
    <t>ติดรัก</t>
  </si>
  <si>
    <t>จัสมิน ซารีนา</t>
  </si>
  <si>
    <t>นันทิชา</t>
  </si>
  <si>
    <t>บานใจ</t>
  </si>
  <si>
    <t>รวม</t>
  </si>
  <si>
    <t>หญิง</t>
  </si>
  <si>
    <t>ชาย</t>
  </si>
  <si>
    <t xml:space="preserve">โรงเรียนเทศบาล ๑ (บ้านเก่า) ตำบลเมืองพาน อำเภอพาน  จังหวัดเชียงราย  </t>
  </si>
  <si>
    <t>อ.1/1</t>
  </si>
  <si>
    <t>อ.1/2</t>
  </si>
  <si>
    <t>อ.2/1</t>
  </si>
  <si>
    <t>อ.2/2</t>
  </si>
  <si>
    <t>อ.3/1</t>
  </si>
  <si>
    <t>อ.3/2</t>
  </si>
  <si>
    <t>ณะกะวงค์</t>
  </si>
  <si>
    <t>ทองโท</t>
  </si>
  <si>
    <t>ทรงเจริญกุล</t>
  </si>
  <si>
    <t>ปัญญาเลิศ</t>
  </si>
  <si>
    <t>เบญจมาศ</t>
  </si>
  <si>
    <t>เยาวภา</t>
  </si>
  <si>
    <t>ณัฐชธิดา</t>
  </si>
  <si>
    <t>บงกชกร</t>
  </si>
  <si>
    <t>ทรงความเจริญ</t>
  </si>
  <si>
    <t>กัลยากร</t>
  </si>
  <si>
    <t>ศศิวิมล</t>
  </si>
  <si>
    <t>รวมทั้งหมด</t>
  </si>
  <si>
    <t>ชินวัฒน์ประภา</t>
  </si>
  <si>
    <t>กมลลักษณ์</t>
  </si>
  <si>
    <t>พัชราพร</t>
  </si>
  <si>
    <t>หนูดำ</t>
  </si>
  <si>
    <t xml:space="preserve">เกษมสุข </t>
  </si>
  <si>
    <t xml:space="preserve">แสนหลง </t>
  </si>
  <si>
    <t xml:space="preserve">พรหมถาวร </t>
  </si>
  <si>
    <t xml:space="preserve">หัตถา </t>
  </si>
  <si>
    <t xml:space="preserve">ชัยชนะ </t>
  </si>
  <si>
    <t xml:space="preserve">หินเขียว </t>
  </si>
  <si>
    <t xml:space="preserve">ลาวพันธ์ </t>
  </si>
  <si>
    <t xml:space="preserve">ภิรมย์นาค </t>
  </si>
  <si>
    <t xml:space="preserve">สมบุญ </t>
  </si>
  <si>
    <t xml:space="preserve">มาเยอะ </t>
  </si>
  <si>
    <t xml:space="preserve">ยะปิ๋ว </t>
  </si>
  <si>
    <t xml:space="preserve">เครือยะ </t>
  </si>
  <si>
    <t xml:space="preserve">กุนศิล </t>
  </si>
  <si>
    <t xml:space="preserve"> - </t>
  </si>
  <si>
    <t xml:space="preserve">จันทร์ตา </t>
  </si>
  <si>
    <t xml:space="preserve">กิติมา </t>
  </si>
  <si>
    <t xml:space="preserve">มะลีลี </t>
  </si>
  <si>
    <t xml:space="preserve">ติ๊บปละ </t>
  </si>
  <si>
    <t xml:space="preserve">อายี </t>
  </si>
  <si>
    <t xml:space="preserve">เตจ๊ะน้อย </t>
  </si>
  <si>
    <t xml:space="preserve">ป๋าวงค์ </t>
  </si>
  <si>
    <t xml:space="preserve">พุทธะวงค์ </t>
  </si>
  <si>
    <t>บัวยั่งยืน</t>
  </si>
  <si>
    <t xml:space="preserve">บุญเที่ยง </t>
  </si>
  <si>
    <t xml:space="preserve">ทรงเจริญกุล </t>
  </si>
  <si>
    <t xml:space="preserve">อุปนันท์ </t>
  </si>
  <si>
    <t xml:space="preserve">มาลานัน </t>
  </si>
  <si>
    <t xml:space="preserve">ไชยวงค์ </t>
  </si>
  <si>
    <t>จันทร์ประสิทธิ์</t>
  </si>
  <si>
    <t>ฟองนิ้ว</t>
  </si>
  <si>
    <t>ใจปินตา</t>
  </si>
  <si>
    <t xml:space="preserve">สุภาวรรณ์ </t>
  </si>
  <si>
    <t xml:space="preserve">อุ่นเสาร์ </t>
  </si>
  <si>
    <t>สีใจสา</t>
  </si>
  <si>
    <t xml:space="preserve">ลาดคม </t>
  </si>
  <si>
    <t xml:space="preserve">เย็นมาก </t>
  </si>
  <si>
    <t xml:space="preserve">คำมูลชัย </t>
  </si>
  <si>
    <t xml:space="preserve">บัวธนะ </t>
  </si>
  <si>
    <t xml:space="preserve">ทุมสิทธิ์ </t>
  </si>
  <si>
    <t xml:space="preserve">มั่นเหมาะ </t>
  </si>
  <si>
    <t xml:space="preserve">สิมมา </t>
  </si>
  <si>
    <t xml:space="preserve">ฟูแก้ว </t>
  </si>
  <si>
    <t xml:space="preserve">ไวกสิกรณ์ </t>
  </si>
  <si>
    <t xml:space="preserve">เอมอาด </t>
  </si>
  <si>
    <t xml:space="preserve">ยูลึ </t>
  </si>
  <si>
    <t>แสนวิเศษ</t>
  </si>
  <si>
    <t>ขัดอ้าย</t>
  </si>
  <si>
    <t>พรมสอน</t>
  </si>
  <si>
    <t xml:space="preserve">พะลัง </t>
  </si>
  <si>
    <t xml:space="preserve">อู๋เมืองคำ </t>
  </si>
  <si>
    <t xml:space="preserve">สนจุ้ย </t>
  </si>
  <si>
    <t xml:space="preserve">อินทวี </t>
  </si>
  <si>
    <t xml:space="preserve">คิวพิทักษ์สวัสดิ์ </t>
  </si>
  <si>
    <t xml:space="preserve">เสนนันตา </t>
  </si>
  <si>
    <t xml:space="preserve">มีจันที </t>
  </si>
  <si>
    <t>พิมน้อม</t>
  </si>
  <si>
    <t xml:space="preserve">พรหมชัยวุฒิ </t>
  </si>
  <si>
    <t xml:space="preserve">คำแดง </t>
  </si>
  <si>
    <t xml:space="preserve">ตาสาย </t>
  </si>
  <si>
    <t xml:space="preserve">เดชผล </t>
  </si>
  <si>
    <t xml:space="preserve">วงศ์อนันต์ </t>
  </si>
  <si>
    <t xml:space="preserve">สมพบ </t>
  </si>
  <si>
    <t>ศิริบรรจง</t>
  </si>
  <si>
    <t>ลือใจ</t>
  </si>
  <si>
    <t>ชุ่มใจ</t>
  </si>
  <si>
    <t>เชียงโส</t>
  </si>
  <si>
    <t>เชื้อรอด</t>
  </si>
  <si>
    <t>ธรรมากาศ</t>
  </si>
  <si>
    <t>ป้องกัน</t>
  </si>
  <si>
    <t>กิตติกรกต</t>
  </si>
  <si>
    <t>ไกลถิ่น</t>
  </si>
  <si>
    <t>จะแฮ</t>
  </si>
  <si>
    <t>ณ ลำปาง</t>
  </si>
  <si>
    <t>ใจวงค์</t>
  </si>
  <si>
    <t>คำดา</t>
  </si>
  <si>
    <t>พรมทนันไชย</t>
  </si>
  <si>
    <t>สนธิภักดี</t>
  </si>
  <si>
    <t>แซ่จ๋าว</t>
  </si>
  <si>
    <t>ตุ้ยแยง</t>
  </si>
  <si>
    <t>ธรรมกุสุมา</t>
  </si>
  <si>
    <t>แสนใจนา</t>
  </si>
  <si>
    <t>มุขอิ่ม</t>
  </si>
  <si>
    <t>คำภีระวงค์</t>
  </si>
  <si>
    <t>พิทักษ์ชาตินนท์</t>
  </si>
  <si>
    <t>ทิพย์แสนคำ</t>
  </si>
  <si>
    <t>ดวงแก้ว</t>
  </si>
  <si>
    <t>บุญรักษา</t>
  </si>
  <si>
    <t>มโนสา</t>
  </si>
  <si>
    <t>ภิรมย์นาค</t>
  </si>
  <si>
    <t>-</t>
  </si>
  <si>
    <t>มุ่งเจริญ</t>
  </si>
  <si>
    <t>อ้นจันทร์</t>
  </si>
  <si>
    <t>ศรีพรม</t>
  </si>
  <si>
    <t>วงค์ตะวัน</t>
  </si>
  <si>
    <t>จำปาอิ่น</t>
  </si>
  <si>
    <t>หลุงอินทร์</t>
  </si>
  <si>
    <t>จันทร์สุขศรี</t>
  </si>
  <si>
    <t>นามศร</t>
  </si>
  <si>
    <t>วรรณเจริญ</t>
  </si>
  <si>
    <t>กฤตภาส</t>
  </si>
  <si>
    <t>ธนพล</t>
  </si>
  <si>
    <t>ธนาธิป</t>
  </si>
  <si>
    <t>อดิศัย</t>
  </si>
  <si>
    <t>เอกวิทย์</t>
  </si>
  <si>
    <t>ณัฐพัฒน์</t>
  </si>
  <si>
    <t>จิรภิญญา</t>
  </si>
  <si>
    <t>ณกัญญา</t>
  </si>
  <si>
    <t>อุษณีย์</t>
  </si>
  <si>
    <t>พิชญา</t>
  </si>
  <si>
    <t>รังษิยา</t>
  </si>
  <si>
    <t>ศิริพร</t>
  </si>
  <si>
    <t>อันนา</t>
  </si>
  <si>
    <t>กฤษฎา</t>
  </si>
  <si>
    <t>ก้องฤทธา</t>
  </si>
  <si>
    <t>ณฐกร</t>
  </si>
  <si>
    <t>ธณัชชนม์</t>
  </si>
  <si>
    <t>วรากร</t>
  </si>
  <si>
    <t>อนุสรณ์</t>
  </si>
  <si>
    <t>บดินทร์</t>
  </si>
  <si>
    <t>กชกร</t>
  </si>
  <si>
    <t>ปารณีย์</t>
  </si>
  <si>
    <t>ธัญพร</t>
  </si>
  <si>
    <t>ปพิชญา</t>
  </si>
  <si>
    <t>สิรินธร</t>
  </si>
  <si>
    <t>อัญชิสา</t>
  </si>
  <si>
    <t>เอมิกา</t>
  </si>
  <si>
    <t>ณัฐวดี</t>
  </si>
  <si>
    <t>ปานวาด</t>
  </si>
  <si>
    <t>จักรพัทร</t>
  </si>
  <si>
    <t>พิชญาภา</t>
  </si>
  <si>
    <t>มณฑิรา</t>
  </si>
  <si>
    <t>สิริขวัญ</t>
  </si>
  <si>
    <t>เกียรติภูมิ</t>
  </si>
  <si>
    <t>พัทชดนย์</t>
  </si>
  <si>
    <t>ฐิติภัทร</t>
  </si>
  <si>
    <t>ธีรดนย์</t>
  </si>
  <si>
    <t>ธัญพิชชา</t>
  </si>
  <si>
    <t>ภาวิณี</t>
  </si>
  <si>
    <t>ชนัญญา</t>
  </si>
  <si>
    <t>อังศุมาลิน</t>
  </si>
  <si>
    <t>จิดาภา</t>
  </si>
  <si>
    <t>พิมชนกวนันท์</t>
  </si>
  <si>
    <t>วัชรภูมิ</t>
  </si>
  <si>
    <t>ภิสุทธิกานต์</t>
  </si>
  <si>
    <t>รัตนาวดี</t>
  </si>
  <si>
    <t>ปฏิภาณ</t>
  </si>
  <si>
    <t>เสฏฐวุฒิ</t>
  </si>
  <si>
    <t>ธิติสรณ์</t>
  </si>
  <si>
    <t>กิตติกุนช์</t>
  </si>
  <si>
    <t>ปริยาภรณ์</t>
  </si>
  <si>
    <t>กาญจนา</t>
  </si>
  <si>
    <t>มณีวรรณ</t>
  </si>
  <si>
    <t>พานกนก</t>
  </si>
  <si>
    <t>กฤติน</t>
  </si>
  <si>
    <t>กันติพัศ</t>
  </si>
  <si>
    <t>เขตต์นที</t>
  </si>
  <si>
    <t>ติณห์ภัทร</t>
  </si>
  <si>
    <t>ธัชธรรม์</t>
  </si>
  <si>
    <t>ปุณณภพ</t>
  </si>
  <si>
    <t>พงษ์ศิริ</t>
  </si>
  <si>
    <t>พนมกร</t>
  </si>
  <si>
    <t>ภูตะวัน</t>
  </si>
  <si>
    <t>ภูมิภากร</t>
  </si>
  <si>
    <t>รัชชานนท์</t>
  </si>
  <si>
    <t>ชนกนันท์</t>
  </si>
  <si>
    <t>ชรินทร์ทิพย์</t>
  </si>
  <si>
    <t>ชัชชญา</t>
  </si>
  <si>
    <t>ณัชชา</t>
  </si>
  <si>
    <t>ณัฐธยาน์</t>
  </si>
  <si>
    <t>ปวีณ์นุช</t>
  </si>
  <si>
    <t>พรทิพย์</t>
  </si>
  <si>
    <t>มณฑกาญจน์</t>
  </si>
  <si>
    <t>ศรัญญา</t>
  </si>
  <si>
    <t>อัจฉราภรณ์</t>
  </si>
  <si>
    <t>อารยา</t>
  </si>
  <si>
    <t>กรปีภัทร</t>
  </si>
  <si>
    <t>ชัชพล</t>
  </si>
  <si>
    <t>ธนวรรธน์</t>
  </si>
  <si>
    <t>นพพริษฐ์</t>
  </si>
  <si>
    <t>รัชพล</t>
  </si>
  <si>
    <t>กชนิภา</t>
  </si>
  <si>
    <t>กวินทิพย์</t>
  </si>
  <si>
    <t>กัญญาภา</t>
  </si>
  <si>
    <t>เคซาวิน</t>
  </si>
  <si>
    <t>เจนจิรา</t>
  </si>
  <si>
    <t>ชลธีญา</t>
  </si>
  <si>
    <t>ชวัลนุช</t>
  </si>
  <si>
    <t>ณภัสภรณ์</t>
  </si>
  <si>
    <t>ณิชากร</t>
  </si>
  <si>
    <t>ธวัลรัตน์</t>
  </si>
  <si>
    <t>ธิติกาญจน์</t>
  </si>
  <si>
    <t>ปรียภัสสรา</t>
  </si>
  <si>
    <t>ปาณิสรา</t>
  </si>
  <si>
    <t>ปารเมศ</t>
  </si>
  <si>
    <t>พรชนุตร์</t>
  </si>
  <si>
    <t>ลลิตา</t>
  </si>
  <si>
    <t>วนัสนันท์</t>
  </si>
  <si>
    <t>ศรีกมลลักษณ์</t>
  </si>
  <si>
    <t>ธัญญรัตน์</t>
  </si>
  <si>
    <t>บุญคำ</t>
  </si>
  <si>
    <t>ภูชิสส์</t>
  </si>
  <si>
    <t>นายศตวรรษ</t>
  </si>
  <si>
    <t>นางพรทิพย์</t>
  </si>
  <si>
    <t>นายสุรชาติ</t>
  </si>
  <si>
    <t>ครูที่ปรึกษา</t>
  </si>
  <si>
    <t>ครูที่ปรึกษา    ____________________________________________</t>
  </si>
  <si>
    <t>โรงเรียนเทศบาล ๑ (บ้านเก่า)  ต.เมืองพาน  อ.พาน  จ.เชียงราย</t>
  </si>
  <si>
    <t>ถิ่นลำปาง</t>
  </si>
  <si>
    <t>นางสาวประกายแก้ว</t>
  </si>
  <si>
    <t>แก้วอินต๊ะ</t>
  </si>
  <si>
    <t>นางสาวชนม์นิภา</t>
  </si>
  <si>
    <t>ชุมภูเมือง</t>
  </si>
  <si>
    <t>นางสาววัชรียา</t>
  </si>
  <si>
    <t>บุญงาม</t>
  </si>
  <si>
    <t>นางดวงสุดา</t>
  </si>
  <si>
    <t>โพธิ์ยอด</t>
  </si>
  <si>
    <t>อนันตชัยพัทธนา</t>
  </si>
  <si>
    <t>นายธนเทพ</t>
  </si>
  <si>
    <t>ก๋าวิบูล</t>
  </si>
  <si>
    <t>นางบังอร</t>
  </si>
  <si>
    <t>ศุภเกียรติบัญชร</t>
  </si>
  <si>
    <t>นางสาวผาณิต</t>
  </si>
  <si>
    <t>นางดวงสมร</t>
  </si>
  <si>
    <t>ก้อนทองสิงห์</t>
  </si>
  <si>
    <t>ยศวิทยากุล</t>
  </si>
  <si>
    <t>นายตรัยธวัช</t>
  </si>
  <si>
    <t>ชัยชมภู</t>
  </si>
  <si>
    <t>วิชญาดา</t>
  </si>
  <si>
    <t>บุษกร</t>
  </si>
  <si>
    <t>สกุณา</t>
  </si>
  <si>
    <t>เลิศลดา</t>
  </si>
  <si>
    <t>รุ่งทิพย์</t>
  </si>
  <si>
    <t>รุ่งพิพัฒน์อรุณ</t>
  </si>
  <si>
    <t>สังขวารี</t>
  </si>
  <si>
    <t>ระวาส</t>
  </si>
  <si>
    <t>เข็มคำ</t>
  </si>
  <si>
    <t>อัญญาศาณิ</t>
  </si>
  <si>
    <t>ณัฏฐกมล</t>
  </si>
  <si>
    <t>ธิติยาพร</t>
  </si>
  <si>
    <t>จุรีรัตน์</t>
  </si>
  <si>
    <t>จันทรากานต์</t>
  </si>
  <si>
    <t>วิมลสิริ</t>
  </si>
  <si>
    <t>เทวราช</t>
  </si>
  <si>
    <t>จุ่มปาแฝก</t>
  </si>
  <si>
    <t xml:space="preserve">วิรัตน์เกษม </t>
  </si>
  <si>
    <t>ประเสริฐจีวะ</t>
  </si>
  <si>
    <t>จิณัฏฐิตา</t>
  </si>
  <si>
    <t>พิชชาภา</t>
  </si>
  <si>
    <t>จารุกิตติ์</t>
  </si>
  <si>
    <t>พาณิภัค</t>
  </si>
  <si>
    <t>ณัฐสินี</t>
  </si>
  <si>
    <t>เพ็ญธิชา</t>
  </si>
  <si>
    <t>พลอยพรรษา</t>
  </si>
  <si>
    <t>สารพัตร</t>
  </si>
  <si>
    <t>วงศ์ต่อม</t>
  </si>
  <si>
    <t>ณิชนันท์</t>
  </si>
  <si>
    <t>ใจสอน</t>
  </si>
  <si>
    <t>มนัสนันท์</t>
  </si>
  <si>
    <t>นาละต๊ะ</t>
  </si>
  <si>
    <t>วิลาสินี</t>
  </si>
  <si>
    <t>ศรัณย์</t>
  </si>
  <si>
    <t>ชมพูแพร</t>
  </si>
  <si>
    <t>สีมอย</t>
  </si>
  <si>
    <t>สายงาม</t>
  </si>
  <si>
    <t>อารีรัตน์</t>
  </si>
  <si>
    <t>ใจมอย</t>
  </si>
  <si>
    <t>ยะปิ๋ว</t>
  </si>
  <si>
    <t>ธนกฤต</t>
  </si>
  <si>
    <t>อลิสา</t>
  </si>
  <si>
    <t>ฐิติชญา</t>
  </si>
  <si>
    <t>สิทธิเดชะ</t>
  </si>
  <si>
    <t>ม1</t>
  </si>
  <si>
    <t>ม2</t>
  </si>
  <si>
    <t>ม3</t>
  </si>
  <si>
    <t>นงนภัส</t>
  </si>
  <si>
    <t>พนมไพร</t>
  </si>
  <si>
    <t>ภณ</t>
  </si>
  <si>
    <t>ธาดาธร</t>
  </si>
  <si>
    <t>ธนภัคบริบูรณ์</t>
  </si>
  <si>
    <t>วีระพัทธ</t>
  </si>
  <si>
    <t>ปริญอักษร</t>
  </si>
  <si>
    <t>อภิวงค์</t>
  </si>
  <si>
    <t>ชัญญาพร</t>
  </si>
  <si>
    <t>ดวงสนั่น</t>
  </si>
  <si>
    <t>วรลักษณ์</t>
  </si>
  <si>
    <t>วรกิตติกรกุล</t>
  </si>
  <si>
    <t>ณภัทรกร</t>
  </si>
  <si>
    <t>วรรณวิสา</t>
  </si>
  <si>
    <t>ละมั่งทอง</t>
  </si>
  <si>
    <t>สายแก้ว</t>
  </si>
  <si>
    <t>เนติวุฒิ</t>
  </si>
  <si>
    <t>สอนธิ</t>
  </si>
  <si>
    <t>ศิริกัลยา</t>
  </si>
  <si>
    <t>คำเหล็กดี</t>
  </si>
  <si>
    <t>ฉัตราภรณ์</t>
  </si>
  <si>
    <t>ฤทธิ์เมฆ</t>
  </si>
  <si>
    <t>ชัชวาล</t>
  </si>
  <si>
    <t>พิชชากร</t>
  </si>
  <si>
    <t>ลิม</t>
  </si>
  <si>
    <t>ศศิธร</t>
  </si>
  <si>
    <t>พรหมมา</t>
  </si>
  <si>
    <t>นุชินธร</t>
  </si>
  <si>
    <t>วงค์คำลือ</t>
  </si>
  <si>
    <t>กมลภพ</t>
  </si>
  <si>
    <t>อารีย์วัฒนะธรรม</t>
  </si>
  <si>
    <t>ธัญกร</t>
  </si>
  <si>
    <t>อยู่ไทย</t>
  </si>
  <si>
    <t>ณัฐนันท์</t>
  </si>
  <si>
    <t>ชินภัทร</t>
  </si>
  <si>
    <t>ภักดี</t>
  </si>
  <si>
    <t>มหายศปัญญา</t>
  </si>
  <si>
    <t>พิมลแข</t>
  </si>
  <si>
    <t>แก้วมาลา</t>
  </si>
  <si>
    <t>ถาน้อย</t>
  </si>
  <si>
    <t>คชราช</t>
  </si>
  <si>
    <t>กันยาวัชร</t>
  </si>
  <si>
    <t>ชวนอยู่</t>
  </si>
  <si>
    <t>บัวทะนะ</t>
  </si>
  <si>
    <t>นางสาวมณีกาญจน์</t>
  </si>
  <si>
    <t>นางอติยาภรณ์</t>
  </si>
  <si>
    <t>ไชยคำ</t>
  </si>
  <si>
    <t>สันวงค์</t>
  </si>
  <si>
    <t>ประทีปเพ็ญจันทร์</t>
  </si>
  <si>
    <t>นายวิสาร</t>
  </si>
  <si>
    <t>โตบันลือภพ</t>
  </si>
  <si>
    <t>นางสาวชลธิชา</t>
  </si>
  <si>
    <t>พงศ์ภักดีสกุล</t>
  </si>
  <si>
    <t>ดาวเรือง</t>
  </si>
  <si>
    <t>แตงน้อย</t>
  </si>
  <si>
    <t>ลาดกัน</t>
  </si>
  <si>
    <t>พลัง</t>
  </si>
  <si>
    <t>แซ่ตั้ง</t>
  </si>
  <si>
    <t>เอี่ยมธีรธิติ</t>
  </si>
  <si>
    <t>ดวงดี</t>
  </si>
  <si>
    <t>หน่อแก้ว</t>
  </si>
  <si>
    <t>พระสนชุ่ม</t>
  </si>
  <si>
    <t>สรวีย์</t>
  </si>
  <si>
    <t>กันทาใจ</t>
  </si>
  <si>
    <t>สุวิชญา</t>
  </si>
  <si>
    <t>หมื่นพาลี</t>
  </si>
  <si>
    <t>ยะแดง</t>
  </si>
  <si>
    <t>นิลุบล</t>
  </si>
  <si>
    <t>กัปตัน</t>
  </si>
  <si>
    <t>ศรีสว่าง</t>
  </si>
  <si>
    <t>ไอยรดา</t>
  </si>
  <si>
    <t>ไชยชนะ</t>
  </si>
  <si>
    <t>สำราญวงษ์</t>
  </si>
  <si>
    <t>ดวงเอ้ย</t>
  </si>
  <si>
    <t>คำวงค์ษา</t>
  </si>
  <si>
    <t>พรสวรรค์</t>
  </si>
  <si>
    <t>ชาตะรูปะ</t>
  </si>
  <si>
    <t>ลาออก 4/5/61</t>
  </si>
  <si>
    <t>ป3/2</t>
  </si>
  <si>
    <t>กิตติภูมิ</t>
  </si>
  <si>
    <t>คำยา</t>
  </si>
  <si>
    <t>ชุติไชย</t>
  </si>
  <si>
    <t>อ้ายเหมย</t>
  </si>
  <si>
    <t xml:space="preserve">ณัฐกรณ์ </t>
  </si>
  <si>
    <t>ปัญญาพรึก</t>
  </si>
  <si>
    <t xml:space="preserve">ณัฐชนนท์ </t>
  </si>
  <si>
    <t xml:space="preserve">ณัฐวรรธน์ </t>
  </si>
  <si>
    <t>ณัฐวัตร</t>
  </si>
  <si>
    <t xml:space="preserve">ต้นกล้า </t>
  </si>
  <si>
    <t>ไม้หอม</t>
  </si>
  <si>
    <t xml:space="preserve">แทนคุณ </t>
  </si>
  <si>
    <t>คำตุ้ย</t>
  </si>
  <si>
    <t xml:space="preserve">กนิษฐา  </t>
  </si>
  <si>
    <t xml:space="preserve">จิรชยา </t>
  </si>
  <si>
    <t>รัศมี</t>
  </si>
  <si>
    <t xml:space="preserve">ชลนิภา </t>
  </si>
  <si>
    <t>กุสาวดี</t>
  </si>
  <si>
    <t>สอนปัญญา</t>
  </si>
  <si>
    <t>ณัฐกาญจ์</t>
  </si>
  <si>
    <t>แก้วบุญปั๋น</t>
  </si>
  <si>
    <t xml:space="preserve">ณัฐณิชา </t>
  </si>
  <si>
    <t>อินต๊ะวงค์</t>
  </si>
  <si>
    <t>ธัญญธิดา</t>
  </si>
  <si>
    <t>ทองดีนอก</t>
  </si>
  <si>
    <t>ธัญทิพย์</t>
  </si>
  <si>
    <t xml:space="preserve">นำพาพร </t>
  </si>
  <si>
    <t>ขันทบัว</t>
  </si>
  <si>
    <t>ธรรมเกียรติ</t>
  </si>
  <si>
    <t>ทองทศ</t>
  </si>
  <si>
    <t xml:space="preserve">พงศ์สิริ </t>
  </si>
  <si>
    <t>พจนากร</t>
  </si>
  <si>
    <t>พิชญุตม์</t>
  </si>
  <si>
    <t>พิชยะ</t>
  </si>
  <si>
    <t>อธิวันดี</t>
  </si>
  <si>
    <t>พีระวัฒน์</t>
  </si>
  <si>
    <t>ภคนน</t>
  </si>
  <si>
    <t>โกวิทย์แสงทอง</t>
  </si>
  <si>
    <t>ศิริเสถียร</t>
  </si>
  <si>
    <t xml:space="preserve">นิพาดา </t>
  </si>
  <si>
    <t>วงค์เรือน</t>
  </si>
  <si>
    <t>ปริษา</t>
  </si>
  <si>
    <t>แสงทอง</t>
  </si>
  <si>
    <t>เปรมิกา</t>
  </si>
  <si>
    <t>ปินตานา</t>
  </si>
  <si>
    <t>พรนำพา</t>
  </si>
  <si>
    <t>พีรชยา</t>
  </si>
  <si>
    <t>พรหมประดิษฐ์</t>
  </si>
  <si>
    <t>ชัยปัน</t>
  </si>
  <si>
    <t>ภารดี</t>
  </si>
  <si>
    <t xml:space="preserve">วราภรณ์ </t>
  </si>
  <si>
    <t>วิศชญาพร</t>
  </si>
  <si>
    <t>รุนเดิม</t>
  </si>
  <si>
    <t>อนันตญา</t>
  </si>
  <si>
    <t>นิจจารีย์</t>
  </si>
  <si>
    <t>แสงอายุ</t>
  </si>
  <si>
    <t>ครูบา</t>
  </si>
  <si>
    <t>มีทอง</t>
  </si>
  <si>
    <t>ศิวกร</t>
  </si>
  <si>
    <t>ใจปัน</t>
  </si>
  <si>
    <t>ไอลดา</t>
  </si>
  <si>
    <t>ป6/2</t>
  </si>
  <si>
    <t>ลาออก 7/5/61</t>
  </si>
  <si>
    <t>ป2/2</t>
  </si>
  <si>
    <t>ป5/2</t>
  </si>
  <si>
    <t>02746</t>
  </si>
  <si>
    <t>ทำแล้ว</t>
  </si>
  <si>
    <t>ป1/2</t>
  </si>
  <si>
    <t>ลาออก 11/5/61</t>
  </si>
  <si>
    <t>เจษฎากร</t>
  </si>
  <si>
    <t>ยามา</t>
  </si>
  <si>
    <t>เข้า 11/5/61</t>
  </si>
  <si>
    <t>ขัดสี</t>
  </si>
  <si>
    <t>สุภัทร</t>
  </si>
  <si>
    <t>หอมอบ</t>
  </si>
  <si>
    <t>ลาออก 15/5/61</t>
  </si>
  <si>
    <t xml:space="preserve">ชลณัฎฐ์ </t>
  </si>
  <si>
    <t xml:space="preserve">ภัทรภร  </t>
  </si>
  <si>
    <t>วิรัญชนา</t>
  </si>
  <si>
    <t>กัญดาพร</t>
  </si>
  <si>
    <t>พัชราภา</t>
  </si>
  <si>
    <t>วริทธิ์นันท์</t>
  </si>
  <si>
    <t>ไม่ต้องทำ</t>
  </si>
  <si>
    <t>โยได</t>
  </si>
  <si>
    <t>ฮอตตะ</t>
  </si>
  <si>
    <t>รายชื่อนักเรียน</t>
  </si>
  <si>
    <t>โรงเรียนเทศบาล ๑ (บ้านเก่า)</t>
  </si>
  <si>
    <t>ต.เมืองพาน    อ.พาน     จ.เชียงราย</t>
  </si>
  <si>
    <t>ลาออก 16/5/61</t>
  </si>
  <si>
    <t>อ.3(มอน3)</t>
  </si>
  <si>
    <t>ณรินธิรา</t>
  </si>
  <si>
    <t>ลาออก 17/5/61</t>
  </si>
  <si>
    <t>บุษยาภรณ์</t>
  </si>
  <si>
    <t>ด่านทอง</t>
  </si>
  <si>
    <t>รอรูป</t>
  </si>
  <si>
    <t>อ2/2(ม1)</t>
  </si>
  <si>
    <t>อ2/2(ศ1)</t>
  </si>
  <si>
    <t>เสรีไพร</t>
  </si>
  <si>
    <t>ลาออก 18/5/61</t>
  </si>
  <si>
    <t>ห้อง</t>
  </si>
  <si>
    <t>รหัส</t>
  </si>
  <si>
    <t>คำนำ</t>
  </si>
  <si>
    <t>ที่</t>
  </si>
  <si>
    <t>เลขประจำตัว</t>
  </si>
  <si>
    <t>เลือก</t>
  </si>
  <si>
    <t>นางสาวฐิติรัตน์   กำบิล</t>
  </si>
  <si>
    <t xml:space="preserve">นางจันทร์เพ็ญ   สันวงค์ </t>
  </si>
  <si>
    <t xml:space="preserve">นางสาวณฐวรรณ สีฟ้า </t>
  </si>
  <si>
    <t>นางวรากุล      เสาร์สุวรรณ์</t>
  </si>
  <si>
    <t>นางสาวสุภาพร  อินต๊ะฟอง</t>
  </si>
  <si>
    <t>นางสาวพรทิวา   มอยนา</t>
  </si>
  <si>
    <t>นางสาวศศิพร    ทำบุญ</t>
  </si>
  <si>
    <t>กันตภณ</t>
  </si>
  <si>
    <t>ศรีสุวรรณ</t>
  </si>
  <si>
    <t>ม2/1</t>
  </si>
  <si>
    <t>ลาออก 23/5/61</t>
  </si>
  <si>
    <t>123/2 หมู่ 8 บ้านหนองหิน ตำบลศิลา อำเภอเมืองขอนแก่น จังหวัดขอนแก่น 40000. โทรศัพท์ : 0-4325-7289</t>
  </si>
  <si>
    <t>อชิรญา</t>
  </si>
  <si>
    <t>คีลาวงศ์</t>
  </si>
  <si>
    <t>นางสาว</t>
  </si>
  <si>
    <t>ประกายแก้ว</t>
  </si>
  <si>
    <t>ครู</t>
  </si>
  <si>
    <t>มณีกาญจน์</t>
  </si>
  <si>
    <t>นาง</t>
  </si>
  <si>
    <t>อติยาภรณ์</t>
  </si>
  <si>
    <t>ผาณิต</t>
  </si>
  <si>
    <t>นาย</t>
  </si>
  <si>
    <t>สยาม</t>
  </si>
  <si>
    <t>ดวงสมร</t>
  </si>
  <si>
    <t>เศรษฐพันธุ์</t>
  </si>
  <si>
    <t>ดวงสุดา</t>
  </si>
  <si>
    <t>ชลธิชา</t>
  </si>
  <si>
    <t>ธนเทพ</t>
  </si>
  <si>
    <t>บังอร</t>
  </si>
  <si>
    <t>ตรัยธวัช</t>
  </si>
  <si>
    <t>ปุณณัตถ์</t>
  </si>
  <si>
    <t>สุรชาติ</t>
  </si>
  <si>
    <t>เอกชัย</t>
  </si>
  <si>
    <t>ลอย</t>
  </si>
  <si>
    <t>เอกสิทธิ์</t>
  </si>
  <si>
    <t>โอตะแปง</t>
  </si>
  <si>
    <t>พิศาล</t>
  </si>
  <si>
    <t>อ</t>
  </si>
  <si>
    <t>ศศิพร</t>
  </si>
  <si>
    <t>ทำบุญ</t>
  </si>
  <si>
    <t>สุพิชญา</t>
  </si>
  <si>
    <t>เขียวเงี้ยว</t>
  </si>
  <si>
    <t>ณฐวรรณ</t>
  </si>
  <si>
    <t>สีฟ้า</t>
  </si>
  <si>
    <t>อุ้มขวัญ</t>
  </si>
  <si>
    <t>หัตถสาร</t>
  </si>
  <si>
    <t>ฐิติรัตน์</t>
  </si>
  <si>
    <t>กำบิล</t>
  </si>
  <si>
    <t>สุภาพร</t>
  </si>
  <si>
    <t>อินต๊ะฟอง</t>
  </si>
  <si>
    <t>ชนม์นิภา</t>
  </si>
  <si>
    <t>วัชรียา</t>
  </si>
  <si>
    <t>มะลิวรรณ</t>
  </si>
  <si>
    <t>ศตวรรษ</t>
  </si>
  <si>
    <t>วิสาร</t>
  </si>
  <si>
    <t>อัญชรินทร์</t>
  </si>
  <si>
    <t>ประภัสสรา</t>
  </si>
  <si>
    <t>ธนะวงศ์</t>
  </si>
  <si>
    <t>พรทิวา</t>
  </si>
  <si>
    <t>มอยนา</t>
  </si>
  <si>
    <t>นราสิริ</t>
  </si>
  <si>
    <t xml:space="preserve">กุณาเลย </t>
  </si>
  <si>
    <t>ชัยวุฒิ</t>
  </si>
  <si>
    <t>รหัสนักเรียน</t>
  </si>
  <si>
    <t>คำนำหน้าชื่อ</t>
  </si>
  <si>
    <t>เพศ</t>
  </si>
  <si>
    <t>เลขประชาชน</t>
  </si>
  <si>
    <t>วันเกิด</t>
  </si>
  <si>
    <t>ชั้นปี</t>
  </si>
  <si>
    <t>ม.3</t>
  </si>
  <si>
    <t>2</t>
  </si>
  <si>
    <t>1</t>
  </si>
  <si>
    <t>ม.2</t>
  </si>
  <si>
    <t>ศิริลักษณ์</t>
  </si>
  <si>
    <t>ม.1</t>
  </si>
  <si>
    <t>พิกุลทอง</t>
  </si>
  <si>
    <t>ทิพย์วรรณ์</t>
  </si>
  <si>
    <t>ภูริทัศน์</t>
  </si>
  <si>
    <t>ป.6</t>
  </si>
  <si>
    <t>ธีรพล</t>
  </si>
  <si>
    <t>ชัยธวัช</t>
  </si>
  <si>
    <t>ศิริวรรณ</t>
  </si>
  <si>
    <t>ชัยซื่อ</t>
  </si>
  <si>
    <t>พัชรธิดา</t>
  </si>
  <si>
    <t>อันติมา</t>
  </si>
  <si>
    <t>ป.5</t>
  </si>
  <si>
    <t>นิธิกร</t>
  </si>
  <si>
    <t>อนุวัตน์</t>
  </si>
  <si>
    <t>นัฐพงษ์</t>
  </si>
  <si>
    <t>ปิยนันท์</t>
  </si>
  <si>
    <t>จริยา</t>
  </si>
  <si>
    <t>กิตติพัทธ์</t>
  </si>
  <si>
    <t>จามร</t>
  </si>
  <si>
    <t>อัมรินทร์</t>
  </si>
  <si>
    <t>จารวี</t>
  </si>
  <si>
    <t>บุษรา</t>
  </si>
  <si>
    <t>ผริตา</t>
  </si>
  <si>
    <t>ธัญสุดา</t>
  </si>
  <si>
    <t>ศรัณยา</t>
  </si>
  <si>
    <t>ธัญจิรา</t>
  </si>
  <si>
    <t>บุรินทร์</t>
  </si>
  <si>
    <t>ป.4</t>
  </si>
  <si>
    <t>วริษฐา</t>
  </si>
  <si>
    <t>ชัญญา</t>
  </si>
  <si>
    <t>ป.3</t>
  </si>
  <si>
    <t>นภัสสร</t>
  </si>
  <si>
    <t>กันต์ปันนี</t>
  </si>
  <si>
    <t xml:space="preserve">จินเก็ท </t>
  </si>
  <si>
    <t>ป.2</t>
  </si>
  <si>
    <t xml:space="preserve">ณกรณ์ </t>
  </si>
  <si>
    <t xml:space="preserve">ภานุเดช </t>
  </si>
  <si>
    <t xml:space="preserve">อาทิตย์ </t>
  </si>
  <si>
    <t xml:space="preserve">สุรเชษฐ์  </t>
  </si>
  <si>
    <t xml:space="preserve">ชญานนท์ </t>
  </si>
  <si>
    <t xml:space="preserve">สิทธินนท์ </t>
  </si>
  <si>
    <t xml:space="preserve">ภัทรพล </t>
  </si>
  <si>
    <t xml:space="preserve">กัลยกร </t>
  </si>
  <si>
    <t xml:space="preserve">กัญญาณัฐ </t>
  </si>
  <si>
    <t xml:space="preserve">อินทิรา </t>
  </si>
  <si>
    <t xml:space="preserve">จุรีรัตน์ </t>
  </si>
  <si>
    <t xml:space="preserve">จันทรากานต์ </t>
  </si>
  <si>
    <t xml:space="preserve">ภัณฑิรา </t>
  </si>
  <si>
    <t xml:space="preserve">กัลยรัตน์ </t>
  </si>
  <si>
    <t xml:space="preserve">ประภาสิริ </t>
  </si>
  <si>
    <t xml:space="preserve">ณัฏฐณิชา </t>
  </si>
  <si>
    <t>กานต์สิริ</t>
  </si>
  <si>
    <t xml:space="preserve">พรรษมล </t>
  </si>
  <si>
    <t xml:space="preserve">นิภาพร </t>
  </si>
  <si>
    <t xml:space="preserve">วรสิริ </t>
  </si>
  <si>
    <t>สันติ</t>
  </si>
  <si>
    <t xml:space="preserve">ณัฐพล </t>
  </si>
  <si>
    <t xml:space="preserve">พงศธร </t>
  </si>
  <si>
    <t>ศุภกิตต์</t>
  </si>
  <si>
    <t xml:space="preserve">กฤตภาส </t>
  </si>
  <si>
    <t>ป.1</t>
  </si>
  <si>
    <t xml:space="preserve">กฤษฎา </t>
  </si>
  <si>
    <t xml:space="preserve">ก้องฤทธา </t>
  </si>
  <si>
    <t xml:space="preserve">ณฐกร </t>
  </si>
  <si>
    <t xml:space="preserve">ธณัชชนม์ </t>
  </si>
  <si>
    <t xml:space="preserve">ธนาธิป </t>
  </si>
  <si>
    <t xml:space="preserve">วรากร </t>
  </si>
  <si>
    <t xml:space="preserve">อดิศัย </t>
  </si>
  <si>
    <t xml:space="preserve">อนุสรณ์ </t>
  </si>
  <si>
    <t xml:space="preserve">เอกวิทย์ </t>
  </si>
  <si>
    <t xml:space="preserve">กวินธิดา </t>
  </si>
  <si>
    <t xml:space="preserve">จิรภิญญา </t>
  </si>
  <si>
    <t xml:space="preserve">ณกัญญา </t>
  </si>
  <si>
    <t xml:space="preserve">ธัญพร </t>
  </si>
  <si>
    <t xml:space="preserve">ปพิชญา </t>
  </si>
  <si>
    <t xml:space="preserve">สิรินธร </t>
  </si>
  <si>
    <t xml:space="preserve">อุษณีย์ </t>
  </si>
  <si>
    <t xml:space="preserve">เอมิกา </t>
  </si>
  <si>
    <t xml:space="preserve">ก้องภพ </t>
  </si>
  <si>
    <t xml:space="preserve">ปัญญา </t>
  </si>
  <si>
    <t xml:space="preserve">ศุภโชติ </t>
  </si>
  <si>
    <t xml:space="preserve">กัญพิชชา </t>
  </si>
  <si>
    <t xml:space="preserve">สุพรรษา </t>
  </si>
  <si>
    <t xml:space="preserve">ภคิน </t>
  </si>
  <si>
    <t xml:space="preserve">จารุเดช </t>
  </si>
  <si>
    <t xml:space="preserve">อนันดา </t>
  </si>
  <si>
    <t xml:space="preserve">ธีรภัทร </t>
  </si>
  <si>
    <t xml:space="preserve">พิมพัฒน์ </t>
  </si>
  <si>
    <t>ภัคพล</t>
  </si>
  <si>
    <t xml:space="preserve">พิชญา </t>
  </si>
  <si>
    <t xml:space="preserve">รังษิยา </t>
  </si>
  <si>
    <t xml:space="preserve">ศิริพร </t>
  </si>
  <si>
    <t xml:space="preserve">ณิภารัตน์ </t>
  </si>
  <si>
    <t xml:space="preserve">ธนบูรณ์ </t>
  </si>
  <si>
    <t>นิธยาภรณ์</t>
  </si>
  <si>
    <t>ปรมัตถ์</t>
  </si>
  <si>
    <t xml:space="preserve">ปวริศ </t>
  </si>
  <si>
    <t xml:space="preserve">ปรีชญา </t>
  </si>
  <si>
    <t>อ.3</t>
  </si>
  <si>
    <t xml:space="preserve">พงศกร </t>
  </si>
  <si>
    <t xml:space="preserve">ทักษอร </t>
  </si>
  <si>
    <t xml:space="preserve">ภาวิณี </t>
  </si>
  <si>
    <t xml:space="preserve">ชนัญญา </t>
  </si>
  <si>
    <t xml:space="preserve">จิดาภา </t>
  </si>
  <si>
    <t xml:space="preserve">เสรีไพร </t>
  </si>
  <si>
    <t xml:space="preserve">พิมชนกวนันท์ </t>
  </si>
  <si>
    <t xml:space="preserve">เกียรติภูมิ </t>
  </si>
  <si>
    <t xml:space="preserve">พีรวิชญ์ </t>
  </si>
  <si>
    <t xml:space="preserve">วิรัญชนา </t>
  </si>
  <si>
    <t xml:space="preserve">พัชรพรรณ </t>
  </si>
  <si>
    <t xml:space="preserve">พัทชดนย์ </t>
  </si>
  <si>
    <t xml:space="preserve">ฐิติภัทร </t>
  </si>
  <si>
    <t xml:space="preserve">ณัฐวดี </t>
  </si>
  <si>
    <t xml:space="preserve">ธีรดนย์ </t>
  </si>
  <si>
    <t xml:space="preserve">ณัฐธิดา </t>
  </si>
  <si>
    <t xml:space="preserve">ณัฐพัฒน์ </t>
  </si>
  <si>
    <t xml:space="preserve">ปริยาภรณ์ </t>
  </si>
  <si>
    <t xml:space="preserve">พันธวัช </t>
  </si>
  <si>
    <t xml:space="preserve">กาญจนา </t>
  </si>
  <si>
    <t xml:space="preserve">ณัฐนนท์ </t>
  </si>
  <si>
    <t xml:space="preserve">มณีวรรณ </t>
  </si>
  <si>
    <t xml:space="preserve">ปฏิภาณ </t>
  </si>
  <si>
    <t xml:space="preserve">อัฐกาญจน์ </t>
  </si>
  <si>
    <t xml:space="preserve">สุทธญาณ์ </t>
  </si>
  <si>
    <t xml:space="preserve">วงค์ประเสริฐ </t>
  </si>
  <si>
    <t xml:space="preserve">เสฏฐวุฒิ </t>
  </si>
  <si>
    <t xml:space="preserve">กรรณกร </t>
  </si>
  <si>
    <t xml:space="preserve">รมิตา </t>
  </si>
  <si>
    <t xml:space="preserve">ศักดิ์สูง </t>
  </si>
  <si>
    <t xml:space="preserve">อรวรินธ์ </t>
  </si>
  <si>
    <t xml:space="preserve">อดิเทพ </t>
  </si>
  <si>
    <t xml:space="preserve">ณัฐวัฒน์ </t>
  </si>
  <si>
    <t xml:space="preserve">วริศรา </t>
  </si>
  <si>
    <t xml:space="preserve">พานกนก </t>
  </si>
  <si>
    <t xml:space="preserve">ธิติสรณ์ </t>
  </si>
  <si>
    <t xml:space="preserve">ธนภูมิ </t>
  </si>
  <si>
    <t xml:space="preserve">พัชราภา </t>
  </si>
  <si>
    <t xml:space="preserve">ภัทรวดี </t>
  </si>
  <si>
    <t xml:space="preserve">ปานวาด </t>
  </si>
  <si>
    <t xml:space="preserve">บดินทร์ </t>
  </si>
  <si>
    <t xml:space="preserve">กชกร </t>
  </si>
  <si>
    <t>ประพันธ์</t>
  </si>
  <si>
    <t>นวพล</t>
  </si>
  <si>
    <t>ฐานทัพ</t>
  </si>
  <si>
    <t>วรดนู</t>
  </si>
  <si>
    <t>เสาร์สุวรรณ์</t>
  </si>
  <si>
    <t>สุจิตตรา</t>
  </si>
  <si>
    <t>ยุทธพงษ์</t>
  </si>
  <si>
    <t>พริกหวาน</t>
  </si>
  <si>
    <t>แพรพิไล</t>
  </si>
  <si>
    <t xml:space="preserve">จักรพัทร </t>
  </si>
  <si>
    <t>มาลา</t>
  </si>
  <si>
    <t>อ.2</t>
  </si>
  <si>
    <t xml:space="preserve">เขตต์นที </t>
  </si>
  <si>
    <t xml:space="preserve">ปุณณภพ </t>
  </si>
  <si>
    <t xml:space="preserve">รัชชานนท์ </t>
  </si>
  <si>
    <t xml:space="preserve">ชรินทร์ทิพย์ </t>
  </si>
  <si>
    <t xml:space="preserve">ณัฐธยาน์ </t>
  </si>
  <si>
    <t xml:space="preserve">ธนวรรธน์ </t>
  </si>
  <si>
    <t xml:space="preserve">ธีรเดช  </t>
  </si>
  <si>
    <t xml:space="preserve">รัชพล </t>
  </si>
  <si>
    <t xml:space="preserve">กชนิภา </t>
  </si>
  <si>
    <t xml:space="preserve">กวินทิพย์ </t>
  </si>
  <si>
    <t xml:space="preserve">เจนจิรา </t>
  </si>
  <si>
    <t xml:space="preserve">ณภัสภรณ์ </t>
  </si>
  <si>
    <t xml:space="preserve">ธิติกาญจน์ </t>
  </si>
  <si>
    <t xml:space="preserve">ปรียภัสสรา </t>
  </si>
  <si>
    <t>พิชชภา</t>
  </si>
  <si>
    <t>วรชิต</t>
  </si>
  <si>
    <t>วิชิต</t>
  </si>
  <si>
    <t>รุ่งทิวา</t>
  </si>
  <si>
    <t>อทิตยา</t>
  </si>
  <si>
    <t>กฤษดา</t>
  </si>
  <si>
    <t>ฐิติโชค</t>
  </si>
  <si>
    <t>ธีรไนย</t>
  </si>
  <si>
    <t>ภูมิธนินท์</t>
  </si>
  <si>
    <t>กีรติกา</t>
  </si>
  <si>
    <t>ชนิสรา</t>
  </si>
  <si>
    <t>พิมพ์อัปสร</t>
  </si>
  <si>
    <t xml:space="preserve">จิราภา </t>
  </si>
  <si>
    <t xml:space="preserve">ดวงแก้ว </t>
  </si>
  <si>
    <t>อ.1</t>
  </si>
  <si>
    <t>ณัฐชนนท์</t>
  </si>
  <si>
    <t>ณัฐวรรธน์</t>
  </si>
  <si>
    <t>ต้นกล้า</t>
  </si>
  <si>
    <t>แทนคุณ</t>
  </si>
  <si>
    <t>กนิษฐา</t>
  </si>
  <si>
    <t>จิรชยา</t>
  </si>
  <si>
    <t>ชลนิภา</t>
  </si>
  <si>
    <t>นำพาพร</t>
  </si>
  <si>
    <t>พงศ์สิริ</t>
  </si>
  <si>
    <t>นิพาดา</t>
  </si>
  <si>
    <t>ภัทรภร</t>
  </si>
  <si>
    <t>ชัยชนะ</t>
  </si>
  <si>
    <t>กิติมา</t>
  </si>
  <si>
    <t>มะลีลี</t>
  </si>
  <si>
    <t>พรหมถาวร</t>
  </si>
  <si>
    <t>หัตถา</t>
  </si>
  <si>
    <t>อุปนันท์</t>
  </si>
  <si>
    <t>เครือยะ</t>
  </si>
  <si>
    <t>ป๋าวงค์</t>
  </si>
  <si>
    <t>พุทธะวงค์</t>
  </si>
  <si>
    <t>มอน1</t>
  </si>
  <si>
    <t>มอน2</t>
  </si>
  <si>
    <t>มอน3</t>
  </si>
  <si>
    <t>ศิลปะ1</t>
  </si>
  <si>
    <t>ศิลปะ2</t>
  </si>
  <si>
    <t>ศิลปะ3</t>
  </si>
  <si>
    <t>เสริม1</t>
  </si>
  <si>
    <t>เสริม2</t>
  </si>
  <si>
    <t>เสริม3</t>
  </si>
  <si>
    <t xml:space="preserve">กฤตพร </t>
  </si>
  <si>
    <t xml:space="preserve">เสนา </t>
  </si>
  <si>
    <t>บุญเที่ยง</t>
  </si>
  <si>
    <t>อนันต์ชัยพัทธนา</t>
  </si>
  <si>
    <t>กฤติยาณี</t>
  </si>
  <si>
    <t>บกน้อย</t>
  </si>
  <si>
    <t>จันทนสกุลวงศ์</t>
  </si>
  <si>
    <t>เป็งยาวงศ์</t>
  </si>
  <si>
    <t>วงค์จันทร์มา</t>
  </si>
  <si>
    <t>พัชรภร</t>
  </si>
  <si>
    <t>กัญชพร</t>
  </si>
  <si>
    <t>ชญาน์ทิพย์</t>
  </si>
  <si>
    <t>ชนพงศ์</t>
  </si>
  <si>
    <t>จิรัฏฐ์</t>
  </si>
  <si>
    <t>รัชนีกรณ์</t>
  </si>
  <si>
    <t>จีรนันทร์</t>
  </si>
  <si>
    <t>ศรีวิจัยนวน</t>
  </si>
  <si>
    <t xml:space="preserve">วิรัตนเกษม </t>
  </si>
  <si>
    <t>ลาออก 14/8/61</t>
  </si>
  <si>
    <t>ธนาภรณ์</t>
  </si>
  <si>
    <t>เงินเย็น</t>
  </si>
  <si>
    <t>ลาออก 28/9/61</t>
  </si>
  <si>
    <t>ป5/1</t>
  </si>
  <si>
    <t>ลาออก 2/10/61</t>
  </si>
  <si>
    <t>ลาออก 17/10/61</t>
  </si>
  <si>
    <t>อ.1/2(ศ3)</t>
  </si>
  <si>
    <t>อ.1/2(ม2)</t>
  </si>
  <si>
    <t>ลาออก 12/10/61</t>
  </si>
  <si>
    <t>ม1/1</t>
  </si>
  <si>
    <t>เฏฌิณฑร์</t>
  </si>
  <si>
    <t>อริสรา</t>
  </si>
  <si>
    <t>สุวรรณวงษ์</t>
  </si>
  <si>
    <t>ชัยนนถี</t>
  </si>
  <si>
    <t>ลบ sis แล้ว</t>
  </si>
  <si>
    <t>เกื้อกูล</t>
  </si>
  <si>
    <t>ติณณฌา</t>
  </si>
  <si>
    <t>ชวรัตน์</t>
  </si>
  <si>
    <t>ฉัตรนรเศรษฐ</t>
  </si>
  <si>
    <t>รชต</t>
  </si>
  <si>
    <t>ต๊ะศรีเรือน</t>
  </si>
  <si>
    <t>เข้า 29/10/61</t>
  </si>
  <si>
    <t>ภาคเรียนที่ 2    ปีการศึกษา 2561</t>
  </si>
  <si>
    <t>เพิ่มsis แล้ว</t>
  </si>
  <si>
    <t>เข้า 23/7/2561</t>
  </si>
  <si>
    <t>ลาออก 5/11/61</t>
  </si>
  <si>
    <t>ลาออก 11/03/62</t>
  </si>
  <si>
    <t>ลาออก 1/03/62</t>
  </si>
  <si>
    <t>ลาออก 4/03/62</t>
  </si>
  <si>
    <t>ม1 อ2/2</t>
  </si>
  <si>
    <t>ลาออก 12/03/62</t>
  </si>
  <si>
    <t>ลาออก 10/04/62</t>
  </si>
  <si>
    <t>ม1/2</t>
  </si>
  <si>
    <t>อ2</t>
  </si>
  <si>
    <t>อ3</t>
  </si>
  <si>
    <t>อ1</t>
  </si>
  <si>
    <t>ลาออก 28/03/62</t>
  </si>
  <si>
    <t>ลาออก 26/03/62</t>
  </si>
  <si>
    <t>ลาออก 20/03/62</t>
  </si>
  <si>
    <t>ลาออก 25/03/62</t>
  </si>
  <si>
    <t>ป1</t>
  </si>
  <si>
    <t>ป2</t>
  </si>
  <si>
    <t>ป3</t>
  </si>
  <si>
    <t>ป4</t>
  </si>
  <si>
    <t>ป5</t>
  </si>
  <si>
    <t>ป6</t>
  </si>
  <si>
    <t>ป</t>
  </si>
  <si>
    <t>ซ้ำชั้น</t>
  </si>
  <si>
    <t>อินทวี</t>
  </si>
  <si>
    <t>เทศบาล 1 (บ้านเก่า)</t>
  </si>
  <si>
    <t>บัวธนะ</t>
  </si>
  <si>
    <t>วศิษฐ์</t>
  </si>
  <si>
    <t>ชัยรัตน์</t>
  </si>
  <si>
    <t>อนุบาลคำนวน</t>
  </si>
  <si>
    <t>อู๋เมืองคำ</t>
  </si>
  <si>
    <t>เย็นมาก</t>
  </si>
  <si>
    <t>เอมอาด</t>
  </si>
  <si>
    <t>พรหมชัยวุฒิ</t>
  </si>
  <si>
    <t>พรสุภัค</t>
  </si>
  <si>
    <t>ดวงวรรณา</t>
  </si>
  <si>
    <t>อนุบาลศิริวัฒนา</t>
  </si>
  <si>
    <t>ไวกสิกรณ์</t>
  </si>
  <si>
    <t>พัชนิดา</t>
  </si>
  <si>
    <t>คำแดง</t>
  </si>
  <si>
    <t>ณัฐธนิสชา</t>
  </si>
  <si>
    <t>มะโนเกตุ</t>
  </si>
  <si>
    <t>อบุบาลพาน</t>
  </si>
  <si>
    <t>รณพีร์</t>
  </si>
  <si>
    <t>บ้านห้วยอาลัย</t>
  </si>
  <si>
    <t>สมพบ</t>
  </si>
  <si>
    <t>คำมูลชัย</t>
  </si>
  <si>
    <t>นพรรณพ</t>
  </si>
  <si>
    <t>สมาร์ทคิดคำนวณ</t>
  </si>
  <si>
    <t>กรกฤต</t>
  </si>
  <si>
    <t>เออแสง</t>
  </si>
  <si>
    <t>อนุบาลพาน</t>
  </si>
  <si>
    <t>อุ่นเสาร์</t>
  </si>
  <si>
    <t>สุธีกานต์</t>
  </si>
  <si>
    <t>ตาระนะ</t>
  </si>
  <si>
    <t>ญภา</t>
  </si>
  <si>
    <t>ปาณะการ</t>
  </si>
  <si>
    <t>ธัญรดา</t>
  </si>
  <si>
    <t>ศรีกุลกิจ</t>
  </si>
  <si>
    <t>ญาธิดา</t>
  </si>
  <si>
    <t>เกตณรงค์</t>
  </si>
  <si>
    <t>สิมมา</t>
  </si>
  <si>
    <t>ณัชชารินทร์</t>
  </si>
  <si>
    <t>อนุบาลองค์การบริหารส่วนตำบลป่าหุ่ง</t>
  </si>
  <si>
    <t>วิภารัต</t>
  </si>
  <si>
    <t>อันธิกา</t>
  </si>
  <si>
    <t>พรหมศรี</t>
  </si>
  <si>
    <t>บ้านม่วงคำ</t>
  </si>
  <si>
    <t>ณัชนันท์</t>
  </si>
  <si>
    <t>ร่วมชาติ</t>
  </si>
  <si>
    <t>อบต.สันติสุข</t>
  </si>
  <si>
    <t>จักรรินทร์</t>
  </si>
  <si>
    <t>อินทะประดิษฐ์</t>
  </si>
  <si>
    <t>พานพสกสวัสดิ์</t>
  </si>
  <si>
    <t>กัญญารัตน์</t>
  </si>
  <si>
    <t>อินต๊ะ</t>
  </si>
  <si>
    <t>ยอมใจอยู่</t>
  </si>
  <si>
    <t>ธิชากร</t>
  </si>
  <si>
    <t>ไชมาลา</t>
  </si>
  <si>
    <t>มัญชุภา</t>
  </si>
  <si>
    <t>จิราภรณ์</t>
  </si>
  <si>
    <t>ซาทรง</t>
  </si>
  <si>
    <t>รุ่งรวี</t>
  </si>
  <si>
    <t>เครืออินตา</t>
  </si>
  <si>
    <t>ภูมิภัทร</t>
  </si>
  <si>
    <t>เมธินี</t>
  </si>
  <si>
    <t>พวงเดช</t>
  </si>
  <si>
    <t>บ้านปางเกาะทราย</t>
  </si>
  <si>
    <t>ตะวัน</t>
  </si>
  <si>
    <t>จันทร์สุข</t>
  </si>
  <si>
    <t>อภินัทธ์</t>
  </si>
  <si>
    <t>แซ่เจียง</t>
  </si>
  <si>
    <t>ณัฐกิตต์</t>
  </si>
  <si>
    <t>ปวนยอด</t>
  </si>
  <si>
    <t>บ้านป่าส้าน</t>
  </si>
  <si>
    <t>กฤษนัย</t>
  </si>
  <si>
    <t>ปาสำลี</t>
  </si>
  <si>
    <t>จิตตพัฒน์</t>
  </si>
  <si>
    <t>ปินตาแก้ว</t>
  </si>
  <si>
    <t>วรวิช</t>
  </si>
  <si>
    <t>ยศมูล</t>
  </si>
  <si>
    <t>สิริราช</t>
  </si>
  <si>
    <t>เจตนิพัทธ์</t>
  </si>
  <si>
    <t>เลางาม</t>
  </si>
  <si>
    <t>พรสุดา</t>
  </si>
  <si>
    <t>วัฒนศึกษา</t>
  </si>
  <si>
    <t>พัชรมัย</t>
  </si>
  <si>
    <t>แสนเกตุ</t>
  </si>
  <si>
    <t>ธานาธร</t>
  </si>
  <si>
    <t>สว่างทิพย์</t>
  </si>
  <si>
    <t>บูรพา</t>
  </si>
  <si>
    <t>ภาณรมย์</t>
  </si>
  <si>
    <t>นางอุ้มขวัญ</t>
  </si>
  <si>
    <t>นางสาวธันยพร</t>
  </si>
  <si>
    <t>ชวนคิด</t>
  </si>
  <si>
    <t>เมืองชัย</t>
  </si>
  <si>
    <t>ศรศรี</t>
  </si>
  <si>
    <t>รายชื่อนักเรียนอนุบาล 1/1     ภาคเรียนที่ 1  ปีการศึกษา 2562</t>
  </si>
  <si>
    <t>รายชื่อนักเรียนอนุบาล 2/1     ภาคเรียนที่ 1  ปีการศึกษา 2562</t>
  </si>
  <si>
    <t>รายชื่อนักเรียนอนุบาล 2/2    ภาคเรียนที่ 1  ปีการศึกษา 2562</t>
  </si>
  <si>
    <t>รายชื่อนักเรียนอนุบาล 3/1     ภาคเรียนที่ 1  ปีการศึกษา 2562</t>
  </si>
  <si>
    <t>ครูที่ปรึกษา    ___________________________________________</t>
  </si>
  <si>
    <t>รายชื่อนักเรียนอนุบาล 3/2     ภาคเรียนที่ 1  ปีการศึกษา 2562</t>
  </si>
  <si>
    <t>รายชื่อนักเรียนอนุบาล 1/2     ภาคเรียนที่ 1  ปีการศึกษา 2562</t>
  </si>
  <si>
    <t>ลาออก 29/04/62</t>
  </si>
  <si>
    <t>ลาออก 25/04/62</t>
  </si>
  <si>
    <t>ลาออก 22/04/62</t>
  </si>
  <si>
    <t>นายเศรษฐพันธุ์</t>
  </si>
  <si>
    <t>ลาออก 13/5/62</t>
  </si>
  <si>
    <t>กริชติชัย</t>
  </si>
  <si>
    <t>ศรีมหรรณ์</t>
  </si>
  <si>
    <t>อำนาจ</t>
  </si>
  <si>
    <t>อภิณห์ภร</t>
  </si>
  <si>
    <t>กุลวุฒิพงษ์ศักดิ์</t>
  </si>
  <si>
    <t>วราพรรณ</t>
  </si>
  <si>
    <t>สันหนองควาย</t>
  </si>
  <si>
    <t>ณัฐภรณ์</t>
  </si>
  <si>
    <t>นวลชัยภูมิ</t>
  </si>
  <si>
    <t>อัฑฒกร</t>
  </si>
  <si>
    <t>ชัยนาม</t>
  </si>
  <si>
    <t>พชร</t>
  </si>
  <si>
    <t>นิธิธนภัทร</t>
  </si>
  <si>
    <t>เอื้ออังกูร</t>
  </si>
  <si>
    <t>มีนันต๊ะ</t>
  </si>
  <si>
    <t>กฤษณพล</t>
  </si>
  <si>
    <t>ใจวรรณ์</t>
  </si>
  <si>
    <t>มินรญา</t>
  </si>
  <si>
    <t>อินต๊ะแสน</t>
  </si>
  <si>
    <t>จันทร์เดช</t>
  </si>
  <si>
    <t>รัญชน์ธร</t>
  </si>
  <si>
    <t>สุธาสินี</t>
  </si>
  <si>
    <t>พรหมเผ่า</t>
  </si>
  <si>
    <t>ณัฏฐณิชชา</t>
  </si>
  <si>
    <t>พรนิธิสมบูรณ์</t>
  </si>
  <si>
    <t>ตุนธร</t>
  </si>
  <si>
    <t>แข็งขันธ์</t>
  </si>
  <si>
    <t>ภคภัทร</t>
  </si>
  <si>
    <t>จิรหิรัญโชค</t>
  </si>
  <si>
    <t>วงศกร</t>
  </si>
  <si>
    <t>รัตนกร</t>
  </si>
  <si>
    <t>สุรินทร์</t>
  </si>
  <si>
    <t>รัชนก</t>
  </si>
  <si>
    <t>บัวงาม</t>
  </si>
  <si>
    <t>วรันญา</t>
  </si>
  <si>
    <t>จันทร์ตา</t>
  </si>
  <si>
    <t>ตุลยา</t>
  </si>
  <si>
    <t>ลาภบุญเรือง</t>
  </si>
  <si>
    <t>ปุณณภา</t>
  </si>
  <si>
    <t>ญาณาธิป</t>
  </si>
  <si>
    <t>อนามิกา</t>
  </si>
  <si>
    <t>กันทะเจตน์</t>
  </si>
  <si>
    <t>คีลาวงค์</t>
  </si>
  <si>
    <t>พชคฤณ</t>
  </si>
  <si>
    <t>ภูธิเบต</t>
  </si>
  <si>
    <t>พวงสมบัติ</t>
  </si>
  <si>
    <t>ต๊ะศรีเรื่อน</t>
  </si>
  <si>
    <t>ณัชพล</t>
  </si>
  <si>
    <t>คำบุญชื่น</t>
  </si>
  <si>
    <t>ณณณวัตม์</t>
  </si>
  <si>
    <t>พุทธัง</t>
  </si>
  <si>
    <t>พิชญ์นาฏ</t>
  </si>
  <si>
    <t>พิมพ์ญาดา</t>
  </si>
  <si>
    <t>อุทัย</t>
  </si>
  <si>
    <t>ปนัสยา</t>
  </si>
  <si>
    <t>ศรีเริญ</t>
  </si>
  <si>
    <t>นวคุณ</t>
  </si>
  <si>
    <t>สุประภาส</t>
  </si>
  <si>
    <t>อักษราภัค</t>
  </si>
  <si>
    <t>หล้าเมา</t>
  </si>
  <si>
    <t>กวินภพ</t>
  </si>
  <si>
    <t>เตวิยะ</t>
  </si>
  <si>
    <t>ศิวกรณ์</t>
  </si>
  <si>
    <t>รักไทย</t>
  </si>
  <si>
    <t>ณัฐภูมิ</t>
  </si>
  <si>
    <t>แสนเพชร</t>
  </si>
  <si>
    <t>สีหนูปุ้ย</t>
  </si>
  <si>
    <t>ภัทรริกา</t>
  </si>
  <si>
    <t>ใจธิ</t>
  </si>
  <si>
    <t>อชิญา</t>
  </si>
  <si>
    <t>อรปรียา</t>
  </si>
  <si>
    <t>นามไว</t>
  </si>
  <si>
    <t>ปภังกร</t>
  </si>
  <si>
    <t>สววิบูลย์</t>
  </si>
  <si>
    <t>จิตรานุช</t>
  </si>
  <si>
    <t>บุญสูง</t>
  </si>
  <si>
    <t>กรชญา</t>
  </si>
  <si>
    <t>สุกรณ์</t>
  </si>
  <si>
    <t>นางสุพิชญา   เขียวเงี้ยว</t>
  </si>
  <si>
    <t xml:space="preserve">ฑักษอร </t>
  </si>
  <si>
    <t>ปุญญตา</t>
  </si>
  <si>
    <t>พุทธรัตนประทีป</t>
  </si>
  <si>
    <t>ยุทธการ</t>
  </si>
  <si>
    <t>ศรีไพรเจริญ</t>
  </si>
  <si>
    <t>นัทธ์ชนัน</t>
  </si>
  <si>
    <t>ใจงามกุล</t>
  </si>
  <si>
    <t>นางอติยาภรณ์   ยาวิลาศ</t>
  </si>
  <si>
    <t>นางอุ้มขวัญ   หัตถสาร</t>
  </si>
  <si>
    <t>นางสาวณัฏฐ์ณิชา   ชัยนนถี</t>
  </si>
  <si>
    <t>นางสาวประกายแก้ว   แก้วอินต๊ะ</t>
  </si>
  <si>
    <t>นางสาววัชรียา   บุญงาม</t>
  </si>
  <si>
    <t>นางสาวมณีกาญจน์   ถิ่นลำปาง</t>
  </si>
  <si>
    <t>นายธนเทพ   ก๋าวิบูล</t>
  </si>
  <si>
    <t>นางบังอร   ศุภเกียรติบัญชร</t>
  </si>
  <si>
    <t>นางสาวผาณิต   อานุนามัง</t>
  </si>
  <si>
    <t>นางดวงสมร   ก้อนทองสิงห์</t>
  </si>
  <si>
    <t>นายเศรษฐพันธุ์   สันวงค์</t>
  </si>
  <si>
    <t>นางดวงสุดา   โพธิ์ยอด</t>
  </si>
  <si>
    <t>นางสาวชลธิชา   อนันต์ชัยพัทธนา</t>
  </si>
  <si>
    <t>นางพรทิพย์   วงค์ตะวัน</t>
  </si>
  <si>
    <t>นายวิสาร   โตบันลือภพ</t>
  </si>
  <si>
    <t>นายตรัยธวัช   อุดเอ้ย</t>
  </si>
  <si>
    <t>นางสาวชนม์นิภา   ชุมภูเมือง</t>
  </si>
  <si>
    <t>นายสุรชาติ   โพธิ์ยอด</t>
  </si>
  <si>
    <t>นางสาวธันยพร   ชวนคิด</t>
  </si>
  <si>
    <t>นายศตวรรษ   ยศวิทยากุล</t>
  </si>
  <si>
    <t>ลาออก 4/3/62</t>
  </si>
  <si>
    <t>จันทรกานต์</t>
  </si>
  <si>
    <t>จิตติพัฒน์</t>
  </si>
  <si>
    <t>ภูทิเบต</t>
  </si>
  <si>
    <t>มอนเตสซอรี่ 1</t>
  </si>
  <si>
    <t>มอนเตสซอรี่ 2</t>
  </si>
  <si>
    <t>มอนเตสซอรี่ 3</t>
  </si>
  <si>
    <t>ศิลปและประกอบอาหาร 1</t>
  </si>
  <si>
    <t>ศิลปและประกอบอาหาร 2</t>
  </si>
  <si>
    <t>ศิลปและประกอบอาหาร 3</t>
  </si>
  <si>
    <t>เสริมประสบการณ์ 1</t>
  </si>
  <si>
    <t>เสริมประสบการณ์ 2</t>
  </si>
  <si>
    <t>เสริมประสบการณ์ 3</t>
  </si>
  <si>
    <t>เลขประจำตัวประชาชน</t>
  </si>
  <si>
    <t>วัน-เดือน-ปีเกิด</t>
  </si>
  <si>
    <t>พรพิพัฒน์</t>
  </si>
  <si>
    <t>สว่างทิตย์</t>
  </si>
  <si>
    <t>จักรริณทร</t>
  </si>
  <si>
    <t>ณัฐภรญ์</t>
  </si>
  <si>
    <t>ออก 26/6/2556</t>
  </si>
  <si>
    <t>สุกิฤษฎ์</t>
  </si>
  <si>
    <t>ปันสุวรรณ</t>
  </si>
  <si>
    <t>วรเดชสินธุ์</t>
  </si>
  <si>
    <t>จันทร์แซม</t>
  </si>
  <si>
    <t>อ.1.1</t>
  </si>
  <si>
    <t>เข้า 23/09/62</t>
  </si>
  <si>
    <t>ออก 29/10/62</t>
  </si>
  <si>
    <t>เขมชาติ</t>
  </si>
  <si>
    <t>สืบปัญญา</t>
  </si>
  <si>
    <t>สุทธญาณ์</t>
  </si>
  <si>
    <t>วงค์ประเสริฐ</t>
  </si>
  <si>
    <t>ศุทธวีร์</t>
  </si>
  <si>
    <t>บูรพาวิทยา ชลบุรี</t>
  </si>
  <si>
    <t>อนุบาลพุทธชาติ พิจิตร</t>
  </si>
  <si>
    <t>เข้า 1/11/2562</t>
  </si>
  <si>
    <t>ธัญพิสิษฐ์</t>
  </si>
  <si>
    <t>สิ้นเคราะห์</t>
  </si>
  <si>
    <t>วังมูล</t>
  </si>
  <si>
    <t>เข้า 5/11/2562</t>
  </si>
  <si>
    <t>นางสาวพิมพ์วดี เรืองอยู่</t>
  </si>
  <si>
    <t>มอน 1</t>
  </si>
  <si>
    <t>สุวรรณรินทร์</t>
  </si>
  <si>
    <t>นายเอกรัตน์</t>
  </si>
  <si>
    <t>ลาออก 23/03/2563</t>
  </si>
  <si>
    <t>ลาออก 11/03/2563</t>
  </si>
  <si>
    <t>ตันเตโช</t>
  </si>
  <si>
    <t>ลาออก 28/03/2563</t>
  </si>
  <si>
    <t>ลาออก 18/03/2563</t>
  </si>
  <si>
    <t>ลาออก 24/03/2563</t>
  </si>
  <si>
    <t>ลาออก 27/03/2563</t>
  </si>
  <si>
    <t>ลาออก 31/03/2563</t>
  </si>
  <si>
    <t>รายชื่อนักเรียนชั้นประถมศึกษาปีที่ 2/1     ภาคเรียนที่ 1  ปีการศึกษา 2563</t>
  </si>
  <si>
    <t>รายชื่อนักเรียนชั้นประถมศึกษาปีที่ 2/2     ภาคเรียนที่ 1  ปีการศึกษา 2563</t>
  </si>
  <si>
    <t>รายชื่อนักเรียนชั้นประถมศึกษาปีที่ 3/1     ภาคเรียนที่ 1  ปีการศึกษา 2563</t>
  </si>
  <si>
    <t>รายชื่อนักเรียนชั้นประถมศึกษาปีที่ 3/2     ภาคเรียนที่ 1  ปีการศึกษา 2563</t>
  </si>
  <si>
    <t>รายชื่อนักเรียนชั้นประถมศึกษาปีที่ 5/1     ภาคเรียนที่ 1  ปีการศึกษา 2563</t>
  </si>
  <si>
    <t>รายชื่อนักเรียนชั้นประถมศึกษาปีที่ 5/2     ภาคเรียนที่ 1  ปีการศึกษา 2563</t>
  </si>
  <si>
    <t>รายชื่อนักเรียนชั้นประถมศึกษาปีที่ 6/1     ภาคเรียนที่ 1  ปีการศึกษา 2563</t>
  </si>
  <si>
    <t>รายชื่อนักเรียนชั้นประถมศึกษาปีที่ 6/2     ภาคเรียนที่ 1  ปีการศึกษา 2563</t>
  </si>
  <si>
    <t>รายชื่อนักเรียนชั้นมัธยมศึกษาปีที่ 2/1     ภาคเรียนที่ 1  ปีการศึกษา 2563</t>
  </si>
  <si>
    <t>รายชื่อนักเรียนชั้นมัธยมศึกษาปีที่ 2/2     ภาคเรียนที่ 1  ปีการศึกษา 2563</t>
  </si>
  <si>
    <t>รายชื่อนักเรียนชั้นมัธยมศึกษาปีที่ 3/1     ภาคเรียนที่ 1  ปีการศึกษา 2563</t>
  </si>
  <si>
    <t>รายชื่อนักเรียนชั้นมัธยมศึกษาปีที่ 3/2     ภาคเรียนที่ 1  ปีการศึกษา 2563</t>
  </si>
  <si>
    <t>รายชื่อนักเรียนชั้นประถมศึกษาปีที่ 4/1     ภาคเรียนที่ 1  ปีการศึกษา 2563</t>
  </si>
  <si>
    <t>ป.1/3</t>
  </si>
  <si>
    <t>นายนพวัฒน์</t>
  </si>
  <si>
    <t>ตาวารี</t>
  </si>
  <si>
    <t>นายเอกสิทธิ์</t>
  </si>
  <si>
    <t>นางสาวศุภมาส</t>
  </si>
  <si>
    <t>ตันแก้ว</t>
  </si>
  <si>
    <t xml:space="preserve">นางสาวณัฏฐ์ณิชา </t>
  </si>
  <si>
    <t>นายสยาม</t>
  </si>
  <si>
    <t>นายพิศาล</t>
  </si>
  <si>
    <t>นายเอกชัย</t>
  </si>
  <si>
    <t>บุญรัตน์</t>
  </si>
  <si>
    <t>รายชื่อนักเรียนชั้นประถมศึกษาปีที่ 1/3     ภาคเรียนที่ 1  ปีการศึกษา 2563</t>
  </si>
  <si>
    <t>รายชื่อนักเรียนชั้นประถมศึกษาปีที่ 1/2     ภาคเรียนที่ 1  ปีการศึกษา 2563</t>
  </si>
  <si>
    <t>รายชื่อนักเรียนชั้นประถมศึกษาปีที่ 1/1     ภาคเรียนที่ 1  ปีการศึกษา 2563</t>
  </si>
  <si>
    <t>รายชื่อนักเรียนชั้นมัธยมศึกษาปีที่ 1/1     ภาคเรียนที่ 1  ปีการศึกษา 2563</t>
  </si>
  <si>
    <t>รายชื่อนักเรียนชั้นมัธยมศึกษาปีที่ 1/2     ภาคเรียนที่ 1  ปีการศึกษา 2563</t>
  </si>
  <si>
    <t>สถิติจำนวนนักเรียน ภาคเรียนที่  1   ปีการศึกษา 2563</t>
  </si>
  <si>
    <t>ศราวุฒิ</t>
  </si>
  <si>
    <t>คำถา</t>
  </si>
  <si>
    <t>เนติพงษ์</t>
  </si>
  <si>
    <t>ทองคำใบ</t>
  </si>
  <si>
    <t>จารุณัฐ</t>
  </si>
  <si>
    <t>วงศ์ราษฎร์</t>
  </si>
  <si>
    <t>แทน</t>
  </si>
  <si>
    <t>ทิศเลิศ</t>
  </si>
  <si>
    <t>ศรัณยพงศ์</t>
  </si>
  <si>
    <t>หาญโยธิน</t>
  </si>
  <si>
    <t>ปรียานุช</t>
  </si>
  <si>
    <t>คำสิงห์</t>
  </si>
  <si>
    <t>ฐิติมน</t>
  </si>
  <si>
    <t>สันจันตา</t>
  </si>
  <si>
    <t>ท1</t>
  </si>
  <si>
    <t>สหศาสตร์ศึกษา</t>
  </si>
  <si>
    <t>2ชุมชนบ้านทุ่งป่าแดด</t>
  </si>
  <si>
    <t>บ้านหนองบัว</t>
  </si>
  <si>
    <t>กันทาทอง</t>
  </si>
  <si>
    <t>ชิตชนินทร์</t>
  </si>
  <si>
    <t>ปัญญาวิชา</t>
  </si>
  <si>
    <t>ชนกันต์</t>
  </si>
  <si>
    <t>ปัญญาวิเลิศ</t>
  </si>
  <si>
    <t>นพกฤต</t>
  </si>
  <si>
    <t>จันทร์ชุดาภา</t>
  </si>
  <si>
    <t>มนชิตา</t>
  </si>
  <si>
    <t>ลนทอง</t>
  </si>
  <si>
    <t>ชุติกานต์</t>
  </si>
  <si>
    <t>อุปเสน</t>
  </si>
  <si>
    <t>เงาเรือง</t>
  </si>
  <si>
    <t>โลนไธสง</t>
  </si>
  <si>
    <t>พีรพัฒน์</t>
  </si>
  <si>
    <t>กานต์กวิน</t>
  </si>
  <si>
    <t>พันธกร</t>
  </si>
  <si>
    <t>หลักแหลม</t>
  </si>
  <si>
    <t>วรันธร</t>
  </si>
  <si>
    <t>ศรีรินติ๊บ</t>
  </si>
  <si>
    <t>จิรภัทร</t>
  </si>
  <si>
    <t>ศรีบุญเรือง</t>
  </si>
  <si>
    <t>คำปัญโญ</t>
  </si>
  <si>
    <t>ณัฐหทัย</t>
  </si>
  <si>
    <t>ชญากาญจน์</t>
  </si>
  <si>
    <t>ดนตรี</t>
  </si>
  <si>
    <t>กรรวี</t>
  </si>
  <si>
    <t>โตษณีย์ ณ อยุธยา</t>
  </si>
  <si>
    <t>จิรภาส</t>
  </si>
  <si>
    <t>พันธกิจ</t>
  </si>
  <si>
    <t>เอี่ยมสำอางค์</t>
  </si>
  <si>
    <t>นัทธวัฒน์</t>
  </si>
  <si>
    <t>ยอดลวด</t>
  </si>
  <si>
    <t>บัวทุม</t>
  </si>
  <si>
    <t xml:space="preserve">ธัญญรัตน์ </t>
  </si>
  <si>
    <t>จันทร์ศุภเสน</t>
  </si>
  <si>
    <t>อนุบาลคำนวณ</t>
  </si>
  <si>
    <t>กองทัพบกอุปถัมภ์บริบูรณ์ธนวัฒน์</t>
  </si>
  <si>
    <t>เทศบาล ๑ (บ้านเก่า)</t>
  </si>
  <si>
    <t>มาละวิชัย</t>
  </si>
  <si>
    <t>อบต.เมืองพาน</t>
  </si>
  <si>
    <t>ชยาภัสร์</t>
  </si>
  <si>
    <t>พันธะบัวศรี</t>
  </si>
  <si>
    <t>จ.ชัยภูมิ</t>
  </si>
  <si>
    <t>พร้อมพุฒิ</t>
  </si>
  <si>
    <t>พังซา</t>
  </si>
  <si>
    <t>สาธิตวิทยาเชียงคำ</t>
  </si>
  <si>
    <t>ปรีชญาพร</t>
  </si>
  <si>
    <t>กันธะ</t>
  </si>
  <si>
    <t>วัดเหมืองง่า</t>
  </si>
  <si>
    <t>พัทธดนย์</t>
  </si>
  <si>
    <t>ไชยแสงคำ</t>
  </si>
  <si>
    <t>ศิริมาตย์เทวี</t>
  </si>
  <si>
    <t>นัทธพงศ์</t>
  </si>
  <si>
    <t>สุกร</t>
  </si>
  <si>
    <t>วัดกู่เส้า</t>
  </si>
  <si>
    <t>พีรดา</t>
  </si>
  <si>
    <t>ทองเนื้อขาว</t>
  </si>
  <si>
    <t>ชยุต</t>
  </si>
  <si>
    <t>อนุพันธ์</t>
  </si>
  <si>
    <t xml:space="preserve">เมฆขลา </t>
  </si>
  <si>
    <t>บุญวิเศษ</t>
  </si>
  <si>
    <t>รู้ธรรม</t>
  </si>
  <si>
    <t>บ้านซำจานเนินทอง</t>
  </si>
  <si>
    <t xml:space="preserve"> </t>
  </si>
  <si>
    <t>รายชื่อนักเรียนชั้นประถมศึกษาปีที่ 4/2     ภาคเรียนที่ 1  ปีการศึกษา 2563</t>
  </si>
  <si>
    <t>อบต.ทรายขาว</t>
  </si>
  <si>
    <t>อบต.ป่าหุ่ง</t>
  </si>
  <si>
    <t>ลง WAC แล้ว</t>
  </si>
  <si>
    <t>บ้านฝั่งตื้น</t>
  </si>
  <si>
    <t>ศิริวัฒนา</t>
  </si>
  <si>
    <t>อนุบาลเทศบาลตำบลแม่ปืม</t>
  </si>
  <si>
    <t>บ้านสันติวัน</t>
  </si>
  <si>
    <t>รายชื่อนักเรียนชั้นอนุบาล ปีการศึกษา 2563</t>
  </si>
  <si>
    <t>ฉัตรนภา</t>
  </si>
  <si>
    <t>สุทธีรา</t>
  </si>
  <si>
    <t>พิมพีริญา</t>
  </si>
  <si>
    <t>ฐิตาพร</t>
  </si>
  <si>
    <t>จีรัชญาณ์</t>
  </si>
  <si>
    <t>สังข์ทอง</t>
  </si>
  <si>
    <t>ศุภวุฒิ</t>
  </si>
  <si>
    <t>ก๋องอ้าย</t>
  </si>
  <si>
    <t>ธันยกร</t>
  </si>
  <si>
    <t>อนัตกะทัต</t>
  </si>
  <si>
    <t>ณดารัตน์</t>
  </si>
  <si>
    <t>ปียะดา</t>
  </si>
  <si>
    <t>นลินญา</t>
  </si>
  <si>
    <t>นานต๊ะ</t>
  </si>
  <si>
    <t>นิพพิชฌย์</t>
  </si>
  <si>
    <t>ศิริ</t>
  </si>
  <si>
    <t>สุชานุวัฒน์</t>
  </si>
  <si>
    <t>ปาละมะ</t>
  </si>
  <si>
    <t>วีรดา</t>
  </si>
  <si>
    <t>ชนกานต์</t>
  </si>
  <si>
    <t>ยืนยิ่ง</t>
  </si>
  <si>
    <t>นารา</t>
  </si>
  <si>
    <t>สารเชื้อ</t>
  </si>
  <si>
    <t>กุลประกาย</t>
  </si>
  <si>
    <t>สุบิน</t>
  </si>
  <si>
    <t>กันตวิชญ์</t>
  </si>
  <si>
    <t>วงค์ตัน</t>
  </si>
  <si>
    <t>วชิรวิทย์</t>
  </si>
  <si>
    <t>ยาลังคำ</t>
  </si>
  <si>
    <t>ธัญญารัตน์</t>
  </si>
  <si>
    <t>ศรีแพร</t>
  </si>
  <si>
    <t>วุฒิพงษ์</t>
  </si>
  <si>
    <t>เอวารินทร์</t>
  </si>
  <si>
    <t>สุขเกษม</t>
  </si>
  <si>
    <t>ชยางค์กูล</t>
  </si>
  <si>
    <t>เกตุภู่</t>
  </si>
  <si>
    <t>ชลธาร</t>
  </si>
  <si>
    <t>รู้การนา</t>
  </si>
  <si>
    <t>นิรุชา</t>
  </si>
  <si>
    <t>ธีรตา</t>
  </si>
  <si>
    <t>ทรัพย์พิพัฒนา</t>
  </si>
  <si>
    <t>ณิฌาพัชร์</t>
  </si>
  <si>
    <t>แผ่นชัยพรม</t>
  </si>
  <si>
    <t>อ้วนแก้ว</t>
  </si>
  <si>
    <t>ณัฐชา</t>
  </si>
  <si>
    <t>บังเกิดลาภ</t>
  </si>
  <si>
    <t>ทัตเทพ</t>
  </si>
  <si>
    <t>แก้วประสิทธิ์</t>
  </si>
  <si>
    <t>สายธาร</t>
  </si>
  <si>
    <t>บุญเรือง</t>
  </si>
  <si>
    <t>พิพัฒน์พงษ์</t>
  </si>
  <si>
    <t>ลาพิตร</t>
  </si>
  <si>
    <t>พรรณปพร</t>
  </si>
  <si>
    <t>จรัญพร</t>
  </si>
  <si>
    <t>ธัญญานันท์</t>
  </si>
  <si>
    <t>มหิทธิ</t>
  </si>
  <si>
    <t>นะโม</t>
  </si>
  <si>
    <t>เววน</t>
  </si>
  <si>
    <t>ภัทรกร</t>
  </si>
  <si>
    <t>ใจตรง</t>
  </si>
  <si>
    <t>อินทรักษาทรัพย์</t>
  </si>
  <si>
    <t>ภีมภัทร์</t>
  </si>
  <si>
    <t>มะโนเครื่อง</t>
  </si>
  <si>
    <t>ณัฐติกาญจน์</t>
  </si>
  <si>
    <t>เตปิน</t>
  </si>
  <si>
    <t>ปุญญพัฒน์</t>
  </si>
  <si>
    <t>เกิดมณี</t>
  </si>
  <si>
    <t>กฤตบุญ</t>
  </si>
  <si>
    <t>กานต์รวี</t>
  </si>
  <si>
    <t>ธนบดี</t>
  </si>
  <si>
    <t>สุธิตา</t>
  </si>
  <si>
    <t>ปวนสุรินทร์</t>
  </si>
  <si>
    <t>วาริศา</t>
  </si>
  <si>
    <t>ก๋าซ้อน</t>
  </si>
  <si>
    <t>พงษ์ตันกุล</t>
  </si>
  <si>
    <t xml:space="preserve"> ปภิณวิช</t>
  </si>
  <si>
    <t>ฟองใจ</t>
  </si>
  <si>
    <t>อัญรดา</t>
  </si>
  <si>
    <t>อธิวัฒน์</t>
  </si>
  <si>
    <t>สิงห์รัว</t>
  </si>
  <si>
    <t>อติวิชญ์</t>
  </si>
  <si>
    <t>กิตติศักดิ์</t>
  </si>
  <si>
    <t>บุตรตะคุ</t>
  </si>
  <si>
    <t>วิยะดา</t>
  </si>
  <si>
    <t>ปวีณ์ธิดา</t>
  </si>
  <si>
    <t>ณัฐกมล</t>
  </si>
  <si>
    <t>สอนง่าย</t>
  </si>
  <si>
    <t>ตรัยคุณ</t>
  </si>
  <si>
    <t>สามคำ</t>
  </si>
  <si>
    <r>
      <t>ภู</t>
    </r>
    <r>
      <rPr>
        <sz val="16"/>
        <color rgb="FFFF0000"/>
        <rFont val="Angsana New"/>
        <family val="1"/>
      </rPr>
      <t>ทิ</t>
    </r>
    <r>
      <rPr>
        <sz val="16"/>
        <color theme="1"/>
        <rFont val="Angsana New"/>
        <family val="1"/>
      </rPr>
      <t>เบต</t>
    </r>
  </si>
  <si>
    <t>พจนินท์</t>
  </si>
  <si>
    <t>วงษา</t>
  </si>
  <si>
    <t>อนุบาลดอนตัน</t>
  </si>
  <si>
    <t>ภูมิวิทยา ชัยภูมิ</t>
  </si>
  <si>
    <t>วัดเหมืองง่าพิเศษ</t>
  </si>
  <si>
    <t>ธีร์ธวัช</t>
  </si>
  <si>
    <t>เดชะบุญ</t>
  </si>
  <si>
    <t>พร้อมพรรณวิทยา</t>
  </si>
  <si>
    <t>วิมลณัฐ</t>
  </si>
  <si>
    <t>สาระสุข</t>
  </si>
  <si>
    <t>ธิปาแก้ว</t>
  </si>
  <si>
    <t>วัน เดือน ปีเกิด</t>
  </si>
  <si>
    <t>นิติกร</t>
  </si>
  <si>
    <t>ศรีอุ่น</t>
  </si>
  <si>
    <t>มาจาก</t>
  </si>
  <si>
    <t>ลาออก 21/05/2563</t>
  </si>
  <si>
    <t>อาจิณชัย</t>
  </si>
  <si>
    <t>อนันต์สิทธิ์</t>
  </si>
  <si>
    <t>วลัยพรรณ</t>
  </si>
  <si>
    <t>แซ่แด</t>
  </si>
  <si>
    <t>ออกแล้ว</t>
  </si>
  <si>
    <t>สิริวรรณ</t>
  </si>
  <si>
    <t>กฤษณะกุล</t>
  </si>
  <si>
    <t>วาวีวิทยาคม</t>
  </si>
  <si>
    <t>แก้วสี</t>
  </si>
  <si>
    <t>นิธิชินาอุดมกุล</t>
  </si>
  <si>
    <t>เทน</t>
  </si>
  <si>
    <t>แก้ชื่อให้แล้ว</t>
  </si>
  <si>
    <t>ลาออก 18/05/2563</t>
  </si>
  <si>
    <t>ฐตพัฒน์</t>
  </si>
  <si>
    <t>หาญโพธิพัฒน์</t>
  </si>
  <si>
    <t>กรรณิการ์</t>
  </si>
  <si>
    <t>วงค์คำ</t>
  </si>
  <si>
    <t>วัดสองพี่น้อง สงขลา</t>
  </si>
  <si>
    <t>ปิยะดา</t>
  </si>
  <si>
    <t>เกตุกู่</t>
  </si>
  <si>
    <t>เป็งยาวศ์</t>
  </si>
  <si>
    <t>ณภัทร</t>
  </si>
  <si>
    <t>ชายน้อย</t>
  </si>
  <si>
    <t>ธิดาพร</t>
  </si>
  <si>
    <t>แลสะนกลาง</t>
  </si>
  <si>
    <t>นะโมเครื่อง</t>
  </si>
  <si>
    <t>ปภิณวิช</t>
  </si>
  <si>
    <t>พิมพิริญา</t>
  </si>
  <si>
    <t>จิรัชญาณ์</t>
  </si>
  <si>
    <t>อนุบาล ใหม่ 2563</t>
  </si>
  <si>
    <t>ลาออก 16/6/2563</t>
  </si>
  <si>
    <t>ลาออก 8/7/2563</t>
  </si>
  <si>
    <t>ลาออก 19/6/3563</t>
  </si>
  <si>
    <t>ลาออก 24/6/2563</t>
  </si>
  <si>
    <t>ออก lec แล้ว</t>
  </si>
  <si>
    <t>ลาออก 4/3/2563</t>
  </si>
  <si>
    <t>ไม่ขอเอกสารย้าย</t>
  </si>
  <si>
    <t>ลาออก 13/3/2563</t>
  </si>
  <si>
    <t>โพธิยอด</t>
  </si>
  <si>
    <t>G635700080677</t>
  </si>
  <si>
    <t>G635700080685</t>
  </si>
  <si>
    <t>ลือชา</t>
  </si>
  <si>
    <t>ลาออก 7/8/2564</t>
  </si>
  <si>
    <t>ฉัตรชัย</t>
  </si>
  <si>
    <t>ปพ.5</t>
  </si>
  <si>
    <t>ลาออก /9/2564</t>
  </si>
  <si>
    <t>ณ วันที่ 15 ตุลาคม 2563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</si>
</sst>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0000"/>
    <numFmt numFmtId="188" formatCode="[$-1070000]d/m/yy;@"/>
    <numFmt numFmtId="189" formatCode="0\-0000\-00000\-00\-0"/>
    <numFmt numFmtId="190" formatCode="[$-F800]dddd\,\ mmmm\ dd\,\ yyyy"/>
    <numFmt numFmtId="191" formatCode="[$-107041E]d\ mmmm\ yyyy;@"/>
    <numFmt numFmtId="192" formatCode="[$-1070000]d/mm/yyyy;@"/>
  </numFmts>
  <fonts count="58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Baijam"/>
    </font>
    <font>
      <sz val="13"/>
      <name val="TH Baijam"/>
    </font>
    <font>
      <sz val="10"/>
      <name val="Arial"/>
      <family val="2"/>
    </font>
    <font>
      <b/>
      <sz val="14"/>
      <name val="TH Baijam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20"/>
      <name val="TH Baijam"/>
    </font>
    <font>
      <sz val="16"/>
      <color indexed="8"/>
      <name val="Angsana New"/>
      <family val="2"/>
      <charset val="222"/>
    </font>
    <font>
      <b/>
      <sz val="13"/>
      <name val="TH Baijam"/>
    </font>
    <font>
      <b/>
      <sz val="26"/>
      <name val="TH Baijam"/>
    </font>
    <font>
      <b/>
      <sz val="18"/>
      <name val="TH Baijam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sz val="16"/>
      <name val="Angsana New"/>
      <family val="1"/>
    </font>
    <font>
      <sz val="16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b/>
      <sz val="20"/>
      <name val="Angsana New"/>
      <family val="1"/>
    </font>
    <font>
      <sz val="11"/>
      <color indexed="59"/>
      <name val="Angsana New"/>
      <family val="1"/>
    </font>
    <font>
      <sz val="12"/>
      <color indexed="59"/>
      <name val="Angsana New"/>
      <family val="1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22"/>
      <color theme="1"/>
      <name val="TH Sarabun New"/>
      <family val="2"/>
    </font>
    <font>
      <b/>
      <sz val="22"/>
      <color theme="1"/>
      <name val="TH Sarabun New"/>
      <family val="2"/>
    </font>
    <font>
      <b/>
      <sz val="28"/>
      <color theme="1"/>
      <name val="TH Sarabun New"/>
      <family val="2"/>
    </font>
    <font>
      <sz val="8"/>
      <color rgb="FFFFFFFF"/>
      <name val="Tahoma"/>
      <family val="2"/>
    </font>
    <font>
      <sz val="8"/>
      <color rgb="FF000000"/>
      <name val="Tahoma"/>
      <family val="2"/>
    </font>
    <font>
      <b/>
      <sz val="14"/>
      <color theme="1"/>
      <name val="TH Baijam"/>
    </font>
    <font>
      <b/>
      <sz val="14"/>
      <color theme="0"/>
      <name val="TH Baijam"/>
    </font>
    <font>
      <b/>
      <sz val="14"/>
      <color rgb="FFFF0000"/>
      <name val="TH Baijam"/>
    </font>
    <font>
      <sz val="13"/>
      <color theme="1"/>
      <name val="TH Baijam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  <font>
      <sz val="16"/>
      <color rgb="FF000000"/>
      <name val="Angsana New"/>
      <family val="1"/>
    </font>
    <font>
      <sz val="16"/>
      <color rgb="FFFF0000"/>
      <name val="Angsana New"/>
      <family val="1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name val="TH SarabunIT๙"/>
      <family val="2"/>
    </font>
    <font>
      <sz val="11"/>
      <color rgb="FF00B050"/>
      <name val="Tahoma"/>
      <family val="2"/>
      <charset val="222"/>
      <scheme val="minor"/>
    </font>
    <font>
      <sz val="16"/>
      <color rgb="FF000000"/>
      <name val="TH SarabunPSK"/>
      <family val="2"/>
    </font>
    <font>
      <b/>
      <sz val="16"/>
      <name val="TH SarabunPSK"/>
      <family val="2"/>
    </font>
    <font>
      <b/>
      <sz val="10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8"/>
      <color rgb="FFFF0000"/>
      <name val="Tahoma"/>
      <family val="2"/>
    </font>
    <font>
      <sz val="16"/>
      <color rgb="FFFF0000"/>
      <name val="TH SarabunIT๙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27982"/>
        <bgColor indexed="8"/>
      </patternFill>
    </fill>
    <fill>
      <patternFill patternType="solid">
        <fgColor rgb="FFEBF2F5"/>
        <bgColor indexed="8"/>
      </patternFill>
    </fill>
    <fill>
      <patternFill patternType="solid">
        <fgColor rgb="FFFFFFFF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9" fillId="0" borderId="0"/>
  </cellStyleXfs>
  <cellXfs count="489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1" xfId="0" applyFont="1" applyBorder="1" applyAlignment="1">
      <alignment horizontal="center" vertical="center" wrapText="1"/>
    </xf>
    <xf numFmtId="187" fontId="22" fillId="0" borderId="1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7" fillId="0" borderId="0" xfId="0" applyFont="1" applyAlignment="1">
      <alignment shrinkToFit="1"/>
    </xf>
    <xf numFmtId="0" fontId="6" fillId="0" borderId="0" xfId="0" applyFont="1" applyBorder="1" applyAlignment="1">
      <alignment shrinkToFit="1"/>
    </xf>
    <xf numFmtId="188" fontId="7" fillId="0" borderId="0" xfId="0" applyNumberFormat="1" applyFont="1" applyAlignment="1">
      <alignment vertical="center" shrinkToFit="1"/>
    </xf>
    <xf numFmtId="0" fontId="22" fillId="0" borderId="1" xfId="0" applyFont="1" applyBorder="1"/>
    <xf numFmtId="0" fontId="22" fillId="0" borderId="4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187" fontId="22" fillId="0" borderId="1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87" fontId="22" fillId="0" borderId="1" xfId="0" applyNumberFormat="1" applyFont="1" applyBorder="1"/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5" fillId="0" borderId="2" xfId="2" applyFont="1" applyBorder="1" applyAlignment="1" applyProtection="1">
      <alignment shrinkToFit="1"/>
      <protection hidden="1"/>
    </xf>
    <xf numFmtId="0" fontId="10" fillId="2" borderId="3" xfId="2" applyFont="1" applyFill="1" applyBorder="1" applyAlignment="1" applyProtection="1">
      <alignment shrinkToFit="1"/>
      <protection hidden="1"/>
    </xf>
    <xf numFmtId="0" fontId="5" fillId="0" borderId="3" xfId="2" applyFont="1" applyBorder="1" applyAlignment="1" applyProtection="1">
      <alignment shrinkToFit="1"/>
      <protection hidden="1"/>
    </xf>
    <xf numFmtId="0" fontId="0" fillId="0" borderId="0" xfId="0" applyAlignment="1">
      <alignment horizontal="center"/>
    </xf>
    <xf numFmtId="0" fontId="5" fillId="3" borderId="1" xfId="2" applyFont="1" applyFill="1" applyBorder="1" applyAlignment="1" applyProtection="1">
      <alignment horizontal="center" vertical="center"/>
      <protection hidden="1"/>
    </xf>
    <xf numFmtId="0" fontId="10" fillId="2" borderId="1" xfId="2" applyFont="1" applyFill="1" applyBorder="1" applyAlignment="1" applyProtection="1">
      <alignment horizontal="center" vertical="center" shrinkToFit="1"/>
      <protection hidden="1"/>
    </xf>
    <xf numFmtId="0" fontId="5" fillId="0" borderId="4" xfId="2" applyFont="1" applyBorder="1" applyAlignment="1" applyProtection="1">
      <alignment shrinkToFit="1"/>
      <protection hidden="1"/>
    </xf>
    <xf numFmtId="0" fontId="10" fillId="2" borderId="2" xfId="2" applyFont="1" applyFill="1" applyBorder="1" applyProtection="1">
      <protection hidden="1"/>
    </xf>
    <xf numFmtId="0" fontId="10" fillId="2" borderId="4" xfId="2" applyFont="1" applyFill="1" applyBorder="1" applyProtection="1">
      <protection hidden="1"/>
    </xf>
    <xf numFmtId="0" fontId="5" fillId="0" borderId="0" xfId="2" applyFont="1" applyAlignment="1" applyProtection="1">
      <alignment shrinkToFit="1"/>
      <protection hidden="1"/>
    </xf>
    <xf numFmtId="0" fontId="5" fillId="0" borderId="1" xfId="2" applyFont="1" applyBorder="1" applyAlignment="1" applyProtection="1">
      <alignment horizontal="center" vertical="center" shrinkToFit="1"/>
      <protection hidden="1"/>
    </xf>
    <xf numFmtId="0" fontId="5" fillId="0" borderId="2" xfId="2" applyFont="1" applyBorder="1" applyProtection="1">
      <protection hidden="1"/>
    </xf>
    <xf numFmtId="0" fontId="5" fillId="0" borderId="4" xfId="2" applyFont="1" applyBorder="1" applyProtection="1">
      <protection hidden="1"/>
    </xf>
    <xf numFmtId="0" fontId="0" fillId="0" borderId="1" xfId="0" applyBorder="1" applyAlignment="1">
      <alignment horizontal="center" vertical="center"/>
    </xf>
    <xf numFmtId="0" fontId="5" fillId="0" borderId="4" xfId="2" applyFont="1" applyFill="1" applyBorder="1" applyAlignment="1" applyProtection="1">
      <alignment shrinkToFit="1"/>
      <protection hidden="1"/>
    </xf>
    <xf numFmtId="0" fontId="5" fillId="0" borderId="3" xfId="2" applyFont="1" applyFill="1" applyBorder="1" applyAlignment="1" applyProtection="1">
      <alignment shrinkToFit="1"/>
      <protection hidden="1"/>
    </xf>
    <xf numFmtId="0" fontId="5" fillId="0" borderId="2" xfId="2" applyFont="1" applyFill="1" applyBorder="1" applyAlignment="1" applyProtection="1">
      <alignment shrinkToFit="1"/>
      <protection hidden="1"/>
    </xf>
    <xf numFmtId="0" fontId="27" fillId="4" borderId="12" xfId="0" applyNumberFormat="1" applyFont="1" applyFill="1" applyBorder="1" applyAlignment="1" applyProtection="1">
      <alignment horizontal="left" vertical="top" wrapText="1"/>
    </xf>
    <xf numFmtId="0" fontId="28" fillId="5" borderId="12" xfId="0" applyNumberFormat="1" applyFont="1" applyFill="1" applyBorder="1" applyAlignment="1" applyProtection="1">
      <alignment horizontal="left" vertical="top" wrapText="1"/>
    </xf>
    <xf numFmtId="14" fontId="28" fillId="5" borderId="12" xfId="0" applyNumberFormat="1" applyFont="1" applyFill="1" applyBorder="1" applyAlignment="1" applyProtection="1">
      <alignment horizontal="left" vertical="top" wrapText="1"/>
    </xf>
    <xf numFmtId="0" fontId="28" fillId="6" borderId="12" xfId="0" applyNumberFormat="1" applyFont="1" applyFill="1" applyBorder="1" applyAlignment="1" applyProtection="1">
      <alignment horizontal="left" vertical="top" wrapText="1"/>
    </xf>
    <xf numFmtId="14" fontId="28" fillId="6" borderId="12" xfId="0" applyNumberFormat="1" applyFont="1" applyFill="1" applyBorder="1" applyAlignment="1" applyProtection="1">
      <alignment horizontal="left" vertical="top" wrapText="1"/>
    </xf>
    <xf numFmtId="0" fontId="0" fillId="6" borderId="0" xfId="0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Border="1" applyAlignment="1">
      <alignment horizontal="center"/>
    </xf>
    <xf numFmtId="2" fontId="0" fillId="0" borderId="0" xfId="0" applyNumberFormat="1"/>
    <xf numFmtId="189" fontId="22" fillId="0" borderId="0" xfId="0" applyNumberFormat="1" applyFont="1" applyAlignment="1">
      <alignment horizontal="center" vertical="center"/>
    </xf>
    <xf numFmtId="189" fontId="28" fillId="5" borderId="12" xfId="0" applyNumberFormat="1" applyFont="1" applyFill="1" applyBorder="1" applyAlignment="1" applyProtection="1">
      <alignment horizontal="left" vertical="top" wrapText="1"/>
    </xf>
    <xf numFmtId="1" fontId="22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5" fillId="0" borderId="0" xfId="2" applyFont="1" applyFill="1" applyBorder="1" applyAlignment="1" applyProtection="1">
      <alignment vertical="center"/>
      <protection hidden="1"/>
    </xf>
    <xf numFmtId="0" fontId="11" fillId="0" borderId="0" xfId="2" applyFont="1" applyFill="1" applyBorder="1" applyAlignment="1" applyProtection="1">
      <alignment vertical="center"/>
      <protection hidden="1"/>
    </xf>
    <xf numFmtId="0" fontId="23" fillId="0" borderId="2" xfId="0" applyFont="1" applyBorder="1" applyAlignment="1">
      <alignment horizontal="center" vertical="center" wrapText="1"/>
    </xf>
    <xf numFmtId="187" fontId="22" fillId="0" borderId="2" xfId="0" applyNumberFormat="1" applyFont="1" applyBorder="1" applyAlignment="1">
      <alignment horizontal="center"/>
    </xf>
    <xf numFmtId="192" fontId="22" fillId="0" borderId="2" xfId="0" applyNumberFormat="1" applyFont="1" applyBorder="1" applyAlignment="1">
      <alignment horizontal="center"/>
    </xf>
    <xf numFmtId="189" fontId="22" fillId="0" borderId="2" xfId="0" applyNumberFormat="1" applyFont="1" applyBorder="1" applyAlignment="1">
      <alignment horizontal="center"/>
    </xf>
    <xf numFmtId="14" fontId="28" fillId="7" borderId="12" xfId="0" applyNumberFormat="1" applyFont="1" applyFill="1" applyBorder="1" applyAlignment="1" applyProtection="1">
      <alignment horizontal="left" vertical="top" wrapText="1"/>
    </xf>
    <xf numFmtId="189" fontId="28" fillId="7" borderId="12" xfId="0" applyNumberFormat="1" applyFont="1" applyFill="1" applyBorder="1" applyAlignment="1" applyProtection="1">
      <alignment horizontal="left" vertical="top" wrapText="1"/>
    </xf>
    <xf numFmtId="0" fontId="28" fillId="7" borderId="12" xfId="0" applyNumberFormat="1" applyFont="1" applyFill="1" applyBorder="1" applyAlignment="1" applyProtection="1">
      <alignment horizontal="left" vertical="top" wrapText="1"/>
    </xf>
    <xf numFmtId="0" fontId="22" fillId="0" borderId="2" xfId="0" applyFont="1" applyBorder="1" applyAlignment="1">
      <alignment horizontal="center"/>
    </xf>
    <xf numFmtId="0" fontId="5" fillId="0" borderId="1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Protection="1">
      <protection hidden="1"/>
    </xf>
    <xf numFmtId="0" fontId="2" fillId="0" borderId="0" xfId="2" applyFont="1" applyFill="1" applyAlignment="1" applyProtection="1">
      <alignment horizontal="left"/>
      <protection hidden="1"/>
    </xf>
    <xf numFmtId="0" fontId="29" fillId="0" borderId="0" xfId="2" applyFont="1" applyFill="1" applyBorder="1" applyAlignment="1" applyProtection="1">
      <alignment horizontal="center" vertical="center" shrinkToFit="1"/>
      <protection hidden="1"/>
    </xf>
    <xf numFmtId="0" fontId="30" fillId="0" borderId="0" xfId="2" applyFont="1" applyFill="1" applyBorder="1" applyAlignment="1" applyProtection="1">
      <alignment horizontal="center" vertical="center" shrinkToFit="1"/>
      <protection hidden="1"/>
    </xf>
    <xf numFmtId="0" fontId="3" fillId="0" borderId="0" xfId="2" applyFont="1" applyFill="1" applyBorder="1" applyAlignment="1" applyProtection="1">
      <alignment horizontal="center"/>
      <protection hidden="1"/>
    </xf>
    <xf numFmtId="0" fontId="5" fillId="0" borderId="1" xfId="2" applyFont="1" applyFill="1" applyBorder="1" applyAlignment="1" applyProtection="1">
      <alignment horizontal="center"/>
      <protection hidden="1"/>
    </xf>
    <xf numFmtId="0" fontId="31" fillId="0" borderId="0" xfId="2" applyFont="1" applyFill="1" applyBorder="1" applyAlignment="1" applyProtection="1">
      <alignment horizontal="center" vertical="center" shrinkToFit="1"/>
      <protection hidden="1"/>
    </xf>
    <xf numFmtId="0" fontId="3" fillId="0" borderId="0" xfId="2" applyFont="1" applyFill="1" applyProtection="1">
      <protection hidden="1"/>
    </xf>
    <xf numFmtId="0" fontId="5" fillId="0" borderId="1" xfId="2" applyFont="1" applyFill="1" applyBorder="1" applyAlignment="1" applyProtection="1">
      <alignment shrinkToFit="1"/>
      <protection hidden="1"/>
    </xf>
    <xf numFmtId="0" fontId="10" fillId="0" borderId="3" xfId="2" applyFont="1" applyFill="1" applyBorder="1" applyAlignment="1" applyProtection="1">
      <alignment shrinkToFit="1"/>
      <protection hidden="1"/>
    </xf>
    <xf numFmtId="0" fontId="10" fillId="0" borderId="1" xfId="2" applyFont="1" applyFill="1" applyBorder="1" applyAlignment="1" applyProtection="1">
      <alignment shrinkToFit="1"/>
      <protection hidden="1"/>
    </xf>
    <xf numFmtId="0" fontId="2" fillId="0" borderId="0" xfId="2" applyFont="1" applyFill="1" applyAlignment="1" applyProtection="1">
      <alignment vertical="center"/>
      <protection hidden="1"/>
    </xf>
    <xf numFmtId="0" fontId="2" fillId="0" borderId="0" xfId="2" applyFont="1" applyFill="1" applyBorder="1" applyProtection="1">
      <protection hidden="1"/>
    </xf>
    <xf numFmtId="0" fontId="5" fillId="0" borderId="0" xfId="2" applyFont="1" applyFill="1" applyAlignment="1" applyProtection="1">
      <alignment horizontal="center"/>
      <protection hidden="1"/>
    </xf>
    <xf numFmtId="0" fontId="5" fillId="0" borderId="0" xfId="2" applyFont="1" applyFill="1" applyBorder="1" applyAlignment="1" applyProtection="1">
      <alignment horizontal="center"/>
      <protection hidden="1"/>
    </xf>
    <xf numFmtId="0" fontId="33" fillId="0" borderId="1" xfId="0" applyFont="1" applyBorder="1" applyAlignment="1">
      <alignment horizontal="center"/>
    </xf>
    <xf numFmtId="187" fontId="33" fillId="0" borderId="1" xfId="0" applyNumberFormat="1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left"/>
    </xf>
    <xf numFmtId="0" fontId="33" fillId="0" borderId="3" xfId="0" applyFont="1" applyBorder="1" applyAlignment="1">
      <alignment horizontal="left"/>
    </xf>
    <xf numFmtId="0" fontId="33" fillId="0" borderId="1" xfId="0" applyFont="1" applyBorder="1"/>
    <xf numFmtId="0" fontId="33" fillId="0" borderId="1" xfId="0" applyFont="1" applyBorder="1" applyAlignment="1">
      <alignment horizontal="center" vertical="center"/>
    </xf>
    <xf numFmtId="0" fontId="33" fillId="0" borderId="4" xfId="0" applyFont="1" applyFill="1" applyBorder="1" applyAlignment="1">
      <alignment horizontal="left"/>
    </xf>
    <xf numFmtId="0" fontId="33" fillId="0" borderId="3" xfId="0" applyFont="1" applyFill="1" applyBorder="1" applyAlignment="1">
      <alignment horizontal="left"/>
    </xf>
    <xf numFmtId="187" fontId="33" fillId="0" borderId="1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2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33" fillId="0" borderId="0" xfId="0" applyFont="1" applyBorder="1"/>
    <xf numFmtId="187" fontId="33" fillId="8" borderId="2" xfId="0" applyNumberFormat="1" applyFont="1" applyFill="1" applyBorder="1" applyAlignment="1">
      <alignment horizontal="center"/>
    </xf>
    <xf numFmtId="0" fontId="33" fillId="8" borderId="2" xfId="0" applyFont="1" applyFill="1" applyBorder="1" applyAlignment="1">
      <alignment horizontal="center"/>
    </xf>
    <xf numFmtId="0" fontId="33" fillId="8" borderId="4" xfId="0" applyFont="1" applyFill="1" applyBorder="1" applyAlignment="1">
      <alignment horizontal="left"/>
    </xf>
    <xf numFmtId="0" fontId="33" fillId="8" borderId="1" xfId="0" applyFont="1" applyFill="1" applyBorder="1" applyAlignment="1">
      <alignment horizontal="center"/>
    </xf>
    <xf numFmtId="0" fontId="33" fillId="8" borderId="1" xfId="0" applyFont="1" applyFill="1" applyBorder="1"/>
    <xf numFmtId="187" fontId="33" fillId="8" borderId="1" xfId="0" applyNumberFormat="1" applyFont="1" applyFill="1" applyBorder="1" applyAlignment="1">
      <alignment horizontal="center"/>
    </xf>
    <xf numFmtId="0" fontId="33" fillId="8" borderId="3" xfId="0" applyFont="1" applyFill="1" applyBorder="1" applyAlignment="1">
      <alignment horizontal="left"/>
    </xf>
    <xf numFmtId="0" fontId="33" fillId="9" borderId="3" xfId="0" applyFont="1" applyFill="1" applyBorder="1" applyAlignment="1">
      <alignment horizontal="left"/>
    </xf>
    <xf numFmtId="0" fontId="33" fillId="0" borderId="3" xfId="0" applyFont="1" applyFill="1" applyBorder="1" applyAlignment="1">
      <alignment horizontal="center"/>
    </xf>
    <xf numFmtId="187" fontId="33" fillId="0" borderId="2" xfId="0" applyNumberFormat="1" applyFont="1" applyFill="1" applyBorder="1" applyAlignment="1">
      <alignment horizontal="center"/>
    </xf>
    <xf numFmtId="0" fontId="33" fillId="9" borderId="4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187" fontId="33" fillId="10" borderId="1" xfId="0" applyNumberFormat="1" applyFont="1" applyFill="1" applyBorder="1" applyAlignment="1">
      <alignment horizontal="center"/>
    </xf>
    <xf numFmtId="0" fontId="33" fillId="10" borderId="2" xfId="0" applyFont="1" applyFill="1" applyBorder="1" applyAlignment="1">
      <alignment horizontal="center"/>
    </xf>
    <xf numFmtId="0" fontId="33" fillId="10" borderId="4" xfId="0" applyFont="1" applyFill="1" applyBorder="1" applyAlignment="1">
      <alignment horizontal="left"/>
    </xf>
    <xf numFmtId="0" fontId="33" fillId="10" borderId="3" xfId="0" applyFont="1" applyFill="1" applyBorder="1" applyAlignment="1">
      <alignment horizontal="left"/>
    </xf>
    <xf numFmtId="0" fontId="33" fillId="10" borderId="5" xfId="0" applyFont="1" applyFill="1" applyBorder="1" applyAlignment="1">
      <alignment horizontal="center"/>
    </xf>
    <xf numFmtId="0" fontId="34" fillId="10" borderId="0" xfId="0" applyFont="1" applyFill="1"/>
    <xf numFmtId="0" fontId="33" fillId="0" borderId="0" xfId="0" applyFont="1" applyFill="1" applyBorder="1" applyAlignment="1">
      <alignment horizontal="center"/>
    </xf>
    <xf numFmtId="187" fontId="33" fillId="0" borderId="0" xfId="0" applyNumberFormat="1" applyFont="1" applyFill="1" applyBorder="1" applyAlignment="1">
      <alignment horizontal="center"/>
    </xf>
    <xf numFmtId="14" fontId="33" fillId="0" borderId="1" xfId="0" applyNumberFormat="1" applyFont="1" applyBorder="1"/>
    <xf numFmtId="0" fontId="33" fillId="8" borderId="3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/>
    <xf numFmtId="0" fontId="13" fillId="0" borderId="0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35" fillId="0" borderId="0" xfId="0" applyFont="1" applyBorder="1" applyAlignment="1">
      <alignment horizontal="left"/>
    </xf>
    <xf numFmtId="0" fontId="35" fillId="0" borderId="0" xfId="0" applyFont="1" applyFill="1" applyAlignment="1">
      <alignment horizontal="left"/>
    </xf>
    <xf numFmtId="0" fontId="35" fillId="0" borderId="0" xfId="0" applyFont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87" fontId="35" fillId="0" borderId="1" xfId="0" applyNumberFormat="1" applyFont="1" applyBorder="1" applyAlignment="1">
      <alignment horizontal="center"/>
    </xf>
    <xf numFmtId="189" fontId="35" fillId="0" borderId="1" xfId="0" applyNumberFormat="1" applyFont="1" applyBorder="1" applyAlignment="1">
      <alignment horizontal="center" vertical="center"/>
    </xf>
    <xf numFmtId="191" fontId="35" fillId="0" borderId="1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4" xfId="0" applyFont="1" applyBorder="1" applyAlignment="1">
      <alignment horizontal="left"/>
    </xf>
    <xf numFmtId="0" fontId="35" fillId="0" borderId="4" xfId="0" applyFont="1" applyFill="1" applyBorder="1" applyAlignment="1">
      <alignment horizontal="left"/>
    </xf>
    <xf numFmtId="0" fontId="35" fillId="0" borderId="1" xfId="0" applyFont="1" applyBorder="1"/>
    <xf numFmtId="0" fontId="35" fillId="0" borderId="1" xfId="0" applyFont="1" applyBorder="1" applyAlignment="1">
      <alignment horizontal="left" vertical="center"/>
    </xf>
    <xf numFmtId="0" fontId="35" fillId="0" borderId="3" xfId="0" applyFont="1" applyFill="1" applyBorder="1" applyAlignment="1">
      <alignment horizontal="left"/>
    </xf>
    <xf numFmtId="187" fontId="35" fillId="0" borderId="1" xfId="0" applyNumberFormat="1" applyFont="1" applyFill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6" xfId="0" applyFont="1" applyFill="1" applyBorder="1" applyAlignment="1">
      <alignment horizontal="left"/>
    </xf>
    <xf numFmtId="0" fontId="35" fillId="0" borderId="0" xfId="0" applyFont="1" applyFill="1"/>
    <xf numFmtId="188" fontId="14" fillId="0" borderId="0" xfId="0" applyNumberFormat="1" applyFont="1" applyFill="1" applyAlignment="1">
      <alignment vertical="center" shrinkToFi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87" fontId="35" fillId="0" borderId="2" xfId="0" applyNumberFormat="1" applyFont="1" applyFill="1" applyBorder="1" applyAlignment="1">
      <alignment horizontal="center"/>
    </xf>
    <xf numFmtId="0" fontId="35" fillId="0" borderId="2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/>
    </xf>
    <xf numFmtId="187" fontId="35" fillId="0" borderId="0" xfId="0" applyNumberFormat="1" applyFont="1" applyFill="1" applyBorder="1" applyAlignment="1">
      <alignment horizontal="center"/>
    </xf>
    <xf numFmtId="187" fontId="35" fillId="0" borderId="2" xfId="0" applyNumberFormat="1" applyFont="1" applyBorder="1" applyAlignment="1">
      <alignment horizontal="center"/>
    </xf>
    <xf numFmtId="0" fontId="35" fillId="8" borderId="1" xfId="0" applyFont="1" applyFill="1" applyBorder="1"/>
    <xf numFmtId="190" fontId="35" fillId="0" borderId="1" xfId="0" applyNumberFormat="1" applyFont="1" applyBorder="1" applyAlignment="1">
      <alignment horizontal="center" vertical="center"/>
    </xf>
    <xf numFmtId="0" fontId="35" fillId="0" borderId="1" xfId="0" applyFont="1" applyFill="1" applyBorder="1"/>
    <xf numFmtId="188" fontId="14" fillId="0" borderId="0" xfId="0" applyNumberFormat="1" applyFont="1" applyAlignment="1">
      <alignment vertical="center" shrinkToFit="1"/>
    </xf>
    <xf numFmtId="0" fontId="35" fillId="0" borderId="0" xfId="0" applyFont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2" xfId="0" applyFont="1" applyBorder="1"/>
    <xf numFmtId="0" fontId="35" fillId="0" borderId="0" xfId="0" applyFont="1" applyAlignment="1">
      <alignment horizontal="center"/>
    </xf>
    <xf numFmtId="14" fontId="36" fillId="0" borderId="1" xfId="0" applyNumberFormat="1" applyFont="1" applyFill="1" applyBorder="1" applyAlignment="1">
      <alignment horizontal="center" vertical="center"/>
    </xf>
    <xf numFmtId="189" fontId="28" fillId="5" borderId="12" xfId="0" applyNumberFormat="1" applyFont="1" applyFill="1" applyBorder="1" applyAlignment="1" applyProtection="1">
      <alignment horizontal="center" vertical="center" wrapText="1"/>
    </xf>
    <xf numFmtId="187" fontId="35" fillId="2" borderId="2" xfId="0" applyNumberFormat="1" applyFont="1" applyFill="1" applyBorder="1" applyAlignment="1">
      <alignment horizontal="center"/>
    </xf>
    <xf numFmtId="189" fontId="35" fillId="2" borderId="1" xfId="0" applyNumberFormat="1" applyFont="1" applyFill="1" applyBorder="1" applyAlignment="1">
      <alignment horizontal="center" vertical="center"/>
    </xf>
    <xf numFmtId="191" fontId="35" fillId="2" borderId="1" xfId="0" applyNumberFormat="1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/>
    </xf>
    <xf numFmtId="0" fontId="35" fillId="2" borderId="4" xfId="0" applyFont="1" applyFill="1" applyBorder="1" applyAlignment="1">
      <alignment horizontal="left"/>
    </xf>
    <xf numFmtId="0" fontId="35" fillId="2" borderId="3" xfId="0" applyFont="1" applyFill="1" applyBorder="1" applyAlignment="1">
      <alignment horizontal="left"/>
    </xf>
    <xf numFmtId="0" fontId="36" fillId="2" borderId="1" xfId="0" applyFont="1" applyFill="1" applyBorder="1" applyAlignment="1">
      <alignment horizontal="center" vertical="center"/>
    </xf>
    <xf numFmtId="0" fontId="35" fillId="2" borderId="0" xfId="0" applyFont="1" applyFill="1"/>
    <xf numFmtId="14" fontId="36" fillId="0" borderId="1" xfId="0" applyNumberFormat="1" applyFont="1" applyBorder="1" applyAlignment="1">
      <alignment horizontal="center" vertical="center"/>
    </xf>
    <xf numFmtId="14" fontId="35" fillId="0" borderId="1" xfId="0" applyNumberFormat="1" applyFont="1" applyBorder="1"/>
    <xf numFmtId="0" fontId="33" fillId="0" borderId="1" xfId="0" applyNumberFormat="1" applyFont="1" applyBorder="1" applyAlignment="1" applyProtection="1">
      <alignment horizontal="center"/>
      <protection hidden="1"/>
    </xf>
    <xf numFmtId="187" fontId="33" fillId="0" borderId="2" xfId="0" applyNumberFormat="1" applyFont="1" applyBorder="1" applyAlignment="1" applyProtection="1">
      <alignment horizontal="center"/>
      <protection hidden="1"/>
    </xf>
    <xf numFmtId="0" fontId="33" fillId="0" borderId="2" xfId="0" applyFont="1" applyBorder="1" applyAlignment="1" applyProtection="1">
      <alignment horizontal="left" shrinkToFit="1"/>
      <protection hidden="1"/>
    </xf>
    <xf numFmtId="0" fontId="33" fillId="0" borderId="4" xfId="0" applyFont="1" applyFill="1" applyBorder="1" applyAlignment="1" applyProtection="1">
      <alignment horizontal="left" shrinkToFit="1"/>
      <protection hidden="1"/>
    </xf>
    <xf numFmtId="0" fontId="33" fillId="0" borderId="3" xfId="0" applyFont="1" applyBorder="1" applyAlignment="1" applyProtection="1">
      <alignment horizontal="left" vertical="center" shrinkToFit="1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3" fillId="0" borderId="0" xfId="0" applyFont="1"/>
    <xf numFmtId="0" fontId="15" fillId="0" borderId="1" xfId="3" applyFont="1" applyFill="1" applyBorder="1" applyAlignment="1" applyProtection="1">
      <alignment horizontal="center" vertical="center"/>
      <protection hidden="1"/>
    </xf>
    <xf numFmtId="0" fontId="33" fillId="8" borderId="0" xfId="0" applyFont="1" applyFill="1" applyAlignment="1" applyProtection="1">
      <alignment horizontal="center" vertical="center"/>
      <protection locked="0"/>
    </xf>
    <xf numFmtId="0" fontId="16" fillId="11" borderId="0" xfId="3" applyFont="1" applyFill="1" applyBorder="1" applyAlignment="1" applyProtection="1">
      <alignment horizontal="center" vertical="center"/>
      <protection hidden="1"/>
    </xf>
    <xf numFmtId="0" fontId="16" fillId="0" borderId="1" xfId="3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17" fillId="0" borderId="0" xfId="2" applyFont="1" applyAlignment="1" applyProtection="1">
      <alignment horizontal="left"/>
      <protection hidden="1"/>
    </xf>
    <xf numFmtId="0" fontId="17" fillId="0" borderId="0" xfId="2" applyFont="1" applyProtection="1">
      <protection hidden="1"/>
    </xf>
    <xf numFmtId="0" fontId="39" fillId="0" borderId="0" xfId="2" applyFont="1" applyBorder="1" applyAlignment="1" applyProtection="1">
      <alignment horizontal="center" vertical="center" shrinkToFit="1"/>
      <protection hidden="1"/>
    </xf>
    <xf numFmtId="0" fontId="6" fillId="12" borderId="1" xfId="2" applyFont="1" applyFill="1" applyBorder="1" applyAlignment="1" applyProtection="1">
      <alignment horizontal="center" vertical="center"/>
      <protection hidden="1"/>
    </xf>
    <xf numFmtId="0" fontId="39" fillId="0" borderId="0" xfId="2" applyFont="1" applyBorder="1" applyAlignment="1" applyProtection="1">
      <alignment horizontal="center"/>
      <protection hidden="1"/>
    </xf>
    <xf numFmtId="0" fontId="18" fillId="2" borderId="1" xfId="2" applyFont="1" applyFill="1" applyBorder="1" applyAlignment="1" applyProtection="1">
      <alignment horizontal="center"/>
      <protection hidden="1"/>
    </xf>
    <xf numFmtId="0" fontId="40" fillId="2" borderId="1" xfId="2" applyFont="1" applyFill="1" applyBorder="1" applyAlignment="1" applyProtection="1">
      <alignment horizontal="center"/>
      <protection hidden="1"/>
    </xf>
    <xf numFmtId="0" fontId="40" fillId="0" borderId="0" xfId="2" applyFont="1" applyBorder="1" applyAlignment="1" applyProtection="1">
      <alignment horizontal="center"/>
      <protection hidden="1"/>
    </xf>
    <xf numFmtId="0" fontId="18" fillId="2" borderId="0" xfId="2" applyFont="1" applyFill="1" applyProtection="1">
      <protection hidden="1"/>
    </xf>
    <xf numFmtId="0" fontId="6" fillId="13" borderId="1" xfId="2" applyFont="1" applyFill="1" applyBorder="1" applyAlignment="1" applyProtection="1">
      <alignment horizontal="center" vertical="center"/>
      <protection hidden="1"/>
    </xf>
    <xf numFmtId="0" fontId="6" fillId="0" borderId="0" xfId="2" applyFont="1" applyAlignment="1" applyProtection="1">
      <alignment horizontal="center"/>
      <protection hidden="1"/>
    </xf>
    <xf numFmtId="0" fontId="34" fillId="0" borderId="0" xfId="0" applyFont="1" applyProtection="1"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20" fillId="0" borderId="0" xfId="3" applyNumberFormat="1" applyFont="1" applyFill="1" applyBorder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187" fontId="33" fillId="0" borderId="1" xfId="0" applyNumberFormat="1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0" borderId="3" xfId="0" applyFont="1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189" fontId="33" fillId="10" borderId="1" xfId="0" applyNumberFormat="1" applyFont="1" applyFill="1" applyBorder="1" applyAlignment="1">
      <alignment horizontal="center" vertical="center"/>
    </xf>
    <xf numFmtId="191" fontId="33" fillId="0" borderId="1" xfId="0" applyNumberFormat="1" applyFont="1" applyBorder="1" applyAlignment="1">
      <alignment horizontal="center" vertical="center"/>
    </xf>
    <xf numFmtId="0" fontId="21" fillId="8" borderId="0" xfId="3" applyFont="1" applyFill="1" applyAlignment="1" applyProtection="1">
      <alignment horizontal="center" vertical="center"/>
      <protection hidden="1"/>
    </xf>
    <xf numFmtId="189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/>
      <protection locked="0"/>
    </xf>
    <xf numFmtId="187" fontId="33" fillId="0" borderId="1" xfId="0" applyNumberFormat="1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left" vertical="center"/>
      <protection locked="0"/>
    </xf>
    <xf numFmtId="0" fontId="33" fillId="0" borderId="3" xfId="0" applyFont="1" applyBorder="1" applyAlignment="1" applyProtection="1">
      <alignment horizontal="left" vertical="center"/>
      <protection locked="0"/>
    </xf>
    <xf numFmtId="0" fontId="33" fillId="0" borderId="1" xfId="0" applyNumberFormat="1" applyFont="1" applyBorder="1" applyAlignment="1" applyProtection="1">
      <alignment horizontal="center" vertical="center"/>
      <protection locked="0"/>
    </xf>
    <xf numFmtId="0" fontId="33" fillId="8" borderId="4" xfId="0" applyFont="1" applyFill="1" applyBorder="1" applyAlignment="1" applyProtection="1">
      <alignment horizontal="left"/>
      <protection locked="0"/>
    </xf>
    <xf numFmtId="0" fontId="33" fillId="0" borderId="2" xfId="0" applyFont="1" applyBorder="1" applyAlignment="1" applyProtection="1">
      <alignment horizontal="center"/>
      <protection locked="0"/>
    </xf>
    <xf numFmtId="187" fontId="33" fillId="0" borderId="1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Fill="1" applyAlignment="1" applyProtection="1">
      <alignment vertical="center"/>
      <protection hidden="1"/>
    </xf>
    <xf numFmtId="189" fontId="41" fillId="14" borderId="1" xfId="0" applyNumberFormat="1" applyFont="1" applyFill="1" applyBorder="1" applyAlignment="1" applyProtection="1">
      <alignment horizontal="center" vertical="center" wrapText="1"/>
    </xf>
    <xf numFmtId="189" fontId="33" fillId="0" borderId="12" xfId="0" applyNumberFormat="1" applyFont="1" applyBorder="1" applyAlignment="1">
      <alignment horizontal="center" vertical="center"/>
    </xf>
    <xf numFmtId="187" fontId="33" fillId="8" borderId="1" xfId="0" applyNumberFormat="1" applyFont="1" applyFill="1" applyBorder="1" applyAlignment="1" applyProtection="1">
      <alignment horizontal="center"/>
      <protection locked="0"/>
    </xf>
    <xf numFmtId="187" fontId="16" fillId="8" borderId="1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Protection="1">
      <protection hidden="1"/>
    </xf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5" fillId="0" borderId="0" xfId="0" applyFont="1" applyBorder="1"/>
    <xf numFmtId="187" fontId="45" fillId="0" borderId="1" xfId="0" applyNumberFormat="1" applyFont="1" applyFill="1" applyBorder="1" applyAlignment="1" applyProtection="1">
      <alignment horizontal="center" vertical="center" wrapText="1"/>
    </xf>
    <xf numFmtId="0" fontId="33" fillId="0" borderId="2" xfId="0" applyFont="1" applyBorder="1"/>
    <xf numFmtId="0" fontId="44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14" fontId="35" fillId="0" borderId="1" xfId="0" applyNumberFormat="1" applyFont="1" applyFill="1" applyBorder="1"/>
    <xf numFmtId="0" fontId="17" fillId="0" borderId="0" xfId="2" applyFont="1" applyAlignment="1" applyProtection="1">
      <alignment vertical="center"/>
      <protection hidden="1"/>
    </xf>
    <xf numFmtId="0" fontId="6" fillId="3" borderId="1" xfId="2" applyFont="1" applyFill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vertical="center" shrinkToFit="1"/>
      <protection hidden="1"/>
    </xf>
    <xf numFmtId="0" fontId="18" fillId="2" borderId="1" xfId="2" applyFont="1" applyFill="1" applyBorder="1" applyAlignment="1" applyProtection="1">
      <alignment horizontal="center" vertical="center"/>
      <protection hidden="1"/>
    </xf>
    <xf numFmtId="0" fontId="3" fillId="0" borderId="1" xfId="2" applyFont="1" applyFill="1" applyBorder="1" applyAlignment="1" applyProtection="1">
      <alignment horizontal="center" vertical="center"/>
      <protection hidden="1"/>
    </xf>
    <xf numFmtId="0" fontId="3" fillId="2" borderId="1" xfId="2" applyFont="1" applyFill="1" applyBorder="1" applyAlignment="1" applyProtection="1">
      <alignment horizontal="center" vertical="center"/>
      <protection hidden="1"/>
    </xf>
    <xf numFmtId="0" fontId="32" fillId="2" borderId="1" xfId="2" applyFont="1" applyFill="1" applyBorder="1" applyAlignment="1" applyProtection="1">
      <alignment horizontal="center" vertical="center"/>
      <protection hidden="1"/>
    </xf>
    <xf numFmtId="0" fontId="32" fillId="0" borderId="0" xfId="2" applyFont="1" applyFill="1" applyBorder="1" applyAlignment="1" applyProtection="1">
      <alignment horizontal="center" vertical="center"/>
      <protection hidden="1"/>
    </xf>
    <xf numFmtId="0" fontId="36" fillId="0" borderId="2" xfId="0" applyFont="1" applyBorder="1" applyAlignment="1">
      <alignment horizontal="center" vertical="center"/>
    </xf>
    <xf numFmtId="0" fontId="6" fillId="0" borderId="0" xfId="2" applyFont="1" applyAlignment="1" applyProtection="1">
      <alignment horizontal="center"/>
      <protection hidden="1"/>
    </xf>
    <xf numFmtId="0" fontId="35" fillId="0" borderId="1" xfId="0" applyFont="1" applyBorder="1" applyAlignment="1">
      <alignment shrinkToFit="1"/>
    </xf>
    <xf numFmtId="0" fontId="0" fillId="0" borderId="0" xfId="0" applyBorder="1" applyAlignment="1">
      <alignment horizontal="center" shrinkToFit="1"/>
    </xf>
    <xf numFmtId="2" fontId="0" fillId="0" borderId="0" xfId="0" applyNumberFormat="1" applyBorder="1" applyAlignment="1">
      <alignment horizontal="center" shrinkToFit="1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47" fillId="0" borderId="0" xfId="0" applyFont="1" applyBorder="1" applyAlignment="1">
      <alignment wrapText="1"/>
    </xf>
    <xf numFmtId="0" fontId="47" fillId="0" borderId="6" xfId="0" applyFont="1" applyBorder="1" applyAlignment="1">
      <alignment wrapText="1"/>
    </xf>
    <xf numFmtId="0" fontId="47" fillId="0" borderId="2" xfId="0" applyFont="1" applyBorder="1" applyAlignment="1">
      <alignment horizontal="left" wrapText="1"/>
    </xf>
    <xf numFmtId="0" fontId="47" fillId="0" borderId="4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13" xfId="0" applyFont="1" applyBorder="1" applyAlignment="1" applyProtection="1">
      <alignment horizontal="left" vertical="center"/>
      <protection locked="0"/>
    </xf>
    <xf numFmtId="0" fontId="47" fillId="0" borderId="0" xfId="0" applyFont="1" applyBorder="1" applyAlignment="1" applyProtection="1">
      <alignment horizontal="left"/>
      <protection locked="0"/>
    </xf>
    <xf numFmtId="0" fontId="47" fillId="0" borderId="6" xfId="0" applyFont="1" applyBorder="1" applyAlignment="1" applyProtection="1">
      <alignment horizontal="left"/>
      <protection locked="0"/>
    </xf>
    <xf numFmtId="0" fontId="47" fillId="0" borderId="2" xfId="0" applyFont="1" applyBorder="1" applyAlignment="1" applyProtection="1">
      <alignment horizontal="left" vertical="center"/>
      <protection locked="0"/>
    </xf>
    <xf numFmtId="0" fontId="47" fillId="0" borderId="4" xfId="0" applyFont="1" applyBorder="1" applyAlignment="1" applyProtection="1">
      <alignment horizontal="left"/>
      <protection locked="0"/>
    </xf>
    <xf numFmtId="0" fontId="47" fillId="0" borderId="3" xfId="0" applyFont="1" applyBorder="1" applyAlignment="1" applyProtection="1">
      <alignment horizontal="left"/>
      <protection locked="0"/>
    </xf>
    <xf numFmtId="0" fontId="47" fillId="0" borderId="10" xfId="0" applyFont="1" applyBorder="1" applyAlignment="1" applyProtection="1">
      <alignment horizontal="left" vertical="center"/>
      <protection locked="0"/>
    </xf>
    <xf numFmtId="0" fontId="47" fillId="0" borderId="11" xfId="0" applyFont="1" applyBorder="1" applyAlignment="1" applyProtection="1">
      <alignment horizontal="left"/>
      <protection locked="0"/>
    </xf>
    <xf numFmtId="0" fontId="47" fillId="0" borderId="7" xfId="0" applyFont="1" applyBorder="1" applyAlignment="1" applyProtection="1">
      <alignment horizontal="left"/>
      <protection locked="0"/>
    </xf>
    <xf numFmtId="0" fontId="47" fillId="0" borderId="8" xfId="0" applyFont="1" applyBorder="1" applyAlignment="1" applyProtection="1">
      <alignment horizontal="left" vertical="center"/>
      <protection locked="0"/>
    </xf>
    <xf numFmtId="0" fontId="47" fillId="0" borderId="14" xfId="0" applyFont="1" applyBorder="1" applyAlignment="1" applyProtection="1">
      <alignment horizontal="left"/>
      <protection locked="0"/>
    </xf>
    <xf numFmtId="0" fontId="47" fillId="0" borderId="9" xfId="0" applyFont="1" applyBorder="1" applyAlignment="1" applyProtection="1">
      <alignment horizontal="left"/>
      <protection locked="0"/>
    </xf>
    <xf numFmtId="0" fontId="47" fillId="0" borderId="2" xfId="0" applyFont="1" applyBorder="1" applyAlignment="1">
      <alignment horizontal="left"/>
    </xf>
    <xf numFmtId="0" fontId="47" fillId="0" borderId="4" xfId="0" applyFont="1" applyBorder="1"/>
    <xf numFmtId="0" fontId="47" fillId="0" borderId="3" xfId="0" applyFont="1" applyBorder="1"/>
    <xf numFmtId="0" fontId="47" fillId="0" borderId="4" xfId="0" applyFont="1" applyFill="1" applyBorder="1" applyAlignment="1" applyProtection="1">
      <alignment horizontal="left"/>
      <protection locked="0"/>
    </xf>
    <xf numFmtId="0" fontId="47" fillId="0" borderId="3" xfId="0" applyFont="1" applyFill="1" applyBorder="1" applyAlignment="1" applyProtection="1">
      <alignment horizontal="left"/>
      <protection locked="0"/>
    </xf>
    <xf numFmtId="0" fontId="47" fillId="0" borderId="4" xfId="0" applyFont="1" applyBorder="1" applyAlignment="1" applyProtection="1">
      <alignment horizontal="left" vertical="center"/>
      <protection locked="0"/>
    </xf>
    <xf numFmtId="0" fontId="47" fillId="0" borderId="3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>
      <alignment wrapText="1"/>
    </xf>
    <xf numFmtId="0" fontId="35" fillId="0" borderId="1" xfId="0" applyFont="1" applyBorder="1" applyAlignment="1">
      <alignment horizontal="left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14" xfId="0" applyFont="1" applyFill="1" applyBorder="1" applyAlignment="1">
      <alignment horizontal="left"/>
    </xf>
    <xf numFmtId="0" fontId="35" fillId="0" borderId="9" xfId="0" applyFont="1" applyFill="1" applyBorder="1" applyAlignment="1">
      <alignment horizontal="left"/>
    </xf>
    <xf numFmtId="0" fontId="47" fillId="0" borderId="8" xfId="0" applyFont="1" applyBorder="1" applyAlignment="1">
      <alignment horizontal="left" wrapText="1"/>
    </xf>
    <xf numFmtId="0" fontId="47" fillId="0" borderId="14" xfId="0" applyFont="1" applyBorder="1" applyAlignment="1">
      <alignment wrapText="1"/>
    </xf>
    <xf numFmtId="0" fontId="47" fillId="0" borderId="9" xfId="0" applyFont="1" applyBorder="1" applyAlignment="1">
      <alignment wrapText="1"/>
    </xf>
    <xf numFmtId="0" fontId="47" fillId="0" borderId="10" xfId="0" applyFont="1" applyBorder="1" applyAlignment="1">
      <alignment horizontal="left" wrapText="1"/>
    </xf>
    <xf numFmtId="0" fontId="47" fillId="0" borderId="7" xfId="0" applyFont="1" applyBorder="1" applyAlignment="1">
      <alignment wrapText="1"/>
    </xf>
    <xf numFmtId="0" fontId="47" fillId="0" borderId="11" xfId="0" applyFont="1" applyBorder="1" applyAlignment="1">
      <alignment wrapText="1"/>
    </xf>
    <xf numFmtId="0" fontId="47" fillId="0" borderId="4" xfId="0" applyFont="1" applyBorder="1" applyAlignment="1">
      <alignment horizontal="left"/>
    </xf>
    <xf numFmtId="0" fontId="47" fillId="0" borderId="1" xfId="0" applyFont="1" applyBorder="1"/>
    <xf numFmtId="187" fontId="35" fillId="0" borderId="1" xfId="0" applyNumberFormat="1" applyFont="1" applyBorder="1" applyAlignment="1">
      <alignment horizontal="center" vertical="center" wrapText="1"/>
    </xf>
    <xf numFmtId="0" fontId="35" fillId="8" borderId="0" xfId="0" applyFont="1" applyFill="1" applyAlignment="1">
      <alignment horizontal="center" vertical="center"/>
    </xf>
    <xf numFmtId="0" fontId="35" fillId="8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10" xfId="0" applyFont="1" applyBorder="1" applyAlignment="1">
      <alignment horizontal="center"/>
    </xf>
    <xf numFmtId="0" fontId="35" fillId="0" borderId="7" xfId="0" applyFont="1" applyBorder="1" applyAlignment="1">
      <alignment horizontal="left"/>
    </xf>
    <xf numFmtId="0" fontId="35" fillId="0" borderId="7" xfId="0" applyFont="1" applyFill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35" fillId="0" borderId="1" xfId="0" applyFont="1" applyFill="1" applyBorder="1" applyAlignment="1">
      <alignment horizontal="center"/>
    </xf>
    <xf numFmtId="0" fontId="35" fillId="0" borderId="3" xfId="0" applyFont="1" applyFill="1" applyBorder="1"/>
    <xf numFmtId="0" fontId="35" fillId="0" borderId="8" xfId="0" applyFont="1" applyFill="1" applyBorder="1" applyAlignment="1">
      <alignment horizontal="center"/>
    </xf>
    <xf numFmtId="0" fontId="47" fillId="0" borderId="2" xfId="0" applyFont="1" applyBorder="1" applyAlignment="1">
      <alignment horizontal="center" wrapText="1"/>
    </xf>
    <xf numFmtId="0" fontId="35" fillId="0" borderId="3" xfId="0" applyFont="1" applyBorder="1"/>
    <xf numFmtId="0" fontId="47" fillId="0" borderId="2" xfId="0" applyFont="1" applyBorder="1" applyAlignment="1">
      <alignment wrapText="1"/>
    </xf>
    <xf numFmtId="0" fontId="35" fillId="0" borderId="3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/>
    </xf>
    <xf numFmtId="0" fontId="35" fillId="0" borderId="9" xfId="0" applyFont="1" applyBorder="1" applyAlignment="1">
      <alignment horizontal="left"/>
    </xf>
    <xf numFmtId="0" fontId="47" fillId="0" borderId="15" xfId="0" applyFont="1" applyBorder="1" applyAlignment="1">
      <alignment wrapText="1"/>
    </xf>
    <xf numFmtId="0" fontId="35" fillId="0" borderId="11" xfId="0" applyFont="1" applyBorder="1" applyAlignment="1">
      <alignment horizontal="left"/>
    </xf>
    <xf numFmtId="0" fontId="35" fillId="8" borderId="0" xfId="0" applyFont="1" applyFill="1" applyBorder="1"/>
    <xf numFmtId="0" fontId="47" fillId="0" borderId="2" xfId="0" applyFont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187" fontId="45" fillId="0" borderId="16" xfId="0" applyNumberFormat="1" applyFont="1" applyFill="1" applyBorder="1" applyAlignment="1" applyProtection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33" fillId="0" borderId="16" xfId="0" applyFont="1" applyBorder="1"/>
    <xf numFmtId="189" fontId="28" fillId="5" borderId="17" xfId="0" applyNumberFormat="1" applyFont="1" applyFill="1" applyBorder="1" applyAlignment="1" applyProtection="1">
      <alignment horizontal="center" vertical="center" wrapText="1"/>
    </xf>
    <xf numFmtId="14" fontId="35" fillId="0" borderId="16" xfId="0" applyNumberFormat="1" applyFont="1" applyBorder="1"/>
    <xf numFmtId="0" fontId="0" fillId="6" borderId="1" xfId="0" applyNumberFormat="1" applyFont="1" applyFill="1" applyBorder="1" applyAlignment="1" applyProtection="1">
      <alignment horizontal="left" vertical="top" wrapText="1"/>
    </xf>
    <xf numFmtId="0" fontId="47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/>
      <protection locked="0"/>
    </xf>
    <xf numFmtId="0" fontId="33" fillId="0" borderId="1" xfId="0" applyFont="1" applyBorder="1" applyAlignment="1"/>
    <xf numFmtId="0" fontId="47" fillId="0" borderId="1" xfId="0" applyFont="1" applyBorder="1" applyAlignment="1">
      <alignment horizontal="left" wrapText="1"/>
    </xf>
    <xf numFmtId="0" fontId="48" fillId="0" borderId="1" xfId="0" applyFont="1" applyBorder="1"/>
    <xf numFmtId="0" fontId="49" fillId="0" borderId="1" xfId="0" applyFont="1" applyBorder="1"/>
    <xf numFmtId="0" fontId="49" fillId="0" borderId="3" xfId="0" applyFont="1" applyBorder="1"/>
    <xf numFmtId="14" fontId="0" fillId="6" borderId="1" xfId="0" applyNumberFormat="1" applyFont="1" applyFill="1" applyBorder="1" applyAlignment="1" applyProtection="1">
      <alignment horizontal="left" vertical="top" wrapText="1"/>
    </xf>
    <xf numFmtId="0" fontId="49" fillId="0" borderId="4" xfId="0" applyFont="1" applyBorder="1" applyAlignment="1" applyProtection="1">
      <alignment horizontal="left"/>
      <protection locked="0"/>
    </xf>
    <xf numFmtId="0" fontId="49" fillId="0" borderId="0" xfId="0" applyFont="1" applyBorder="1"/>
    <xf numFmtId="0" fontId="15" fillId="0" borderId="0" xfId="0" applyFont="1" applyBorder="1"/>
    <xf numFmtId="0" fontId="38" fillId="0" borderId="0" xfId="0" applyFont="1" applyBorder="1"/>
    <xf numFmtId="0" fontId="47" fillId="0" borderId="0" xfId="0" applyFont="1" applyBorder="1"/>
    <xf numFmtId="0" fontId="38" fillId="0" borderId="0" xfId="0" applyFont="1"/>
    <xf numFmtId="0" fontId="36" fillId="0" borderId="0" xfId="0" applyFont="1" applyBorder="1"/>
    <xf numFmtId="0" fontId="50" fillId="6" borderId="1" xfId="0" applyNumberFormat="1" applyFont="1" applyFill="1" applyBorder="1" applyAlignment="1" applyProtection="1">
      <alignment horizontal="left" vertical="top" wrapText="1"/>
    </xf>
    <xf numFmtId="0" fontId="38" fillId="0" borderId="0" xfId="0" applyFont="1" applyFill="1" applyBorder="1"/>
    <xf numFmtId="0" fontId="47" fillId="0" borderId="0" xfId="0" applyFont="1" applyFill="1" applyBorder="1"/>
    <xf numFmtId="0" fontId="43" fillId="0" borderId="0" xfId="0" applyFont="1" applyFill="1" applyBorder="1"/>
    <xf numFmtId="0" fontId="47" fillId="0" borderId="0" xfId="0" applyFont="1"/>
    <xf numFmtId="0" fontId="33" fillId="0" borderId="1" xfId="0" applyFont="1" applyBorder="1" applyProtection="1">
      <protection locked="0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Protection="1">
      <protection hidden="1"/>
    </xf>
    <xf numFmtId="0" fontId="33" fillId="0" borderId="1" xfId="0" applyFont="1" applyBorder="1" applyAlignment="1" applyProtection="1">
      <alignment horizontal="center"/>
      <protection hidden="1"/>
    </xf>
    <xf numFmtId="187" fontId="33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89" fontId="33" fillId="0" borderId="0" xfId="0" applyNumberFormat="1" applyFont="1" applyAlignment="1">
      <alignment horizontal="center" vertical="center"/>
    </xf>
    <xf numFmtId="191" fontId="33" fillId="0" borderId="0" xfId="0" applyNumberFormat="1" applyFont="1" applyAlignment="1">
      <alignment horizontal="center" vertical="center"/>
    </xf>
    <xf numFmtId="0" fontId="33" fillId="0" borderId="1" xfId="0" applyFont="1" applyBorder="1" applyAlignment="1" applyProtection="1">
      <alignment horizontal="left"/>
      <protection locked="0"/>
    </xf>
    <xf numFmtId="0" fontId="33" fillId="0" borderId="4" xfId="0" applyFont="1" applyBorder="1" applyProtection="1">
      <protection locked="0"/>
    </xf>
    <xf numFmtId="0" fontId="33" fillId="0" borderId="0" xfId="0" applyFont="1" applyAlignment="1" applyProtection="1">
      <alignment horizontal="left"/>
      <protection locked="0"/>
    </xf>
    <xf numFmtId="0" fontId="33" fillId="0" borderId="3" xfId="0" applyFont="1" applyBorder="1" applyProtection="1">
      <protection locked="0"/>
    </xf>
    <xf numFmtId="189" fontId="41" fillId="14" borderId="0" xfId="0" applyNumberFormat="1" applyFont="1" applyFill="1" applyAlignment="1" applyProtection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3" fillId="0" borderId="2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Protection="1">
      <protection hidden="1"/>
    </xf>
    <xf numFmtId="0" fontId="33" fillId="0" borderId="3" xfId="0" applyFont="1" applyBorder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0" fontId="15" fillId="0" borderId="0" xfId="2" applyFont="1" applyFill="1" applyBorder="1" applyAlignment="1" applyProtection="1">
      <alignment vertical="center" wrapText="1"/>
      <protection hidden="1"/>
    </xf>
    <xf numFmtId="0" fontId="47" fillId="0" borderId="0" xfId="0" applyFont="1" applyBorder="1" applyAlignment="1">
      <alignment horizontal="left" wrapText="1"/>
    </xf>
    <xf numFmtId="0" fontId="47" fillId="0" borderId="10" xfId="0" applyFont="1" applyBorder="1" applyAlignment="1">
      <alignment wrapText="1"/>
    </xf>
    <xf numFmtId="0" fontId="35" fillId="0" borderId="2" xfId="0" applyFont="1" applyBorder="1" applyAlignment="1">
      <alignment horizontal="left"/>
    </xf>
    <xf numFmtId="187" fontId="33" fillId="0" borderId="0" xfId="0" applyNumberFormat="1" applyFont="1" applyAlignment="1">
      <alignment horizontal="center"/>
    </xf>
    <xf numFmtId="14" fontId="0" fillId="6" borderId="1" xfId="0" applyNumberFormat="1" applyFill="1" applyBorder="1" applyAlignment="1" applyProtection="1">
      <alignment horizontal="left" vertical="top" wrapText="1"/>
    </xf>
    <xf numFmtId="0" fontId="33" fillId="0" borderId="0" xfId="0" applyFont="1" applyAlignment="1" applyProtection="1">
      <alignment horizontal="center" vertical="center"/>
      <protection hidden="1"/>
    </xf>
    <xf numFmtId="0" fontId="34" fillId="8" borderId="0" xfId="0" applyFont="1" applyFill="1" applyProtection="1">
      <protection hidden="1"/>
    </xf>
    <xf numFmtId="0" fontId="33" fillId="8" borderId="0" xfId="0" applyFont="1" applyFill="1" applyProtection="1">
      <protection hidden="1"/>
    </xf>
    <xf numFmtId="0" fontId="34" fillId="15" borderId="0" xfId="0" applyFont="1" applyFill="1" applyProtection="1">
      <protection hidden="1"/>
    </xf>
    <xf numFmtId="0" fontId="36" fillId="0" borderId="2" xfId="0" applyFont="1" applyBorder="1" applyAlignment="1">
      <alignment horizontal="center" vertical="center" wrapText="1"/>
    </xf>
    <xf numFmtId="0" fontId="35" fillId="0" borderId="13" xfId="0" applyFont="1" applyBorder="1"/>
    <xf numFmtId="0" fontId="36" fillId="0" borderId="3" xfId="0" applyFont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5" fillId="2" borderId="1" xfId="0" applyFont="1" applyFill="1" applyBorder="1"/>
    <xf numFmtId="0" fontId="35" fillId="0" borderId="11" xfId="0" applyFont="1" applyFill="1" applyBorder="1" applyAlignment="1">
      <alignment horizontal="left"/>
    </xf>
    <xf numFmtId="191" fontId="35" fillId="0" borderId="2" xfId="0" applyNumberFormat="1" applyFont="1" applyBorder="1" applyAlignment="1">
      <alignment horizontal="center" vertical="center"/>
    </xf>
    <xf numFmtId="0" fontId="35" fillId="0" borderId="6" xfId="0" applyFont="1" applyBorder="1" applyAlignment="1">
      <alignment horizontal="left"/>
    </xf>
    <xf numFmtId="0" fontId="52" fillId="0" borderId="1" xfId="3" applyFont="1" applyFill="1" applyBorder="1" applyAlignment="1" applyProtection="1">
      <alignment horizontal="center" vertical="center"/>
      <protection hidden="1"/>
    </xf>
    <xf numFmtId="0" fontId="36" fillId="0" borderId="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left" vertical="top" wrapText="1"/>
    </xf>
    <xf numFmtId="189" fontId="35" fillId="0" borderId="1" xfId="0" applyNumberFormat="1" applyFont="1" applyBorder="1" applyAlignment="1">
      <alignment horizontal="center" vertical="center" shrinkToFit="1"/>
    </xf>
    <xf numFmtId="191" fontId="35" fillId="0" borderId="1" xfId="0" applyNumberFormat="1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/>
    </xf>
    <xf numFmtId="0" fontId="35" fillId="8" borderId="0" xfId="0" applyFont="1" applyFill="1" applyAlignment="1">
      <alignment horizontal="center" vertical="center" shrinkToFit="1"/>
    </xf>
    <xf numFmtId="0" fontId="35" fillId="0" borderId="1" xfId="0" applyFont="1" applyBorder="1" applyAlignment="1">
      <alignment horizontal="center" shrinkToFit="1"/>
    </xf>
    <xf numFmtId="0" fontId="35" fillId="0" borderId="1" xfId="0" applyFont="1" applyBorder="1" applyAlignment="1">
      <alignment horizontal="left" shrinkToFit="1"/>
    </xf>
    <xf numFmtId="0" fontId="36" fillId="0" borderId="1" xfId="0" applyFont="1" applyBorder="1" applyAlignment="1">
      <alignment horizontal="center" vertical="center"/>
    </xf>
    <xf numFmtId="0" fontId="47" fillId="0" borderId="7" xfId="0" applyFont="1" applyBorder="1" applyAlignment="1">
      <alignment horizontal="left"/>
    </xf>
    <xf numFmtId="0" fontId="47" fillId="0" borderId="11" xfId="0" applyFont="1" applyBorder="1" applyAlignment="1">
      <alignment horizontal="left"/>
    </xf>
    <xf numFmtId="187" fontId="35" fillId="8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 applyProtection="1">
      <alignment horizontal="left" vertical="top" wrapText="1"/>
    </xf>
    <xf numFmtId="0" fontId="33" fillId="8" borderId="1" xfId="0" applyFont="1" applyFill="1" applyBorder="1" applyAlignment="1"/>
    <xf numFmtId="0" fontId="0" fillId="7" borderId="1" xfId="0" applyNumberFormat="1" applyFont="1" applyFill="1" applyBorder="1" applyAlignment="1" applyProtection="1">
      <alignment horizontal="left" vertical="top" wrapText="1"/>
    </xf>
    <xf numFmtId="0" fontId="0" fillId="8" borderId="0" xfId="0" applyFill="1"/>
    <xf numFmtId="187" fontId="35" fillId="0" borderId="16" xfId="0" applyNumberFormat="1" applyFont="1" applyFill="1" applyBorder="1" applyAlignment="1">
      <alignment horizontal="center"/>
    </xf>
    <xf numFmtId="14" fontId="0" fillId="6" borderId="16" xfId="0" applyNumberFormat="1" applyFont="1" applyFill="1" applyBorder="1" applyAlignment="1" applyProtection="1">
      <alignment horizontal="left" vertical="top" wrapText="1"/>
    </xf>
    <xf numFmtId="0" fontId="33" fillId="0" borderId="16" xfId="0" applyFont="1" applyBorder="1" applyAlignment="1"/>
    <xf numFmtId="0" fontId="0" fillId="6" borderId="16" xfId="0" applyNumberFormat="1" applyFont="1" applyFill="1" applyBorder="1" applyAlignment="1" applyProtection="1">
      <alignment horizontal="left" vertical="top" wrapText="1"/>
    </xf>
    <xf numFmtId="0" fontId="47" fillId="8" borderId="1" xfId="0" applyFont="1" applyFill="1" applyBorder="1" applyAlignment="1" applyProtection="1">
      <alignment horizontal="left" vertical="center"/>
      <protection locked="0"/>
    </xf>
    <xf numFmtId="0" fontId="47" fillId="8" borderId="1" xfId="0" applyFont="1" applyFill="1" applyBorder="1" applyAlignment="1" applyProtection="1">
      <alignment horizontal="left"/>
      <protection locked="0"/>
    </xf>
    <xf numFmtId="189" fontId="28" fillId="7" borderId="1" xfId="0" applyNumberFormat="1" applyFont="1" applyFill="1" applyBorder="1" applyAlignment="1" applyProtection="1">
      <alignment horizontal="center" vertical="center" wrapText="1"/>
    </xf>
    <xf numFmtId="189" fontId="28" fillId="5" borderId="1" xfId="0" applyNumberFormat="1" applyFont="1" applyFill="1" applyBorder="1" applyAlignment="1" applyProtection="1">
      <alignment horizontal="center" vertical="center" wrapText="1"/>
    </xf>
    <xf numFmtId="189" fontId="28" fillId="5" borderId="18" xfId="0" applyNumberFormat="1" applyFont="1" applyFill="1" applyBorder="1" applyAlignment="1" applyProtection="1">
      <alignment horizontal="center" vertical="center" wrapText="1"/>
    </xf>
    <xf numFmtId="14" fontId="0" fillId="6" borderId="5" xfId="0" applyNumberFormat="1" applyFont="1" applyFill="1" applyBorder="1" applyAlignment="1" applyProtection="1">
      <alignment horizontal="left" vertical="top" wrapText="1"/>
    </xf>
    <xf numFmtId="187" fontId="55" fillId="0" borderId="1" xfId="0" applyNumberFormat="1" applyFont="1" applyFill="1" applyBorder="1" applyAlignment="1">
      <alignment horizontal="center"/>
    </xf>
    <xf numFmtId="0" fontId="55" fillId="0" borderId="1" xfId="0" applyFont="1" applyBorder="1" applyAlignment="1">
      <alignment shrinkToFit="1"/>
    </xf>
    <xf numFmtId="0" fontId="42" fillId="0" borderId="0" xfId="0" applyFont="1" applyAlignment="1"/>
    <xf numFmtId="189" fontId="56" fillId="5" borderId="17" xfId="0" applyNumberFormat="1" applyFont="1" applyFill="1" applyBorder="1" applyAlignment="1" applyProtection="1">
      <alignment horizontal="center" vertical="center" wrapText="1"/>
    </xf>
    <xf numFmtId="14" fontId="54" fillId="6" borderId="1" xfId="0" applyNumberFormat="1" applyFont="1" applyFill="1" applyBorder="1" applyAlignment="1" applyProtection="1">
      <alignment horizontal="left" vertical="top" wrapText="1"/>
    </xf>
    <xf numFmtId="0" fontId="42" fillId="0" borderId="1" xfId="0" applyFont="1" applyBorder="1" applyAlignment="1"/>
    <xf numFmtId="0" fontId="54" fillId="6" borderId="1" xfId="0" applyNumberFormat="1" applyFont="1" applyFill="1" applyBorder="1" applyAlignment="1" applyProtection="1">
      <alignment horizontal="left" vertical="top" wrapText="1"/>
    </xf>
    <xf numFmtId="0" fontId="54" fillId="0" borderId="0" xfId="0" applyFont="1"/>
    <xf numFmtId="0" fontId="50" fillId="6" borderId="1" xfId="0" applyNumberFormat="1" applyFont="1" applyFill="1" applyBorder="1" applyAlignment="1" applyProtection="1">
      <alignment horizontal="left" vertical="center" wrapText="1"/>
    </xf>
    <xf numFmtId="187" fontId="45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horizontal="center"/>
    </xf>
    <xf numFmtId="14" fontId="35" fillId="0" borderId="0" xfId="0" applyNumberFormat="1" applyFont="1" applyFill="1" applyBorder="1"/>
    <xf numFmtId="187" fontId="33" fillId="0" borderId="16" xfId="0" applyNumberFormat="1" applyFont="1" applyBorder="1" applyAlignment="1" applyProtection="1">
      <alignment horizontal="center"/>
      <protection locked="0"/>
    </xf>
    <xf numFmtId="0" fontId="33" fillId="0" borderId="16" xfId="0" applyFont="1" applyBorder="1" applyAlignment="1">
      <alignment horizontal="center" vertical="center"/>
    </xf>
    <xf numFmtId="0" fontId="33" fillId="2" borderId="1" xfId="0" applyFont="1" applyFill="1" applyBorder="1"/>
    <xf numFmtId="0" fontId="34" fillId="8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187" fontId="33" fillId="0" borderId="16" xfId="0" applyNumberFormat="1" applyFont="1" applyBorder="1" applyAlignment="1">
      <alignment horizontal="center"/>
    </xf>
    <xf numFmtId="0" fontId="33" fillId="6" borderId="1" xfId="0" applyNumberFormat="1" applyFont="1" applyFill="1" applyBorder="1" applyAlignment="1" applyProtection="1">
      <alignment horizontal="left" vertical="top" wrapText="1"/>
    </xf>
    <xf numFmtId="189" fontId="41" fillId="5" borderId="1" xfId="0" applyNumberFormat="1" applyFont="1" applyFill="1" applyBorder="1" applyAlignment="1" applyProtection="1">
      <alignment horizontal="center" vertical="center" wrapText="1"/>
    </xf>
    <xf numFmtId="14" fontId="33" fillId="6" borderId="1" xfId="0" applyNumberFormat="1" applyFont="1" applyFill="1" applyBorder="1" applyAlignment="1" applyProtection="1">
      <alignment horizontal="left" vertical="top" wrapText="1"/>
    </xf>
    <xf numFmtId="0" fontId="57" fillId="0" borderId="2" xfId="0" applyFont="1" applyBorder="1" applyAlignment="1">
      <alignment wrapText="1"/>
    </xf>
    <xf numFmtId="0" fontId="57" fillId="0" borderId="4" xfId="0" applyFont="1" applyBorder="1" applyAlignment="1">
      <alignment wrapText="1"/>
    </xf>
    <xf numFmtId="0" fontId="57" fillId="0" borderId="3" xfId="0" applyFont="1" applyBorder="1" applyAlignment="1">
      <alignment wrapText="1"/>
    </xf>
    <xf numFmtId="187" fontId="3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shrinkToFit="1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shrinkToFit="1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shrinkToFit="1"/>
    </xf>
    <xf numFmtId="0" fontId="36" fillId="0" borderId="2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5" fillId="0" borderId="0" xfId="0" applyFont="1" applyBorder="1" applyAlignment="1">
      <alignment horizontal="left" shrinkToFit="1"/>
    </xf>
    <xf numFmtId="0" fontId="44" fillId="0" borderId="0" xfId="0" applyFont="1" applyBorder="1" applyAlignment="1">
      <alignment horizontal="left" shrinkToFit="1"/>
    </xf>
    <xf numFmtId="0" fontId="0" fillId="0" borderId="4" xfId="0" applyBorder="1"/>
    <xf numFmtId="0" fontId="0" fillId="0" borderId="3" xfId="0" applyBorder="1"/>
    <xf numFmtId="0" fontId="36" fillId="0" borderId="1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/>
    </xf>
    <xf numFmtId="0" fontId="5" fillId="0" borderId="0" xfId="2" applyFont="1" applyFill="1" applyAlignment="1" applyProtection="1">
      <alignment horizontal="center"/>
      <protection hidden="1"/>
    </xf>
    <xf numFmtId="0" fontId="5" fillId="0" borderId="2" xfId="2" applyFont="1" applyFill="1" applyBorder="1" applyAlignment="1" applyProtection="1">
      <alignment horizontal="center" vertical="center"/>
      <protection hidden="1"/>
    </xf>
    <xf numFmtId="0" fontId="5" fillId="0" borderId="3" xfId="2" applyFont="1" applyFill="1" applyBorder="1" applyAlignment="1" applyProtection="1">
      <alignment horizontal="center" vertical="center"/>
      <protection hidden="1"/>
    </xf>
    <xf numFmtId="0" fontId="5" fillId="0" borderId="1" xfId="2" applyFont="1" applyFill="1" applyBorder="1" applyAlignment="1" applyProtection="1">
      <alignment horizontal="center"/>
      <protection hidden="1"/>
    </xf>
    <xf numFmtId="0" fontId="29" fillId="0" borderId="0" xfId="2" applyFont="1" applyFill="1" applyAlignment="1" applyProtection="1">
      <alignment horizontal="center" vertical="center" shrinkToFit="1"/>
      <protection hidden="1"/>
    </xf>
    <xf numFmtId="0" fontId="29" fillId="0" borderId="0" xfId="2" applyFont="1" applyFill="1" applyBorder="1" applyAlignment="1" applyProtection="1">
      <alignment horizontal="center" vertical="center" shrinkToFit="1"/>
      <protection hidden="1"/>
    </xf>
    <xf numFmtId="0" fontId="8" fillId="0" borderId="8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12" fillId="0" borderId="1" xfId="2" applyFont="1" applyFill="1" applyBorder="1" applyAlignment="1" applyProtection="1">
      <alignment horizontal="center" vertical="center"/>
      <protection hidden="1"/>
    </xf>
    <xf numFmtId="0" fontId="19" fillId="0" borderId="1" xfId="2" applyFont="1" applyFill="1" applyBorder="1" applyAlignment="1" applyProtection="1">
      <alignment horizontal="center" vertical="center"/>
      <protection hidden="1"/>
    </xf>
    <xf numFmtId="0" fontId="15" fillId="0" borderId="1" xfId="2" applyFont="1" applyFill="1" applyBorder="1" applyAlignment="1" applyProtection="1">
      <alignment horizontal="center" vertical="center" wrapText="1"/>
      <protection hidden="1"/>
    </xf>
    <xf numFmtId="0" fontId="39" fillId="0" borderId="0" xfId="2" applyFont="1" applyAlignment="1" applyProtection="1">
      <alignment horizontal="center" vertical="center" shrinkToFit="1"/>
      <protection hidden="1"/>
    </xf>
    <xf numFmtId="0" fontId="39" fillId="0" borderId="0" xfId="2" applyFont="1" applyBorder="1" applyAlignment="1" applyProtection="1">
      <alignment horizontal="center" vertical="center" shrinkToFit="1"/>
      <protection hidden="1"/>
    </xf>
    <xf numFmtId="0" fontId="6" fillId="0" borderId="1" xfId="2" applyFont="1" applyFill="1" applyBorder="1" applyAlignment="1" applyProtection="1">
      <alignment horizontal="center" vertical="center"/>
      <protection hidden="1"/>
    </xf>
    <xf numFmtId="0" fontId="6" fillId="3" borderId="1" xfId="2" applyFont="1" applyFill="1" applyBorder="1" applyAlignment="1" applyProtection="1">
      <alignment horizontal="center" vertical="center"/>
      <protection hidden="1"/>
    </xf>
    <xf numFmtId="0" fontId="15" fillId="0" borderId="1" xfId="3" applyFont="1" applyFill="1" applyBorder="1" applyAlignment="1" applyProtection="1">
      <alignment horizontal="center" vertical="center"/>
      <protection hidden="1"/>
    </xf>
    <xf numFmtId="0" fontId="43" fillId="0" borderId="0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/>
      <protection hidden="1"/>
    </xf>
    <xf numFmtId="0" fontId="36" fillId="0" borderId="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52" fillId="0" borderId="1" xfId="3" applyFont="1" applyFill="1" applyBorder="1" applyAlignment="1" applyProtection="1">
      <alignment horizontal="center" vertical="center"/>
      <protection hidden="1"/>
    </xf>
  </cellXfs>
  <cellStyles count="4">
    <cellStyle name="เครื่องหมายจุลภาค 2" xfId="1"/>
    <cellStyle name="ปกติ" xfId="0" builtinId="0"/>
    <cellStyle name="ปกติ 2" xfId="2"/>
    <cellStyle name="ปกติ_PP55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95250</xdr:colOff>
      <xdr:row>3</xdr:row>
      <xdr:rowOff>38100</xdr:rowOff>
    </xdr:to>
    <xdr:pic>
      <xdr:nvPicPr>
        <xdr:cNvPr id="2099" name="รูปภาพ 2" descr="logo-ใหม่2.png">
          <a:extLst>
            <a:ext uri="{FF2B5EF4-FFF2-40B4-BE49-F238E27FC236}">
              <a16:creationId xmlns:a16="http://schemas.microsoft.com/office/drawing/2014/main" xmlns="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57150"/>
          <a:ext cx="904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4</xdr:col>
      <xdr:colOff>76200</xdr:colOff>
      <xdr:row>3</xdr:row>
      <xdr:rowOff>133350</xdr:rowOff>
    </xdr:to>
    <xdr:pic>
      <xdr:nvPicPr>
        <xdr:cNvPr id="8243" name="รูปภาพ 1" descr="logo-ใหม่2.png">
          <a:extLst>
            <a:ext uri="{FF2B5EF4-FFF2-40B4-BE49-F238E27FC236}">
              <a16:creationId xmlns:a16="http://schemas.microsoft.com/office/drawing/2014/main" xmlns="" id="{00000000-0008-0000-0900-00003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47625</xdr:rowOff>
    </xdr:from>
    <xdr:to>
      <xdr:col>4</xdr:col>
      <xdr:colOff>104775</xdr:colOff>
      <xdr:row>3</xdr:row>
      <xdr:rowOff>104775</xdr:rowOff>
    </xdr:to>
    <xdr:pic>
      <xdr:nvPicPr>
        <xdr:cNvPr id="9267" name="รูปภาพ 1" descr="logo-ใหม่2.png">
          <a:extLst>
            <a:ext uri="{FF2B5EF4-FFF2-40B4-BE49-F238E27FC236}">
              <a16:creationId xmlns:a16="http://schemas.microsoft.com/office/drawing/2014/main" xmlns="" id="{00000000-0008-0000-0A00-00003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47625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4</xdr:col>
      <xdr:colOff>76200</xdr:colOff>
      <xdr:row>0</xdr:row>
      <xdr:rowOff>86106</xdr:rowOff>
    </xdr:to>
    <xdr:pic>
      <xdr:nvPicPr>
        <xdr:cNvPr id="10291" name="รูปภาพ 5" descr="logo-ใหม่2.png">
          <a:extLst>
            <a:ext uri="{FF2B5EF4-FFF2-40B4-BE49-F238E27FC236}">
              <a16:creationId xmlns:a16="http://schemas.microsoft.com/office/drawing/2014/main" xmlns="" id="{00000000-0008-0000-0B00-00003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298174</xdr:colOff>
      <xdr:row>0</xdr:row>
      <xdr:rowOff>49695</xdr:rowOff>
    </xdr:from>
    <xdr:to>
      <xdr:col>4</xdr:col>
      <xdr:colOff>126310</xdr:colOff>
      <xdr:row>3</xdr:row>
      <xdr:rowOff>111815</xdr:rowOff>
    </xdr:to>
    <xdr:pic>
      <xdr:nvPicPr>
        <xdr:cNvPr id="3" name="รูปภาพ 1" descr="logo-ใหม่2.png">
          <a:extLst>
            <a:ext uri="{FF2B5EF4-FFF2-40B4-BE49-F238E27FC236}">
              <a16:creationId xmlns:a16="http://schemas.microsoft.com/office/drawing/2014/main" xmlns="" id="{00000000-0008-0000-0A00-00003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74" y="49695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38100</xdr:rowOff>
    </xdr:from>
    <xdr:to>
      <xdr:col>2</xdr:col>
      <xdr:colOff>104775</xdr:colOff>
      <xdr:row>3</xdr:row>
      <xdr:rowOff>95250</xdr:rowOff>
    </xdr:to>
    <xdr:pic>
      <xdr:nvPicPr>
        <xdr:cNvPr id="11315" name="รูปภาพ 3" descr="logo-ใหม่2.png">
          <a:extLst>
            <a:ext uri="{FF2B5EF4-FFF2-40B4-BE49-F238E27FC236}">
              <a16:creationId xmlns:a16="http://schemas.microsoft.com/office/drawing/2014/main" xmlns="" id="{00000000-0008-0000-0C00-00003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38100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44450</xdr:rowOff>
    </xdr:from>
    <xdr:to>
      <xdr:col>2</xdr:col>
      <xdr:colOff>142875</xdr:colOff>
      <xdr:row>3</xdr:row>
      <xdr:rowOff>100013</xdr:rowOff>
    </xdr:to>
    <xdr:pic>
      <xdr:nvPicPr>
        <xdr:cNvPr id="12339" name="รูปภาพ 2" descr="logo-ใหม่2.png">
          <a:extLst>
            <a:ext uri="{FF2B5EF4-FFF2-40B4-BE49-F238E27FC236}">
              <a16:creationId xmlns:a16="http://schemas.microsoft.com/office/drawing/2014/main" xmlns="" id="{00000000-0008-0000-0D00-00003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4450"/>
          <a:ext cx="909638" cy="865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302602</xdr:colOff>
      <xdr:row>0</xdr:row>
      <xdr:rowOff>24179</xdr:rowOff>
    </xdr:from>
    <xdr:to>
      <xdr:col>4</xdr:col>
      <xdr:colOff>132676</xdr:colOff>
      <xdr:row>3</xdr:row>
      <xdr:rowOff>124557</xdr:rowOff>
    </xdr:to>
    <xdr:pic>
      <xdr:nvPicPr>
        <xdr:cNvPr id="13363" name="รูปภาพ 3" descr="logo-ใหม่2.png">
          <a:extLst>
            <a:ext uri="{FF2B5EF4-FFF2-40B4-BE49-F238E27FC236}">
              <a16:creationId xmlns:a16="http://schemas.microsoft.com/office/drawing/2014/main" xmlns="" id="{00000000-0008-0000-0E00-00003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602" y="24179"/>
          <a:ext cx="907132" cy="891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47625</xdr:rowOff>
    </xdr:from>
    <xdr:to>
      <xdr:col>4</xdr:col>
      <xdr:colOff>123825</xdr:colOff>
      <xdr:row>3</xdr:row>
      <xdr:rowOff>95250</xdr:rowOff>
    </xdr:to>
    <xdr:pic>
      <xdr:nvPicPr>
        <xdr:cNvPr id="14387" name="รูปภาพ 4" descr="logo-ใหม่2.png">
          <a:extLst>
            <a:ext uri="{FF2B5EF4-FFF2-40B4-BE49-F238E27FC236}">
              <a16:creationId xmlns:a16="http://schemas.microsoft.com/office/drawing/2014/main" xmlns="" id="{00000000-0008-0000-0F00-00003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47625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306388</xdr:colOff>
      <xdr:row>0</xdr:row>
      <xdr:rowOff>71438</xdr:rowOff>
    </xdr:from>
    <xdr:to>
      <xdr:col>4</xdr:col>
      <xdr:colOff>142875</xdr:colOff>
      <xdr:row>3</xdr:row>
      <xdr:rowOff>119063</xdr:rowOff>
    </xdr:to>
    <xdr:pic>
      <xdr:nvPicPr>
        <xdr:cNvPr id="15411" name="รูปภาพ 4" descr="logo-ใหม่2.png">
          <a:extLst>
            <a:ext uri="{FF2B5EF4-FFF2-40B4-BE49-F238E27FC236}">
              <a16:creationId xmlns:a16="http://schemas.microsoft.com/office/drawing/2014/main" xmlns="" id="{00000000-0008-0000-1000-00003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388" y="71438"/>
          <a:ext cx="9080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66675</xdr:rowOff>
    </xdr:from>
    <xdr:to>
      <xdr:col>4</xdr:col>
      <xdr:colOff>104775</xdr:colOff>
      <xdr:row>3</xdr:row>
      <xdr:rowOff>114300</xdr:rowOff>
    </xdr:to>
    <xdr:pic>
      <xdr:nvPicPr>
        <xdr:cNvPr id="16435" name="รูปภาพ 2" descr="logo-ใหม่2.png">
          <a:extLst>
            <a:ext uri="{FF2B5EF4-FFF2-40B4-BE49-F238E27FC236}">
              <a16:creationId xmlns:a16="http://schemas.microsoft.com/office/drawing/2014/main" xmlns="" id="{00000000-0008-0000-1100-00003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66675"/>
          <a:ext cx="9048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47625</xdr:rowOff>
    </xdr:from>
    <xdr:to>
      <xdr:col>2</xdr:col>
      <xdr:colOff>171450</xdr:colOff>
      <xdr:row>3</xdr:row>
      <xdr:rowOff>104775</xdr:rowOff>
    </xdr:to>
    <xdr:pic>
      <xdr:nvPicPr>
        <xdr:cNvPr id="17459" name="รูปภาพ 2" descr="logo-ใหม่2.png">
          <a:extLst>
            <a:ext uri="{FF2B5EF4-FFF2-40B4-BE49-F238E27FC236}">
              <a16:creationId xmlns:a16="http://schemas.microsoft.com/office/drawing/2014/main" xmlns="" id="{00000000-0008-0000-1200-00003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5" y="47625"/>
          <a:ext cx="9144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114300</xdr:rowOff>
    </xdr:from>
    <xdr:to>
      <xdr:col>2</xdr:col>
      <xdr:colOff>95250</xdr:colOff>
      <xdr:row>3</xdr:row>
      <xdr:rowOff>95250</xdr:rowOff>
    </xdr:to>
    <xdr:pic>
      <xdr:nvPicPr>
        <xdr:cNvPr id="3123" name="รูปภาพ 2" descr="logo-ใหม่2.png">
          <a:extLst>
            <a:ext uri="{FF2B5EF4-FFF2-40B4-BE49-F238E27FC236}">
              <a16:creationId xmlns:a16="http://schemas.microsoft.com/office/drawing/2014/main" xmlns="" id="{00000000-0008-0000-0100-00003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114300"/>
          <a:ext cx="9144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76200</xdr:rowOff>
    </xdr:from>
    <xdr:to>
      <xdr:col>4</xdr:col>
      <xdr:colOff>171450</xdr:colOff>
      <xdr:row>3</xdr:row>
      <xdr:rowOff>133350</xdr:rowOff>
    </xdr:to>
    <xdr:pic>
      <xdr:nvPicPr>
        <xdr:cNvPr id="18483" name="รูปภาพ 2" descr="logo-ใหม่2.png">
          <a:extLst>
            <a:ext uri="{FF2B5EF4-FFF2-40B4-BE49-F238E27FC236}">
              <a16:creationId xmlns:a16="http://schemas.microsoft.com/office/drawing/2014/main" xmlns="" id="{00000000-0008-0000-1300-00003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76200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66675</xdr:rowOff>
    </xdr:from>
    <xdr:to>
      <xdr:col>2</xdr:col>
      <xdr:colOff>173521</xdr:colOff>
      <xdr:row>3</xdr:row>
      <xdr:rowOff>133350</xdr:rowOff>
    </xdr:to>
    <xdr:pic>
      <xdr:nvPicPr>
        <xdr:cNvPr id="19507" name="รูปภาพ 2" descr="logo-ใหม่2.png">
          <a:extLst>
            <a:ext uri="{FF2B5EF4-FFF2-40B4-BE49-F238E27FC236}">
              <a16:creationId xmlns:a16="http://schemas.microsoft.com/office/drawing/2014/main" xmlns="" id="{00000000-0008-0000-1400-00003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66675"/>
          <a:ext cx="9048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57150</xdr:rowOff>
    </xdr:from>
    <xdr:to>
      <xdr:col>4</xdr:col>
      <xdr:colOff>133350</xdr:colOff>
      <xdr:row>3</xdr:row>
      <xdr:rowOff>133350</xdr:rowOff>
    </xdr:to>
    <xdr:pic>
      <xdr:nvPicPr>
        <xdr:cNvPr id="20531" name="รูปภาพ 4" descr="logo-ใหม่2.png">
          <a:extLst>
            <a:ext uri="{FF2B5EF4-FFF2-40B4-BE49-F238E27FC236}">
              <a16:creationId xmlns:a16="http://schemas.microsoft.com/office/drawing/2014/main" xmlns="" id="{00000000-0008-0000-1500-000033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57150"/>
          <a:ext cx="904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283553</xdr:colOff>
      <xdr:row>0</xdr:row>
      <xdr:rowOff>124558</xdr:rowOff>
    </xdr:from>
    <xdr:to>
      <xdr:col>4</xdr:col>
      <xdr:colOff>14654</xdr:colOff>
      <xdr:row>3</xdr:row>
      <xdr:rowOff>36636</xdr:rowOff>
    </xdr:to>
    <xdr:pic>
      <xdr:nvPicPr>
        <xdr:cNvPr id="21555" name="รูปภาพ 4" descr="logo-ใหม่2.png">
          <a:extLst>
            <a:ext uri="{FF2B5EF4-FFF2-40B4-BE49-F238E27FC236}">
              <a16:creationId xmlns:a16="http://schemas.microsoft.com/office/drawing/2014/main" xmlns="" id="{00000000-0008-0000-1600-00003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3553" y="124558"/>
          <a:ext cx="764197" cy="732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85725</xdr:rowOff>
    </xdr:from>
    <xdr:to>
      <xdr:col>4</xdr:col>
      <xdr:colOff>114300</xdr:colOff>
      <xdr:row>3</xdr:row>
      <xdr:rowOff>142875</xdr:rowOff>
    </xdr:to>
    <xdr:pic>
      <xdr:nvPicPr>
        <xdr:cNvPr id="22579" name="รูปภาพ 7" descr="logo-ใหม่2.png">
          <a:extLst>
            <a:ext uri="{FF2B5EF4-FFF2-40B4-BE49-F238E27FC236}">
              <a16:creationId xmlns:a16="http://schemas.microsoft.com/office/drawing/2014/main" xmlns="" id="{00000000-0008-0000-1700-00003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85725"/>
          <a:ext cx="9048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153228</xdr:colOff>
      <xdr:row>0</xdr:row>
      <xdr:rowOff>67917</xdr:rowOff>
    </xdr:from>
    <xdr:to>
      <xdr:col>1</xdr:col>
      <xdr:colOff>669234</xdr:colOff>
      <xdr:row>3</xdr:row>
      <xdr:rowOff>125067</xdr:rowOff>
    </xdr:to>
    <xdr:pic>
      <xdr:nvPicPr>
        <xdr:cNvPr id="23603" name="รูปภาพ 10" descr="logo-ใหม่2.png">
          <a:extLst>
            <a:ext uri="{FF2B5EF4-FFF2-40B4-BE49-F238E27FC236}">
              <a16:creationId xmlns:a16="http://schemas.microsoft.com/office/drawing/2014/main" xmlns="" id="{00000000-0008-0000-1800-00003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3228" y="67917"/>
          <a:ext cx="905289" cy="852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66675</xdr:rowOff>
    </xdr:from>
    <xdr:to>
      <xdr:col>10</xdr:col>
      <xdr:colOff>142875</xdr:colOff>
      <xdr:row>1</xdr:row>
      <xdr:rowOff>190500</xdr:rowOff>
    </xdr:to>
    <xdr:pic>
      <xdr:nvPicPr>
        <xdr:cNvPr id="26675" name="รูปภาพ 1" descr="logo-ใหม่2.png">
          <a:extLst>
            <a:ext uri="{FF2B5EF4-FFF2-40B4-BE49-F238E27FC236}">
              <a16:creationId xmlns:a16="http://schemas.microsoft.com/office/drawing/2014/main" xmlns="" id="{00000000-0008-0000-1A00-00003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28900" y="66675"/>
          <a:ext cx="9144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57150</xdr:rowOff>
    </xdr:from>
    <xdr:to>
      <xdr:col>11</xdr:col>
      <xdr:colOff>0</xdr:colOff>
      <xdr:row>1</xdr:row>
      <xdr:rowOff>180975</xdr:rowOff>
    </xdr:to>
    <xdr:pic>
      <xdr:nvPicPr>
        <xdr:cNvPr id="27699" name="รูปภาพ 2" descr="logo-ใหม่2.png">
          <a:extLst>
            <a:ext uri="{FF2B5EF4-FFF2-40B4-BE49-F238E27FC236}">
              <a16:creationId xmlns:a16="http://schemas.microsoft.com/office/drawing/2014/main" xmlns="" id="{00000000-0008-0000-1B00-00003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71800" y="57150"/>
          <a:ext cx="9144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2428875</xdr:colOff>
      <xdr:row>0</xdr:row>
      <xdr:rowOff>123825</xdr:rowOff>
    </xdr:from>
    <xdr:to>
      <xdr:col>2</xdr:col>
      <xdr:colOff>3714750</xdr:colOff>
      <xdr:row>3</xdr:row>
      <xdr:rowOff>123825</xdr:rowOff>
    </xdr:to>
    <xdr:pic>
      <xdr:nvPicPr>
        <xdr:cNvPr id="28723" name="รูปภาพ 1" descr="logo-ใหม่2.png">
          <a:extLst>
            <a:ext uri="{FF2B5EF4-FFF2-40B4-BE49-F238E27FC236}">
              <a16:creationId xmlns:a16="http://schemas.microsoft.com/office/drawing/2014/main" xmlns="" id="{00000000-0008-0000-1D00-00003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0475" y="123825"/>
          <a:ext cx="12858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0</xdr:row>
      <xdr:rowOff>57150</xdr:rowOff>
    </xdr:from>
    <xdr:to>
      <xdr:col>22</xdr:col>
      <xdr:colOff>838200</xdr:colOff>
      <xdr:row>1</xdr:row>
      <xdr:rowOff>76200</xdr:rowOff>
    </xdr:to>
    <xdr:sp macro="" textlink="">
      <xdr:nvSpPr>
        <xdr:cNvPr id="2" name="คำบรรยายภาพแบบสี่เหลี่ยม 1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SpPr/>
      </xdr:nvSpPr>
      <xdr:spPr>
        <a:xfrm>
          <a:off x="9239250" y="57150"/>
          <a:ext cx="1181100" cy="381000"/>
        </a:xfrm>
        <a:prstGeom prst="wedgeRectCallout">
          <a:avLst>
            <a:gd name="adj1" fmla="val -59055"/>
            <a:gd name="adj2" fmla="val 11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1100"/>
            <a:t>เลือกห้องอนุบาล</a:t>
          </a:r>
        </a:p>
      </xdr:txBody>
    </xdr:sp>
    <xdr:clientData/>
  </xdr:twoCellAnchor>
  <xdr:twoCellAnchor editAs="oneCell">
    <xdr:from>
      <xdr:col>2</xdr:col>
      <xdr:colOff>114300</xdr:colOff>
      <xdr:row>0</xdr:row>
      <xdr:rowOff>0</xdr:rowOff>
    </xdr:from>
    <xdr:to>
      <xdr:col>3</xdr:col>
      <xdr:colOff>19050</xdr:colOff>
      <xdr:row>1</xdr:row>
      <xdr:rowOff>371475</xdr:rowOff>
    </xdr:to>
    <xdr:pic>
      <xdr:nvPicPr>
        <xdr:cNvPr id="1134" name="รูปภาพ 2" descr="logo-ใหม่2.png">
          <a:extLst>
            <a:ext uri="{FF2B5EF4-FFF2-40B4-BE49-F238E27FC236}">
              <a16:creationId xmlns:a16="http://schemas.microsoft.com/office/drawing/2014/main" xmlns="" id="{00000000-0008-0000-1E00-00006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0"/>
          <a:ext cx="704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57150</xdr:rowOff>
    </xdr:from>
    <xdr:to>
      <xdr:col>2</xdr:col>
      <xdr:colOff>133350</xdr:colOff>
      <xdr:row>3</xdr:row>
      <xdr:rowOff>47625</xdr:rowOff>
    </xdr:to>
    <xdr:pic>
      <xdr:nvPicPr>
        <xdr:cNvPr id="4147" name="รูปภาพ 2" descr="logo-ใหม่2.png">
          <a:extLst>
            <a:ext uri="{FF2B5EF4-FFF2-40B4-BE49-F238E27FC236}">
              <a16:creationId xmlns:a16="http://schemas.microsoft.com/office/drawing/2014/main" xmlns="" id="{00000000-0008-0000-02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57150"/>
          <a:ext cx="9144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0</xdr:row>
      <xdr:rowOff>57150</xdr:rowOff>
    </xdr:from>
    <xdr:to>
      <xdr:col>22</xdr:col>
      <xdr:colOff>838200</xdr:colOff>
      <xdr:row>1</xdr:row>
      <xdr:rowOff>76200</xdr:rowOff>
    </xdr:to>
    <xdr:sp macro="" textlink="">
      <xdr:nvSpPr>
        <xdr:cNvPr id="2" name="คำบรรยายภาพแบบสี่เหลี่ยม 1">
          <a:extLst>
            <a:ext uri="{FF2B5EF4-FFF2-40B4-BE49-F238E27FC236}">
              <a16:creationId xmlns:a16="http://schemas.microsoft.com/office/drawing/2014/main" xmlns="" id="{00000000-0008-0000-2000-000002000000}"/>
            </a:ext>
          </a:extLst>
        </xdr:cNvPr>
        <xdr:cNvSpPr/>
      </xdr:nvSpPr>
      <xdr:spPr>
        <a:xfrm>
          <a:off x="11296650" y="57150"/>
          <a:ext cx="4524375" cy="409575"/>
        </a:xfrm>
        <a:prstGeom prst="wedgeRectCallout">
          <a:avLst>
            <a:gd name="adj1" fmla="val -59055"/>
            <a:gd name="adj2" fmla="val 11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th-TH" sz="1100"/>
            <a:t>เลือกห้องอนุบาล</a:t>
          </a:r>
        </a:p>
      </xdr:txBody>
    </xdr:sp>
    <xdr:clientData/>
  </xdr:twoCellAnchor>
  <xdr:twoCellAnchor editAs="oneCell">
    <xdr:from>
      <xdr:col>2</xdr:col>
      <xdr:colOff>114300</xdr:colOff>
      <xdr:row>0</xdr:row>
      <xdr:rowOff>0</xdr:rowOff>
    </xdr:from>
    <xdr:to>
      <xdr:col>3</xdr:col>
      <xdr:colOff>57150</xdr:colOff>
      <xdr:row>1</xdr:row>
      <xdr:rowOff>371475</xdr:rowOff>
    </xdr:to>
    <xdr:pic>
      <xdr:nvPicPr>
        <xdr:cNvPr id="30769" name="รูปภาพ 2" descr="logo-ใหม่2.png">
          <a:extLst>
            <a:ext uri="{FF2B5EF4-FFF2-40B4-BE49-F238E27FC236}">
              <a16:creationId xmlns:a16="http://schemas.microsoft.com/office/drawing/2014/main" xmlns="" id="{00000000-0008-0000-2000-00003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0"/>
          <a:ext cx="7429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47625</xdr:rowOff>
    </xdr:from>
    <xdr:to>
      <xdr:col>4</xdr:col>
      <xdr:colOff>85725</xdr:colOff>
      <xdr:row>3</xdr:row>
      <xdr:rowOff>28575</xdr:rowOff>
    </xdr:to>
    <xdr:pic>
      <xdr:nvPicPr>
        <xdr:cNvPr id="5171" name="รูปภาพ 2" descr="logo-ใหม่2.png">
          <a:extLst>
            <a:ext uri="{FF2B5EF4-FFF2-40B4-BE49-F238E27FC236}">
              <a16:creationId xmlns:a16="http://schemas.microsoft.com/office/drawing/2014/main" xmlns="" id="{00000000-0008-0000-0300-00003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7175" y="47625"/>
          <a:ext cx="9048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85725</xdr:rowOff>
    </xdr:from>
    <xdr:to>
      <xdr:col>4</xdr:col>
      <xdr:colOff>114300</xdr:colOff>
      <xdr:row>3</xdr:row>
      <xdr:rowOff>66675</xdr:rowOff>
    </xdr:to>
    <xdr:pic>
      <xdr:nvPicPr>
        <xdr:cNvPr id="6195" name="รูปภาพ 2" descr="logo-ใหม่2.png">
          <a:extLst>
            <a:ext uri="{FF2B5EF4-FFF2-40B4-BE49-F238E27FC236}">
              <a16:creationId xmlns:a16="http://schemas.microsoft.com/office/drawing/2014/main" xmlns="" id="{00000000-0008-0000-0400-00003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85725"/>
          <a:ext cx="9144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104775</xdr:rowOff>
    </xdr:from>
    <xdr:to>
      <xdr:col>2</xdr:col>
      <xdr:colOff>57150</xdr:colOff>
      <xdr:row>3</xdr:row>
      <xdr:rowOff>95250</xdr:rowOff>
    </xdr:to>
    <xdr:pic>
      <xdr:nvPicPr>
        <xdr:cNvPr id="7219" name="รูปภาพ 2" descr="logo-ใหม่2.png">
          <a:extLst>
            <a:ext uri="{FF2B5EF4-FFF2-40B4-BE49-F238E27FC236}">
              <a16:creationId xmlns:a16="http://schemas.microsoft.com/office/drawing/2014/main" xmlns="" id="{00000000-0008-0000-0500-00003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104775"/>
          <a:ext cx="9144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19050</xdr:rowOff>
    </xdr:from>
    <xdr:to>
      <xdr:col>2</xdr:col>
      <xdr:colOff>95250</xdr:colOff>
      <xdr:row>3</xdr:row>
      <xdr:rowOff>95250</xdr:rowOff>
    </xdr:to>
    <xdr:pic>
      <xdr:nvPicPr>
        <xdr:cNvPr id="2" name="รูปภาพ 1" descr="logo-ใหม่2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19050"/>
          <a:ext cx="9239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2</xdr:col>
      <xdr:colOff>114300</xdr:colOff>
      <xdr:row>3</xdr:row>
      <xdr:rowOff>104775</xdr:rowOff>
    </xdr:to>
    <xdr:pic>
      <xdr:nvPicPr>
        <xdr:cNvPr id="2" name="รูปภาพ 1" descr="logo-ใหม่2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57150"/>
          <a:ext cx="9525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85725</xdr:rowOff>
    </xdr:from>
    <xdr:to>
      <xdr:col>4</xdr:col>
      <xdr:colOff>142875</xdr:colOff>
      <xdr:row>3</xdr:row>
      <xdr:rowOff>133350</xdr:rowOff>
    </xdr:to>
    <xdr:pic>
      <xdr:nvPicPr>
        <xdr:cNvPr id="2" name="รูปภาพ 1" descr="logo-ใหม่2.pn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" y="85725"/>
          <a:ext cx="9715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theme="4" tint="-0.249977111117893"/>
  </sheetPr>
  <dimension ref="A1:T24"/>
  <sheetViews>
    <sheetView zoomScale="115" zoomScaleNormal="115" workbookViewId="0">
      <selection activeCell="Z8" sqref="Z8"/>
    </sheetView>
  </sheetViews>
  <sheetFormatPr defaultRowHeight="20.25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0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0" ht="22.5">
      <c r="A2" s="444" t="s">
        <v>1691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13"/>
      <c r="S2" s="13"/>
      <c r="T2" s="13"/>
    </row>
    <row r="3" spans="1:20" ht="22.5">
      <c r="A3" s="444" t="s">
        <v>993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2"/>
      <c r="S3" s="14"/>
      <c r="T3" s="14"/>
    </row>
    <row r="4" spans="1:20" ht="12" customHeight="1"/>
    <row r="5" spans="1:20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3">
        <v>1</v>
      </c>
      <c r="B6" s="7"/>
      <c r="C6" s="65"/>
      <c r="D6" s="64"/>
      <c r="E6" s="8"/>
      <c r="F6" s="10"/>
      <c r="G6" s="9"/>
      <c r="H6" s="21"/>
      <c r="I6" s="15"/>
      <c r="J6" s="15"/>
      <c r="K6" s="15"/>
      <c r="L6" s="15"/>
      <c r="M6" s="15"/>
      <c r="N6" s="23"/>
      <c r="O6" s="15"/>
      <c r="P6" s="15"/>
      <c r="Q6" s="15"/>
      <c r="R6" s="56" t="e">
        <f>VLOOKUP(B6,เลขปชช!B$2:J$701,6,0)</f>
        <v>#N/A</v>
      </c>
      <c r="S6" s="59" t="e">
        <f>VLOOKUP(B6,เลขปชช!B$2:J$701,7,0)</f>
        <v>#N/A</v>
      </c>
    </row>
    <row r="7" spans="1:20">
      <c r="A7" s="3">
        <v>2</v>
      </c>
      <c r="B7" s="7"/>
      <c r="C7" s="65"/>
      <c r="D7" s="64"/>
      <c r="E7" s="8"/>
      <c r="F7" s="10"/>
      <c r="G7" s="9"/>
      <c r="H7" s="21"/>
      <c r="I7" s="15"/>
      <c r="J7" s="15"/>
      <c r="K7" s="15"/>
      <c r="L7" s="15"/>
      <c r="M7" s="15"/>
      <c r="N7" s="23"/>
      <c r="O7" s="15"/>
      <c r="P7" s="15"/>
      <c r="Q7" s="15"/>
      <c r="R7" s="56" t="e">
        <f>VLOOKUP(B7,เลขปชช!B$2:J$701,6,0)</f>
        <v>#N/A</v>
      </c>
      <c r="S7" s="59" t="e">
        <f>VLOOKUP(B7,เลขปชช!B$2:J$701,7,0)</f>
        <v>#N/A</v>
      </c>
    </row>
    <row r="8" spans="1:20">
      <c r="A8" s="3">
        <v>3</v>
      </c>
      <c r="B8" s="7"/>
      <c r="C8" s="65"/>
      <c r="D8" s="64"/>
      <c r="E8" s="8"/>
      <c r="F8" s="10"/>
      <c r="G8" s="9"/>
      <c r="H8" s="21"/>
      <c r="I8" s="15"/>
      <c r="J8" s="15"/>
      <c r="K8" s="15"/>
      <c r="L8" s="15"/>
      <c r="M8" s="15"/>
      <c r="N8" s="23"/>
      <c r="O8" s="15"/>
      <c r="P8" s="15"/>
      <c r="Q8" s="15"/>
      <c r="R8" s="56" t="e">
        <f>VLOOKUP(B8,เลขปชช!B$2:J$701,6,0)</f>
        <v>#N/A</v>
      </c>
      <c r="S8" s="59" t="e">
        <f>VLOOKUP(B8,เลขปชช!B$2:J$701,7,0)</f>
        <v>#N/A</v>
      </c>
    </row>
    <row r="9" spans="1:20">
      <c r="A9" s="3">
        <v>4</v>
      </c>
      <c r="B9" s="7"/>
      <c r="C9" s="65"/>
      <c r="D9" s="64"/>
      <c r="E9" s="8"/>
      <c r="F9" s="10"/>
      <c r="G9" s="9"/>
      <c r="H9" s="21"/>
      <c r="I9" s="15"/>
      <c r="J9" s="15"/>
      <c r="K9" s="15"/>
      <c r="L9" s="15"/>
      <c r="M9" s="15"/>
      <c r="N9" s="23"/>
      <c r="O9" s="15"/>
      <c r="P9" s="15"/>
      <c r="Q9" s="15"/>
      <c r="R9" s="56" t="e">
        <f>VLOOKUP(B9,เลขปชช!B$2:J$701,6,0)</f>
        <v>#N/A</v>
      </c>
      <c r="S9" s="59" t="e">
        <f>VLOOKUP(B9,เลขปชช!B$2:J$701,7,0)</f>
        <v>#N/A</v>
      </c>
    </row>
    <row r="10" spans="1:20">
      <c r="A10" s="3">
        <v>5</v>
      </c>
      <c r="B10" s="7"/>
      <c r="C10" s="65"/>
      <c r="D10" s="64"/>
      <c r="E10" s="8"/>
      <c r="F10" s="10"/>
      <c r="G10" s="9"/>
      <c r="H10" s="21"/>
      <c r="I10" s="15"/>
      <c r="J10" s="15"/>
      <c r="K10" s="15"/>
      <c r="L10" s="15"/>
      <c r="M10" s="15"/>
      <c r="N10" s="23"/>
      <c r="O10" s="15"/>
      <c r="P10" s="15"/>
      <c r="Q10" s="15"/>
      <c r="R10" s="56" t="e">
        <f>VLOOKUP(B10,เลขปชช!B$2:J$701,6,0)</f>
        <v>#N/A</v>
      </c>
      <c r="S10" s="59" t="e">
        <f>VLOOKUP(B10,เลขปชช!B$2:J$701,7,0)</f>
        <v>#N/A</v>
      </c>
    </row>
    <row r="11" spans="1:20">
      <c r="A11" s="3">
        <v>6</v>
      </c>
      <c r="B11" s="7"/>
      <c r="C11" s="65"/>
      <c r="D11" s="64"/>
      <c r="E11" s="8"/>
      <c r="F11" s="10"/>
      <c r="G11" s="9"/>
      <c r="H11" s="21"/>
      <c r="I11" s="15"/>
      <c r="J11" s="15"/>
      <c r="K11" s="15"/>
      <c r="L11" s="15"/>
      <c r="M11" s="15"/>
      <c r="N11" s="23"/>
      <c r="O11" s="15"/>
      <c r="P11" s="15"/>
      <c r="Q11" s="15"/>
      <c r="R11" s="56" t="e">
        <f>VLOOKUP(B11,เลขปชช!B$2:J$701,6,0)</f>
        <v>#N/A</v>
      </c>
      <c r="S11" s="59" t="e">
        <f>VLOOKUP(B11,เลขปชช!B$2:J$701,7,0)</f>
        <v>#N/A</v>
      </c>
    </row>
    <row r="12" spans="1:20">
      <c r="A12" s="3">
        <v>7</v>
      </c>
      <c r="B12" s="7"/>
      <c r="C12" s="65"/>
      <c r="D12" s="64"/>
      <c r="E12" s="8"/>
      <c r="F12" s="10"/>
      <c r="G12" s="9"/>
      <c r="H12" s="21"/>
      <c r="I12" s="15"/>
      <c r="J12" s="15"/>
      <c r="K12" s="15"/>
      <c r="L12" s="15"/>
      <c r="M12" s="15"/>
      <c r="N12" s="23"/>
      <c r="O12" s="15"/>
      <c r="P12" s="15"/>
      <c r="Q12" s="15"/>
      <c r="R12" s="56" t="e">
        <f>VLOOKUP(B12,เลขปชช!B$2:J$701,6,0)</f>
        <v>#N/A</v>
      </c>
      <c r="S12" s="59" t="e">
        <f>VLOOKUP(B12,เลขปชช!B$2:J$701,7,0)</f>
        <v>#N/A</v>
      </c>
    </row>
    <row r="13" spans="1:20">
      <c r="A13" s="3">
        <v>8</v>
      </c>
      <c r="B13" s="18"/>
      <c r="C13" s="65"/>
      <c r="D13" s="64"/>
      <c r="E13" s="19"/>
      <c r="F13" s="16"/>
      <c r="G13" s="17"/>
      <c r="H13" s="21"/>
      <c r="I13" s="15"/>
      <c r="J13" s="15"/>
      <c r="K13" s="15"/>
      <c r="L13" s="15"/>
      <c r="M13" s="15"/>
      <c r="N13" s="23"/>
      <c r="O13" s="15"/>
      <c r="P13" s="15"/>
      <c r="Q13" s="15"/>
      <c r="R13" s="56" t="e">
        <f>VLOOKUP(B13,เลขปชช!B$2:J$701,6,0)</f>
        <v>#N/A</v>
      </c>
      <c r="S13" s="59" t="e">
        <f>VLOOKUP(B13,เลขปชช!B$2:J$701,7,0)</f>
        <v>#N/A</v>
      </c>
    </row>
    <row r="14" spans="1:20">
      <c r="A14" s="3">
        <v>9</v>
      </c>
      <c r="B14" s="18"/>
      <c r="C14" s="65"/>
      <c r="D14" s="64"/>
      <c r="E14" s="19"/>
      <c r="F14" s="10"/>
      <c r="G14" s="9"/>
      <c r="H14" s="21"/>
      <c r="I14" s="15"/>
      <c r="J14" s="15"/>
      <c r="K14" s="15"/>
      <c r="L14" s="15"/>
      <c r="M14" s="15"/>
      <c r="N14" s="23"/>
      <c r="O14" s="15"/>
      <c r="P14" s="15"/>
      <c r="Q14" s="15"/>
      <c r="R14" s="56" t="e">
        <f>VLOOKUP(B14,เลขปชช!B$2:J$701,6,0)</f>
        <v>#N/A</v>
      </c>
      <c r="S14" s="59" t="e">
        <f>VLOOKUP(B14,เลขปชช!B$2:J$701,7,0)</f>
        <v>#N/A</v>
      </c>
    </row>
    <row r="15" spans="1:20">
      <c r="A15" s="3">
        <v>10</v>
      </c>
      <c r="B15" s="7"/>
      <c r="C15" s="65"/>
      <c r="D15" s="64"/>
      <c r="E15" s="8"/>
      <c r="F15" s="10"/>
      <c r="G15" s="9"/>
      <c r="H15" s="21"/>
      <c r="I15" s="15"/>
      <c r="J15" s="15"/>
      <c r="K15" s="15"/>
      <c r="L15" s="15"/>
      <c r="M15" s="15"/>
      <c r="N15" s="23"/>
      <c r="O15" s="15"/>
      <c r="P15" s="15"/>
      <c r="Q15" s="15"/>
      <c r="R15" s="56" t="e">
        <f>VLOOKUP(B15,เลขปชช!B$2:J$701,6,0)</f>
        <v>#N/A</v>
      </c>
      <c r="S15" s="59" t="e">
        <f>VLOOKUP(B15,เลขปชช!B$2:J$701,7,0)</f>
        <v>#N/A</v>
      </c>
    </row>
    <row r="16" spans="1:20">
      <c r="A16" s="3">
        <v>11</v>
      </c>
      <c r="B16" s="7"/>
      <c r="C16" s="65"/>
      <c r="D16" s="64"/>
      <c r="E16" s="8"/>
      <c r="F16" s="10"/>
      <c r="G16" s="9"/>
      <c r="H16" s="21"/>
      <c r="I16" s="15"/>
      <c r="J16" s="15"/>
      <c r="K16" s="15"/>
      <c r="L16" s="15"/>
      <c r="M16" s="15"/>
      <c r="N16" s="23"/>
      <c r="O16" s="15"/>
      <c r="P16" s="15"/>
      <c r="Q16" s="15"/>
      <c r="R16" s="56" t="e">
        <f>VLOOKUP(B16,เลขปชช!B$2:J$701,6,0)</f>
        <v>#N/A</v>
      </c>
      <c r="S16" s="59" t="e">
        <f>VLOOKUP(B16,เลขปชช!B$2:J$701,7,0)</f>
        <v>#N/A</v>
      </c>
    </row>
    <row r="17" spans="1:19">
      <c r="A17" s="3">
        <v>12</v>
      </c>
      <c r="B17" s="7"/>
      <c r="C17" s="65"/>
      <c r="D17" s="64"/>
      <c r="E17" s="8"/>
      <c r="F17" s="10"/>
      <c r="G17" s="9"/>
      <c r="H17" s="21"/>
      <c r="I17" s="15"/>
      <c r="J17" s="15"/>
      <c r="K17" s="15"/>
      <c r="L17" s="15"/>
      <c r="M17" s="15"/>
      <c r="N17" s="23"/>
      <c r="O17" s="15"/>
      <c r="P17" s="15"/>
      <c r="Q17" s="15"/>
      <c r="R17" s="56" t="e">
        <f>VLOOKUP(B17,เลขปชช!B$2:J$701,6,0)</f>
        <v>#N/A</v>
      </c>
      <c r="S17" s="59" t="e">
        <f>VLOOKUP(B17,เลขปชช!B$2:J$701,7,0)</f>
        <v>#N/A</v>
      </c>
    </row>
    <row r="18" spans="1:19">
      <c r="A18" s="3">
        <v>13</v>
      </c>
      <c r="B18" s="7"/>
      <c r="C18" s="65"/>
      <c r="D18" s="64"/>
      <c r="E18" s="8"/>
      <c r="F18" s="10"/>
      <c r="G18" s="9"/>
      <c r="H18" s="21"/>
      <c r="I18" s="15"/>
      <c r="J18" s="15"/>
      <c r="K18" s="15"/>
      <c r="L18" s="15"/>
      <c r="M18" s="15"/>
      <c r="N18" s="23"/>
      <c r="O18" s="15"/>
      <c r="P18" s="15"/>
      <c r="Q18" s="15"/>
      <c r="R18" s="56" t="e">
        <f>VLOOKUP(B18,เลขปชช!B$2:J$701,6,0)</f>
        <v>#N/A</v>
      </c>
      <c r="S18" s="59" t="e">
        <f>VLOOKUP(B18,เลขปชช!B$2:J$701,7,0)</f>
        <v>#N/A</v>
      </c>
    </row>
    <row r="19" spans="1:19">
      <c r="A19" s="21">
        <v>14</v>
      </c>
      <c r="B19" s="7"/>
      <c r="C19" s="65"/>
      <c r="D19" s="64"/>
      <c r="E19" s="8"/>
      <c r="F19" s="10"/>
      <c r="G19" s="9"/>
      <c r="H19" s="21"/>
      <c r="I19" s="15"/>
      <c r="J19" s="15"/>
      <c r="K19" s="15"/>
      <c r="L19" s="15"/>
      <c r="M19" s="15"/>
      <c r="N19" s="23"/>
      <c r="O19" s="15"/>
      <c r="P19" s="15"/>
      <c r="Q19" s="15"/>
      <c r="R19" s="56" t="e">
        <f>VLOOKUP(B19,เลขปชช!B$2:J$701,6,0)</f>
        <v>#N/A</v>
      </c>
      <c r="S19" s="59" t="e">
        <f>VLOOKUP(B19,เลขปชช!B$2:J$701,7,0)</f>
        <v>#N/A</v>
      </c>
    </row>
    <row r="20" spans="1:19">
      <c r="A20" s="21">
        <v>15</v>
      </c>
      <c r="B20" s="7"/>
      <c r="C20" s="65"/>
      <c r="D20" s="64"/>
      <c r="E20" s="8"/>
      <c r="F20" s="10"/>
      <c r="G20" s="9"/>
      <c r="H20" s="21"/>
      <c r="I20" s="15"/>
      <c r="J20" s="15"/>
      <c r="K20" s="15"/>
      <c r="L20" s="15"/>
      <c r="M20" s="15"/>
      <c r="N20" s="23"/>
      <c r="O20" s="15"/>
      <c r="P20" s="15"/>
      <c r="Q20" s="15"/>
      <c r="R20" s="56" t="e">
        <f>VLOOKUP(B20,เลขปชช!B$2:J$701,6,0)</f>
        <v>#N/A</v>
      </c>
      <c r="S20" s="59" t="e">
        <f>VLOOKUP(B20,เลขปชช!B$2:J$701,7,0)</f>
        <v>#N/A</v>
      </c>
    </row>
    <row r="21" spans="1:19">
      <c r="A21" s="21">
        <v>16</v>
      </c>
      <c r="B21" s="7"/>
      <c r="C21" s="65"/>
      <c r="D21" s="64"/>
      <c r="E21" s="8"/>
      <c r="F21" s="10"/>
      <c r="G21" s="9"/>
      <c r="H21" s="21"/>
      <c r="I21" s="15"/>
      <c r="J21" s="15"/>
      <c r="K21" s="15"/>
      <c r="L21" s="15"/>
      <c r="M21" s="15"/>
      <c r="N21" s="23"/>
      <c r="O21" s="15"/>
      <c r="P21" s="15"/>
      <c r="Q21" s="15"/>
      <c r="R21" s="56" t="e">
        <f>VLOOKUP(B21,เลขปชช!B$2:J$701,6,0)</f>
        <v>#N/A</v>
      </c>
      <c r="S21" s="59" t="e">
        <f>VLOOKUP(B21,เลขปชช!B$2:J$701,7,0)</f>
        <v>#N/A</v>
      </c>
    </row>
    <row r="22" spans="1:19">
      <c r="A22" s="21">
        <v>17</v>
      </c>
      <c r="B22" s="7"/>
      <c r="C22" s="65"/>
      <c r="D22" s="64"/>
      <c r="E22" s="22"/>
      <c r="F22" s="10"/>
      <c r="G22" s="9"/>
      <c r="H22" s="21"/>
      <c r="I22" s="15"/>
      <c r="J22" s="15"/>
      <c r="K22" s="15"/>
      <c r="L22" s="15"/>
      <c r="M22" s="15"/>
      <c r="N22" s="23"/>
      <c r="O22" s="15"/>
      <c r="P22" s="15"/>
      <c r="Q22" s="15"/>
      <c r="R22" s="56" t="e">
        <f>VLOOKUP(B22,เลขปชช!B$2:J$701,6,0)</f>
        <v>#N/A</v>
      </c>
      <c r="S22" s="59" t="e">
        <f>VLOOKUP(B22,เลขปชช!B$2:J$701,7,0)</f>
        <v>#N/A</v>
      </c>
    </row>
    <row r="23" spans="1:19">
      <c r="A23" s="21">
        <v>18</v>
      </c>
      <c r="B23" s="18"/>
      <c r="C23" s="65"/>
      <c r="D23" s="64"/>
      <c r="E23" s="22"/>
      <c r="F23" s="16"/>
      <c r="G23" s="17"/>
      <c r="H23" s="21"/>
      <c r="I23" s="15"/>
      <c r="J23" s="15"/>
      <c r="K23" s="15"/>
      <c r="L23" s="15"/>
      <c r="M23" s="15"/>
      <c r="N23" s="23"/>
      <c r="O23" s="15"/>
      <c r="P23" s="15"/>
      <c r="Q23" s="15"/>
      <c r="R23" s="56" t="e">
        <f>VLOOKUP(B23,เลขปชช!B$2:J$701,6,0)</f>
        <v>#N/A</v>
      </c>
      <c r="S23" s="59" t="e">
        <f>VLOOKUP(B23,เลขปชช!B$2:J$701,7,0)</f>
        <v>#N/A</v>
      </c>
    </row>
    <row r="24" spans="1:19">
      <c r="A24" s="21">
        <v>19</v>
      </c>
      <c r="B24" s="7"/>
      <c r="C24" s="65"/>
      <c r="D24" s="64"/>
      <c r="E24" s="8"/>
      <c r="F24" s="10"/>
      <c r="G24" s="9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56" t="e">
        <f>VLOOKUP(B24,เลขปชช!B$2:J$701,6,0)</f>
        <v>#N/A</v>
      </c>
      <c r="S24" s="59" t="e">
        <f>VLOOKUP(B24,เลขปชช!B$2:J$701,7,0)</f>
        <v>#N/A</v>
      </c>
    </row>
  </sheetData>
  <mergeCells count="4">
    <mergeCell ref="A1:Q1"/>
    <mergeCell ref="A2:Q2"/>
    <mergeCell ref="A3:Q3"/>
    <mergeCell ref="E5:G5"/>
  </mergeCells>
  <pageMargins left="0.7" right="0.4" top="0.75" bottom="0.37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7">
    <tabColor theme="5" tint="0.39997558519241921"/>
  </sheetPr>
  <dimension ref="A1:V28"/>
  <sheetViews>
    <sheetView view="pageBreakPreview" topLeftCell="A4" zoomScale="115" zoomScaleNormal="130" zoomScaleSheetLayoutView="115" workbookViewId="0">
      <selection activeCell="Q11" sqref="Q11"/>
    </sheetView>
  </sheetViews>
  <sheetFormatPr defaultRowHeight="21"/>
  <cols>
    <col min="1" max="1" width="5.125" style="125" bestFit="1" customWidth="1"/>
    <col min="2" max="2" width="9" style="125"/>
    <col min="3" max="3" width="17.87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29" customWidth="1"/>
    <col min="8" max="8" width="3.625" style="130" customWidth="1"/>
    <col min="9" max="19" width="3.625" style="125" customWidth="1"/>
    <col min="20" max="20" width="3.625" style="130" customWidth="1"/>
    <col min="21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125"/>
    </row>
    <row r="2" spans="1:22">
      <c r="A2" s="448" t="s">
        <v>1860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</row>
    <row r="3" spans="1:22">
      <c r="A3" s="448" t="str">
        <f>"ครูที่ปรึกษา   "&amp;สถิติ!P12&amp;", " &amp;สถิติ!P13</f>
        <v>ครูที่ปรึกษา   นายเอกสิทธิ์   โอตะแปง, นางสาวศุภมาส   ตันแก้ว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127"/>
    </row>
    <row r="4" spans="1:22" ht="12" customHeight="1"/>
    <row r="5" spans="1:22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3"/>
      <c r="U5" s="131"/>
    </row>
    <row r="6" spans="1:22" s="134" customFormat="1" ht="24" customHeight="1">
      <c r="A6" s="133">
        <v>1</v>
      </c>
      <c r="B6" s="135">
        <v>3361</v>
      </c>
      <c r="C6" s="136">
        <f>VLOOKUP(B6,เลขปชช!B$2:J$859,6,0)</f>
        <v>1570501356111</v>
      </c>
      <c r="D6" s="137">
        <f>VLOOKUP(B6,เลขปชช!B$2:J$959,7,0)</f>
        <v>41037</v>
      </c>
      <c r="E6" s="138" t="s">
        <v>729</v>
      </c>
      <c r="F6" s="139" t="s">
        <v>561</v>
      </c>
      <c r="G6" s="143" t="s">
        <v>821</v>
      </c>
      <c r="H6" s="133"/>
      <c r="I6" s="131"/>
      <c r="J6" s="131"/>
      <c r="K6" s="141"/>
      <c r="L6" s="141"/>
      <c r="M6" s="141"/>
      <c r="N6" s="141"/>
      <c r="O6" s="141"/>
      <c r="P6" s="131"/>
      <c r="Q6" s="131"/>
      <c r="R6" s="131"/>
      <c r="S6" s="131"/>
      <c r="T6" s="142"/>
      <c r="U6" s="131"/>
    </row>
    <row r="7" spans="1:22" s="134" customFormat="1" ht="24" customHeight="1">
      <c r="A7" s="133">
        <v>2</v>
      </c>
      <c r="B7" s="135">
        <v>3363</v>
      </c>
      <c r="C7" s="136">
        <f>VLOOKUP(B7,เลขปชช!B$2:J$859,6,0)</f>
        <v>1579901580408</v>
      </c>
      <c r="D7" s="137">
        <f>VLOOKUP(B7,เลขปชช!B$2:J$959,7,0)</f>
        <v>41329</v>
      </c>
      <c r="E7" s="138" t="s">
        <v>729</v>
      </c>
      <c r="F7" s="139" t="s">
        <v>1429</v>
      </c>
      <c r="G7" s="143" t="s">
        <v>167</v>
      </c>
      <c r="H7" s="133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42"/>
      <c r="U7" s="131"/>
    </row>
    <row r="8" spans="1:22" s="134" customFormat="1">
      <c r="A8" s="133">
        <v>3</v>
      </c>
      <c r="B8" s="135">
        <v>3364</v>
      </c>
      <c r="C8" s="136">
        <f>VLOOKUP(B8,เลขปชช!B$2:J$859,6,0)</f>
        <v>1749901443387</v>
      </c>
      <c r="D8" s="137">
        <f>VLOOKUP(B8,เลขปชช!B$2:J$959,7,0)</f>
        <v>41219</v>
      </c>
      <c r="E8" s="138" t="s">
        <v>729</v>
      </c>
      <c r="F8" s="139" t="s">
        <v>921</v>
      </c>
      <c r="G8" s="143" t="s">
        <v>1605</v>
      </c>
      <c r="H8" s="133"/>
      <c r="I8" s="131"/>
      <c r="J8" s="131"/>
      <c r="K8" s="141"/>
      <c r="L8" s="141"/>
      <c r="M8" s="141"/>
      <c r="N8" s="141"/>
      <c r="O8" s="141"/>
      <c r="P8" s="131"/>
      <c r="Q8" s="131"/>
      <c r="R8" s="131"/>
      <c r="S8" s="131"/>
      <c r="T8" s="142"/>
      <c r="U8" s="131"/>
    </row>
    <row r="9" spans="1:22">
      <c r="A9" s="133">
        <v>4</v>
      </c>
      <c r="B9" s="135">
        <v>3367</v>
      </c>
      <c r="C9" s="136">
        <f>VLOOKUP(B9,เลขปชช!B$2:J$859,6,0)</f>
        <v>1570501360721</v>
      </c>
      <c r="D9" s="137">
        <f>VLOOKUP(B9,เลขปชช!B$2:J$959,7,0)</f>
        <v>41338</v>
      </c>
      <c r="E9" s="138" t="s">
        <v>729</v>
      </c>
      <c r="F9" s="139" t="s">
        <v>923</v>
      </c>
      <c r="G9" s="143" t="s">
        <v>1600</v>
      </c>
      <c r="H9" s="133"/>
      <c r="I9" s="131"/>
      <c r="J9" s="131"/>
      <c r="K9" s="131"/>
      <c r="L9" s="131"/>
      <c r="M9" s="131"/>
      <c r="N9" s="131"/>
      <c r="O9" s="131"/>
      <c r="P9" s="141"/>
      <c r="Q9" s="141"/>
      <c r="R9" s="141"/>
      <c r="S9" s="141"/>
      <c r="T9" s="142"/>
      <c r="U9" s="141"/>
    </row>
    <row r="10" spans="1:22" s="134" customFormat="1">
      <c r="A10" s="133">
        <v>5</v>
      </c>
      <c r="B10" s="135">
        <v>3375</v>
      </c>
      <c r="C10" s="136">
        <f>VLOOKUP(B10,เลขปชช!B$2:J$859,6,0)</f>
        <v>1579901539858</v>
      </c>
      <c r="D10" s="137">
        <f>VLOOKUP(B10,เลขปชช!B$2:J$959,7,0)</f>
        <v>41121</v>
      </c>
      <c r="E10" s="138" t="s">
        <v>729</v>
      </c>
      <c r="F10" s="139" t="s">
        <v>640</v>
      </c>
      <c r="G10" s="143" t="s">
        <v>1604</v>
      </c>
      <c r="H10" s="133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42"/>
      <c r="U10" s="131"/>
    </row>
    <row r="11" spans="1:22" s="134" customFormat="1">
      <c r="A11" s="133">
        <v>6</v>
      </c>
      <c r="B11" s="135">
        <v>3380</v>
      </c>
      <c r="C11" s="136">
        <f>VLOOKUP(B11,เลขปชช!B$2:J$859,6,0)</f>
        <v>1579901578691</v>
      </c>
      <c r="D11" s="137">
        <f>VLOOKUP(B11,เลขปชช!B$2:J$959,7,0)</f>
        <v>41318</v>
      </c>
      <c r="E11" s="138" t="s">
        <v>729</v>
      </c>
      <c r="F11" s="139" t="s">
        <v>934</v>
      </c>
      <c r="G11" s="143" t="s">
        <v>1598</v>
      </c>
      <c r="H11" s="133"/>
      <c r="I11" s="131"/>
      <c r="J11" s="131"/>
      <c r="K11" s="141"/>
      <c r="L11" s="141"/>
      <c r="M11" s="141"/>
      <c r="N11" s="141"/>
      <c r="O11" s="141"/>
      <c r="P11" s="131"/>
      <c r="Q11" s="131"/>
      <c r="R11" s="131"/>
      <c r="S11" s="131"/>
      <c r="T11" s="142"/>
      <c r="U11" s="131"/>
    </row>
    <row r="12" spans="1:22" s="134" customFormat="1">
      <c r="A12" s="133">
        <v>7</v>
      </c>
      <c r="B12" s="135">
        <v>3385</v>
      </c>
      <c r="C12" s="136">
        <f>VLOOKUP(B12,เลขปชช!B$2:J$859,6,0)</f>
        <v>1570501359765</v>
      </c>
      <c r="D12" s="137">
        <f>VLOOKUP(B12,เลขปชช!B$2:J$959,7,0)</f>
        <v>41272</v>
      </c>
      <c r="E12" s="138" t="s">
        <v>729</v>
      </c>
      <c r="F12" s="139" t="s">
        <v>728</v>
      </c>
      <c r="G12" s="143" t="s">
        <v>1031</v>
      </c>
      <c r="H12" s="133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42"/>
      <c r="U12" s="131"/>
    </row>
    <row r="13" spans="1:22">
      <c r="A13" s="133">
        <v>8</v>
      </c>
      <c r="B13" s="135">
        <v>3388</v>
      </c>
      <c r="C13" s="136">
        <f>VLOOKUP(B13,เลขปชช!B$2:J$859,6,0)</f>
        <v>1509966922028</v>
      </c>
      <c r="D13" s="137">
        <f>VLOOKUP(B13,เลขปชช!B$2:J$959,7,0)</f>
        <v>41114</v>
      </c>
      <c r="E13" s="138" t="s">
        <v>729</v>
      </c>
      <c r="F13" s="139" t="s">
        <v>935</v>
      </c>
      <c r="G13" s="143" t="s">
        <v>1053</v>
      </c>
      <c r="H13" s="133"/>
      <c r="I13" s="131"/>
      <c r="J13" s="131"/>
      <c r="K13" s="141"/>
      <c r="L13" s="141"/>
      <c r="M13" s="141"/>
      <c r="N13" s="141"/>
      <c r="O13" s="141"/>
      <c r="P13" s="141"/>
      <c r="Q13" s="141"/>
      <c r="R13" s="141"/>
      <c r="S13" s="141"/>
      <c r="T13" s="142"/>
      <c r="U13" s="141"/>
    </row>
    <row r="14" spans="1:22">
      <c r="A14" s="133">
        <v>9</v>
      </c>
      <c r="B14" s="135">
        <v>3496</v>
      </c>
      <c r="C14" s="136">
        <f>VLOOKUP(B14,เลขปชช!B$2:J$859,6,0)</f>
        <v>1570501356910</v>
      </c>
      <c r="D14" s="137">
        <f>VLOOKUP(B14,เลขปชช!B$2:J$959,7,0)</f>
        <v>41091</v>
      </c>
      <c r="E14" s="138" t="s">
        <v>729</v>
      </c>
      <c r="F14" s="140" t="s">
        <v>930</v>
      </c>
      <c r="G14" s="143" t="s">
        <v>833</v>
      </c>
      <c r="H14" s="133"/>
      <c r="I14" s="131"/>
      <c r="J14" s="131"/>
      <c r="K14" s="131"/>
      <c r="L14" s="131"/>
      <c r="M14" s="131"/>
      <c r="N14" s="131"/>
      <c r="O14" s="131"/>
      <c r="P14" s="141"/>
      <c r="Q14" s="141"/>
      <c r="R14" s="141"/>
      <c r="S14" s="141"/>
      <c r="T14" s="142"/>
      <c r="U14" s="141"/>
    </row>
    <row r="15" spans="1:22">
      <c r="A15" s="133">
        <v>10</v>
      </c>
      <c r="B15" s="144">
        <v>3702</v>
      </c>
      <c r="C15" s="136">
        <f>VLOOKUP(B15,เลขปชช!B$2:J$859,6,0)</f>
        <v>1579901545785</v>
      </c>
      <c r="D15" s="137">
        <f>VLOOKUP(B15,เลขปชช!B$2:J$959,7,0)</f>
        <v>41150</v>
      </c>
      <c r="E15" s="286" t="s">
        <v>729</v>
      </c>
      <c r="F15" s="301" t="s">
        <v>1601</v>
      </c>
      <c r="G15" s="288" t="s">
        <v>1602</v>
      </c>
      <c r="H15" s="133"/>
      <c r="I15" s="131"/>
      <c r="J15" s="131"/>
      <c r="K15" s="141"/>
      <c r="L15" s="141"/>
      <c r="M15" s="141"/>
      <c r="N15" s="141"/>
      <c r="O15" s="141"/>
      <c r="P15" s="141"/>
      <c r="Q15" s="141"/>
      <c r="R15" s="141"/>
      <c r="S15" s="141"/>
      <c r="T15" s="142"/>
      <c r="U15" s="141"/>
    </row>
    <row r="16" spans="1:22">
      <c r="A16" s="133">
        <v>11</v>
      </c>
      <c r="B16" s="144">
        <v>3858</v>
      </c>
      <c r="C16" s="136">
        <f>VLOOKUP(B16,เลขปชช!B$2:J$859,6,0)</f>
        <v>1579901567665</v>
      </c>
      <c r="D16" s="137">
        <f>VLOOKUP(B16,เลขปชช!B$2:J$959,7,0)</f>
        <v>41254</v>
      </c>
      <c r="E16" s="261" t="s">
        <v>729</v>
      </c>
      <c r="F16" s="295" t="s">
        <v>951</v>
      </c>
      <c r="G16" s="305" t="s">
        <v>1946</v>
      </c>
      <c r="H16" s="285"/>
      <c r="I16" s="131"/>
      <c r="J16" s="131"/>
      <c r="K16" s="141"/>
      <c r="L16" s="141"/>
      <c r="M16" s="141"/>
      <c r="N16" s="141"/>
      <c r="O16" s="141"/>
      <c r="P16" s="141"/>
      <c r="Q16" s="141"/>
      <c r="R16" s="141"/>
      <c r="S16" s="141"/>
      <c r="T16" s="142"/>
      <c r="U16" s="300" t="s">
        <v>1947</v>
      </c>
    </row>
    <row r="17" spans="1:21">
      <c r="A17" s="133">
        <v>12</v>
      </c>
      <c r="B17" s="144">
        <v>3885</v>
      </c>
      <c r="C17" s="136">
        <f>VLOOKUP(B17,เลขปชช!B$2:J$859,6,0)</f>
        <v>1209702789393</v>
      </c>
      <c r="D17" s="137">
        <f>VLOOKUP(B17,เลขปชช!B$2:J$959,7,0)</f>
        <v>41302</v>
      </c>
      <c r="E17" s="261" t="s">
        <v>729</v>
      </c>
      <c r="F17" s="400" t="s">
        <v>2100</v>
      </c>
      <c r="G17" s="401" t="s">
        <v>2101</v>
      </c>
      <c r="H17" s="285"/>
      <c r="I17" s="399"/>
      <c r="J17" s="399"/>
      <c r="K17" s="141"/>
      <c r="L17" s="141"/>
      <c r="M17" s="141"/>
      <c r="N17" s="141"/>
      <c r="O17" s="141"/>
      <c r="P17" s="141"/>
      <c r="Q17" s="141"/>
      <c r="R17" s="141"/>
      <c r="S17" s="141"/>
      <c r="T17" s="142"/>
      <c r="U17" s="300"/>
    </row>
    <row r="18" spans="1:21">
      <c r="A18" s="133">
        <v>13</v>
      </c>
      <c r="B18" s="144">
        <v>3358</v>
      </c>
      <c r="C18" s="136">
        <f>VLOOKUP(B18,เลขปชช!B$2:J$859,6,0)</f>
        <v>1579901580254</v>
      </c>
      <c r="D18" s="137">
        <f>VLOOKUP(B18,เลขปชช!B$2:J$959,7,0)</f>
        <v>41327</v>
      </c>
      <c r="E18" s="302" t="s">
        <v>730</v>
      </c>
      <c r="F18" s="303" t="s">
        <v>928</v>
      </c>
      <c r="G18" s="384" t="s">
        <v>1238</v>
      </c>
      <c r="H18" s="133"/>
      <c r="I18" s="131"/>
      <c r="J18" s="131"/>
      <c r="K18" s="131"/>
      <c r="L18" s="131"/>
      <c r="M18" s="131"/>
      <c r="N18" s="131"/>
      <c r="O18" s="131"/>
      <c r="P18" s="141"/>
      <c r="Q18" s="141"/>
      <c r="R18" s="141"/>
      <c r="S18" s="141"/>
      <c r="T18" s="142"/>
      <c r="U18" s="141"/>
    </row>
    <row r="19" spans="1:21">
      <c r="A19" s="133">
        <v>14</v>
      </c>
      <c r="B19" s="135">
        <v>3359</v>
      </c>
      <c r="C19" s="136">
        <f>VLOOKUP(B19,เลขปชช!B$2:J$859,6,0)</f>
        <v>1229901455525</v>
      </c>
      <c r="D19" s="137">
        <f>VLOOKUP(B19,เลขปชช!B$2:J$959,7,0)</f>
        <v>41267</v>
      </c>
      <c r="E19" s="138" t="s">
        <v>730</v>
      </c>
      <c r="F19" s="139" t="s">
        <v>929</v>
      </c>
      <c r="G19" s="143" t="s">
        <v>1611</v>
      </c>
      <c r="H19" s="133"/>
      <c r="I19" s="131"/>
      <c r="J19" s="131"/>
      <c r="K19" s="141"/>
      <c r="L19" s="141"/>
      <c r="M19" s="141"/>
      <c r="N19" s="141"/>
      <c r="O19" s="141"/>
      <c r="P19" s="141"/>
      <c r="Q19" s="141"/>
      <c r="R19" s="141"/>
      <c r="S19" s="141"/>
      <c r="T19" s="142"/>
      <c r="U19" s="141"/>
    </row>
    <row r="20" spans="1:21">
      <c r="A20" s="133">
        <v>15</v>
      </c>
      <c r="B20" s="144">
        <v>3362</v>
      </c>
      <c r="C20" s="136">
        <f>VLOOKUP(B20,เลขปชช!B$2:J$859,6,0)</f>
        <v>1570501360674</v>
      </c>
      <c r="D20" s="137">
        <f>VLOOKUP(B20,เลขปชช!B$2:J$959,7,0)</f>
        <v>41342</v>
      </c>
      <c r="E20" s="138" t="s">
        <v>730</v>
      </c>
      <c r="F20" s="139" t="s">
        <v>1219</v>
      </c>
      <c r="G20" s="143" t="s">
        <v>1606</v>
      </c>
      <c r="H20" s="133"/>
      <c r="I20" s="131"/>
      <c r="J20" s="131"/>
      <c r="K20" s="141"/>
      <c r="L20" s="141"/>
      <c r="M20" s="141"/>
      <c r="N20" s="141"/>
      <c r="O20" s="141"/>
      <c r="P20" s="141"/>
      <c r="Q20" s="141"/>
      <c r="R20" s="141"/>
      <c r="S20" s="141"/>
      <c r="T20" s="142"/>
      <c r="U20" s="141"/>
    </row>
    <row r="21" spans="1:21" s="134" customFormat="1">
      <c r="A21" s="133">
        <v>16</v>
      </c>
      <c r="B21" s="144">
        <v>3376</v>
      </c>
      <c r="C21" s="136">
        <f>VLOOKUP(B21,เลขปชช!B$2:J$859,6,0)</f>
        <v>1579901579094</v>
      </c>
      <c r="D21" s="137">
        <f>VLOOKUP(B21,เลขปชช!B$2:J$959,7,0)</f>
        <v>41319</v>
      </c>
      <c r="E21" s="138" t="s">
        <v>730</v>
      </c>
      <c r="F21" s="139" t="s">
        <v>939</v>
      </c>
      <c r="G21" s="143" t="s">
        <v>103</v>
      </c>
      <c r="H21" s="133"/>
      <c r="I21" s="131"/>
      <c r="J21" s="131"/>
      <c r="K21" s="141"/>
      <c r="L21" s="141"/>
      <c r="M21" s="141"/>
      <c r="N21" s="141"/>
      <c r="O21" s="141"/>
      <c r="P21" s="131"/>
      <c r="Q21" s="131"/>
      <c r="R21" s="131"/>
      <c r="S21" s="131"/>
      <c r="T21" s="142"/>
      <c r="U21" s="131"/>
    </row>
    <row r="22" spans="1:21" s="134" customFormat="1">
      <c r="A22" s="133">
        <v>17</v>
      </c>
      <c r="B22" s="144">
        <v>3386</v>
      </c>
      <c r="C22" s="136">
        <f>VLOOKUP(B22,เลขปชช!B$2:J$859,6,0)</f>
        <v>1100202110963</v>
      </c>
      <c r="D22" s="137">
        <f>VLOOKUP(B22,เลขปชช!B$2:J$959,7,0)</f>
        <v>41157</v>
      </c>
      <c r="E22" s="138" t="s">
        <v>730</v>
      </c>
      <c r="F22" s="139" t="s">
        <v>553</v>
      </c>
      <c r="G22" s="143" t="s">
        <v>258</v>
      </c>
      <c r="H22" s="133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42"/>
      <c r="U22" s="131"/>
    </row>
    <row r="23" spans="1:21" s="134" customFormat="1">
      <c r="A23" s="133">
        <v>18</v>
      </c>
      <c r="B23" s="144">
        <v>3499</v>
      </c>
      <c r="C23" s="136">
        <f>VLOOKUP(B23,เลขปชช!B$2:J$859,6,0)</f>
        <v>1579901546366</v>
      </c>
      <c r="D23" s="137">
        <f>VLOOKUP(B23,เลขปชช!B$2:J$959,7,0)</f>
        <v>41154</v>
      </c>
      <c r="E23" s="138" t="s">
        <v>730</v>
      </c>
      <c r="F23" s="139" t="s">
        <v>932</v>
      </c>
      <c r="G23" s="143" t="s">
        <v>2</v>
      </c>
      <c r="H23" s="133"/>
      <c r="I23" s="131"/>
      <c r="J23" s="131"/>
      <c r="K23" s="141"/>
      <c r="L23" s="141"/>
      <c r="M23" s="141"/>
      <c r="N23" s="141"/>
      <c r="O23" s="141"/>
      <c r="P23" s="131"/>
      <c r="Q23" s="131"/>
      <c r="R23" s="131"/>
      <c r="S23" s="131"/>
      <c r="T23" s="142"/>
      <c r="U23" s="131"/>
    </row>
    <row r="24" spans="1:21" s="134" customFormat="1">
      <c r="A24" s="133">
        <v>19</v>
      </c>
      <c r="B24" s="144">
        <v>3703</v>
      </c>
      <c r="C24" s="136">
        <f>VLOOKUP(B24,เลขปชช!B$2:J$859,6,0)</f>
        <v>1570501359129</v>
      </c>
      <c r="D24" s="137">
        <f>VLOOKUP(B24,เลขปชช!B$2:J$959,7,0)</f>
        <v>41226</v>
      </c>
      <c r="E24" s="138" t="s">
        <v>730</v>
      </c>
      <c r="F24" s="139" t="s">
        <v>1614</v>
      </c>
      <c r="G24" s="143" t="s">
        <v>1615</v>
      </c>
      <c r="H24" s="133"/>
      <c r="I24" s="131"/>
      <c r="J24" s="131"/>
      <c r="K24" s="141"/>
      <c r="L24" s="141"/>
      <c r="M24" s="141"/>
      <c r="N24" s="141"/>
      <c r="O24" s="141"/>
      <c r="P24" s="131"/>
      <c r="Q24" s="131"/>
      <c r="R24" s="131"/>
      <c r="S24" s="131"/>
      <c r="T24" s="142"/>
      <c r="U24" s="131"/>
    </row>
    <row r="25" spans="1:21" s="134" customFormat="1">
      <c r="A25" s="133">
        <v>20</v>
      </c>
      <c r="B25" s="144">
        <v>3704</v>
      </c>
      <c r="C25" s="136">
        <f>VLOOKUP(B25,เลขปชช!B$2:J$859,6,0)</f>
        <v>1570501358521</v>
      </c>
      <c r="D25" s="137">
        <f>VLOOKUP(B25,เลขปชช!B$2:J$959,7,0)</f>
        <v>41189</v>
      </c>
      <c r="E25" s="138" t="s">
        <v>730</v>
      </c>
      <c r="F25" s="139" t="s">
        <v>1608</v>
      </c>
      <c r="G25" s="143" t="s">
        <v>1609</v>
      </c>
      <c r="H25" s="133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42"/>
      <c r="U25" s="131"/>
    </row>
    <row r="26" spans="1:21">
      <c r="A26" s="133">
        <v>21</v>
      </c>
      <c r="B26" s="144">
        <v>3705</v>
      </c>
      <c r="C26" s="136">
        <f>VLOOKUP(B26,เลขปชช!B$2:J$859,6,0)</f>
        <v>1579901592562</v>
      </c>
      <c r="D26" s="137">
        <f>VLOOKUP(B26,เลขปชช!B$2:J$959,7,0)</f>
        <v>41403</v>
      </c>
      <c r="E26" s="138" t="s">
        <v>730</v>
      </c>
      <c r="F26" s="139" t="s">
        <v>1612</v>
      </c>
      <c r="G26" s="143" t="s">
        <v>211</v>
      </c>
      <c r="H26" s="133"/>
      <c r="I26" s="131"/>
      <c r="J26" s="131"/>
      <c r="K26" s="131"/>
      <c r="L26" s="131"/>
      <c r="M26" s="131"/>
      <c r="N26" s="131"/>
      <c r="O26" s="131"/>
      <c r="P26" s="141"/>
      <c r="Q26" s="141"/>
      <c r="R26" s="141"/>
      <c r="S26" s="141"/>
      <c r="T26" s="142"/>
      <c r="U26" s="141"/>
    </row>
    <row r="27" spans="1:21">
      <c r="A27" s="133">
        <v>22</v>
      </c>
      <c r="B27" s="144">
        <v>3712</v>
      </c>
      <c r="C27" s="136">
        <f>VLOOKUP(B27,เลขปชช!B$2:J$859,6,0)</f>
        <v>1570501357452</v>
      </c>
      <c r="D27" s="137">
        <f>VLOOKUP(B27,เลขปชช!B$2:J$959,7,0)</f>
        <v>41128</v>
      </c>
      <c r="E27" s="138" t="s">
        <v>730</v>
      </c>
      <c r="F27" s="139" t="s">
        <v>1708</v>
      </c>
      <c r="G27" s="145" t="s">
        <v>85</v>
      </c>
      <c r="H27" s="133"/>
      <c r="I27" s="131"/>
      <c r="J27" s="131"/>
      <c r="K27" s="141"/>
      <c r="L27" s="141"/>
      <c r="M27" s="141"/>
      <c r="N27" s="141"/>
      <c r="O27" s="141"/>
      <c r="P27" s="141"/>
      <c r="Q27" s="141"/>
      <c r="R27" s="141"/>
      <c r="S27" s="141"/>
      <c r="T27" s="142"/>
      <c r="U27" s="141"/>
    </row>
    <row r="28" spans="1:21" s="134" customFormat="1">
      <c r="A28" s="133">
        <v>23</v>
      </c>
      <c r="B28" s="135">
        <v>3758</v>
      </c>
      <c r="C28" s="136">
        <f>VLOOKUP(B28,เลขปชช!B$2:J$859,6,0)</f>
        <v>1139900731058</v>
      </c>
      <c r="D28" s="137">
        <f>VLOOKUP(B28,เลขปชช!B$2:J$959,7,0)</f>
        <v>41333</v>
      </c>
      <c r="E28" s="138" t="s">
        <v>730</v>
      </c>
      <c r="F28" s="140" t="s">
        <v>612</v>
      </c>
      <c r="G28" s="143" t="s">
        <v>362</v>
      </c>
      <c r="H28" s="133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42"/>
      <c r="U28" s="131"/>
    </row>
  </sheetData>
  <sortState ref="B6:G29">
    <sortCondition ref="E6:E29"/>
    <sortCondition ref="B6:B29"/>
  </sortState>
  <mergeCells count="4">
    <mergeCell ref="A1:S1"/>
    <mergeCell ref="A2:S2"/>
    <mergeCell ref="A3:S3"/>
    <mergeCell ref="E5:G5"/>
  </mergeCells>
  <pageMargins left="0.70866141732283472" right="0.27559055118110237" top="0.47244094488188981" bottom="0.31496062992125984" header="0.31496062992125984" footer="0.31496062992125984"/>
  <pageSetup paperSize="9" orientation="portrait" r:id="rId1"/>
  <headerFooter>
    <oddFooter>&amp;R&amp;D</oddFooter>
  </headerFooter>
  <colBreaks count="1" manualBreakCount="1">
    <brk id="1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8">
    <tabColor theme="5" tint="0.39997558519241921"/>
  </sheetPr>
  <dimension ref="A1:AA29"/>
  <sheetViews>
    <sheetView view="pageBreakPreview" zoomScaleNormal="115" zoomScaleSheetLayoutView="100" workbookViewId="0">
      <selection activeCell="I16" sqref="I16"/>
    </sheetView>
  </sheetViews>
  <sheetFormatPr defaultRowHeight="21"/>
  <cols>
    <col min="1" max="1" width="5.125" style="148" bestFit="1" customWidth="1"/>
    <col min="2" max="2" width="9" style="148"/>
    <col min="3" max="3" width="20" style="148" hidden="1" customWidth="1"/>
    <col min="4" max="4" width="16.5" style="148" hidden="1" customWidth="1"/>
    <col min="5" max="5" width="10.25" style="148" customWidth="1"/>
    <col min="6" max="6" width="12.5" style="146" customWidth="1"/>
    <col min="7" max="7" width="13.625" style="129" customWidth="1"/>
    <col min="8" max="19" width="3.625" style="148" customWidth="1"/>
    <col min="20" max="20" width="9" style="148"/>
    <col min="21" max="21" width="3.625" style="148" customWidth="1"/>
    <col min="22" max="16384" width="9" style="148"/>
  </cols>
  <sheetData>
    <row r="1" spans="1:27">
      <c r="A1" s="452" t="s">
        <v>994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</row>
    <row r="2" spans="1:27" s="125" customFormat="1">
      <c r="A2" s="448" t="s">
        <v>1861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  <c r="W2" s="126"/>
      <c r="X2" s="126"/>
      <c r="Y2" s="126"/>
      <c r="Z2" s="126"/>
      <c r="AA2" s="126"/>
    </row>
    <row r="3" spans="1:27">
      <c r="A3" s="452" t="str">
        <f>"ครูที่ปรึกษา   "&amp;สถิติ!P14</f>
        <v>ครูที่ปรึกษา   นางอุ้มขวัญ   หัตถสาร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149"/>
      <c r="U3" s="149"/>
      <c r="V3" s="149"/>
      <c r="W3" s="149"/>
    </row>
    <row r="4" spans="1:27" ht="12" customHeight="1"/>
    <row r="5" spans="1:27" s="152" customFormat="1" ht="30">
      <c r="A5" s="150" t="s">
        <v>735</v>
      </c>
      <c r="B5" s="151" t="s">
        <v>732</v>
      </c>
      <c r="C5" s="378" t="s">
        <v>1822</v>
      </c>
      <c r="D5" s="378" t="s">
        <v>2082</v>
      </c>
      <c r="E5" s="453" t="s">
        <v>736</v>
      </c>
      <c r="F5" s="454"/>
      <c r="G5" s="455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256"/>
    </row>
    <row r="6" spans="1:27">
      <c r="A6" s="153">
        <v>1</v>
      </c>
      <c r="B6" s="154">
        <v>3353</v>
      </c>
      <c r="C6" s="136">
        <f>VLOOKUP(B6,เลขปชช!B$2:J$959,6,0)</f>
        <v>1100401637511</v>
      </c>
      <c r="D6" s="137">
        <f>VLOOKUP(B6,เลขปชช!B$2:J$959,7,0)</f>
        <v>41309</v>
      </c>
      <c r="E6" s="155" t="s">
        <v>729</v>
      </c>
      <c r="F6" s="140" t="s">
        <v>639</v>
      </c>
      <c r="G6" s="143" t="s">
        <v>265</v>
      </c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61"/>
      <c r="U6" s="257"/>
    </row>
    <row r="7" spans="1:27">
      <c r="A7" s="153">
        <v>2</v>
      </c>
      <c r="B7" s="154">
        <v>3360</v>
      </c>
      <c r="C7" s="136">
        <f>VLOOKUP(B7,เลขปชช!B$2:J$959,6,0)</f>
        <v>1570501357908</v>
      </c>
      <c r="D7" s="137">
        <f>VLOOKUP(B7,เลขปชช!B$2:J$959,7,0)</f>
        <v>41149</v>
      </c>
      <c r="E7" s="155" t="s">
        <v>729</v>
      </c>
      <c r="F7" s="140" t="s">
        <v>920</v>
      </c>
      <c r="G7" s="143" t="s">
        <v>1626</v>
      </c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61"/>
      <c r="U7" s="257"/>
    </row>
    <row r="8" spans="1:27">
      <c r="A8" s="153">
        <v>3</v>
      </c>
      <c r="B8" s="154">
        <v>3365</v>
      </c>
      <c r="C8" s="136">
        <f>VLOOKUP(B8,เลขปชช!B$2:J$959,6,0)</f>
        <v>1579901542611</v>
      </c>
      <c r="D8" s="137">
        <f>VLOOKUP(B8,เลขปชช!B$2:J$959,7,0)</f>
        <v>41136</v>
      </c>
      <c r="E8" s="155" t="s">
        <v>729</v>
      </c>
      <c r="F8" s="140" t="s">
        <v>922</v>
      </c>
      <c r="G8" s="143" t="s">
        <v>1620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61"/>
      <c r="U8" s="257"/>
    </row>
    <row r="9" spans="1:27">
      <c r="A9" s="153">
        <v>4</v>
      </c>
      <c r="B9" s="157">
        <v>3384</v>
      </c>
      <c r="C9" s="136">
        <f>VLOOKUP(B9,เลขปชช!B$2:J$959,6,0)</f>
        <v>1419902901799</v>
      </c>
      <c r="D9" s="137">
        <f>VLOOKUP(B9,เลขปชช!B$2:J$959,7,0)</f>
        <v>41314</v>
      </c>
      <c r="E9" s="155" t="s">
        <v>729</v>
      </c>
      <c r="F9" s="146" t="s">
        <v>667</v>
      </c>
      <c r="G9" s="147" t="s">
        <v>363</v>
      </c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61"/>
      <c r="U9" s="257"/>
    </row>
    <row r="10" spans="1:27">
      <c r="A10" s="153">
        <v>5</v>
      </c>
      <c r="B10" s="154">
        <v>3387</v>
      </c>
      <c r="C10" s="136">
        <f>VLOOKUP(B10,เลขปชช!B$2:J$959,6,0)</f>
        <v>1579901528872</v>
      </c>
      <c r="D10" s="137">
        <f>VLOOKUP(B10,เลขปชช!B$2:J$959,7,0)</f>
        <v>41057</v>
      </c>
      <c r="E10" s="155" t="s">
        <v>729</v>
      </c>
      <c r="F10" s="140" t="s">
        <v>940</v>
      </c>
      <c r="G10" s="143" t="s">
        <v>1619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61"/>
      <c r="U10" s="257"/>
    </row>
    <row r="11" spans="1:27">
      <c r="A11" s="153">
        <v>6</v>
      </c>
      <c r="B11" s="154">
        <v>3563</v>
      </c>
      <c r="C11" s="136">
        <f>VLOOKUP(B11,เลขปชช!B$2:J$959,6,0)</f>
        <v>1579901569668</v>
      </c>
      <c r="D11" s="137">
        <f>VLOOKUP(B11,เลขปชช!B$2:J$959,7,0)</f>
        <v>41260</v>
      </c>
      <c r="E11" s="155" t="s">
        <v>729</v>
      </c>
      <c r="F11" s="140" t="s">
        <v>1064</v>
      </c>
      <c r="G11" s="143" t="s">
        <v>1179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61"/>
      <c r="U11" s="257"/>
    </row>
    <row r="12" spans="1:27">
      <c r="A12" s="153">
        <v>7</v>
      </c>
      <c r="B12" s="154">
        <v>3689</v>
      </c>
      <c r="C12" s="136">
        <f>VLOOKUP(B12,เลขปชช!B$2:J$959,6,0)</f>
        <v>1839902288627</v>
      </c>
      <c r="D12" s="137">
        <f>VLOOKUP(B12,เลขปชช!B$2:J$959,7,0)</f>
        <v>41358</v>
      </c>
      <c r="E12" s="155" t="s">
        <v>729</v>
      </c>
      <c r="F12" s="140" t="s">
        <v>1623</v>
      </c>
      <c r="G12" s="143" t="s">
        <v>1624</v>
      </c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61"/>
      <c r="U12" s="257"/>
    </row>
    <row r="13" spans="1:27">
      <c r="A13" s="153">
        <v>8</v>
      </c>
      <c r="B13" s="154">
        <v>3690</v>
      </c>
      <c r="C13" s="136">
        <f>VLOOKUP(B13,เลขปชช!B$2:J$959,6,0)</f>
        <v>2119901026003</v>
      </c>
      <c r="D13" s="137">
        <f>VLOOKUP(B13,เลขปชช!B$2:J$959,7,0)</f>
        <v>40885</v>
      </c>
      <c r="E13" s="155" t="s">
        <v>729</v>
      </c>
      <c r="F13" s="140" t="s">
        <v>1826</v>
      </c>
      <c r="G13" s="143" t="s">
        <v>1646</v>
      </c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61"/>
      <c r="U13" s="257"/>
    </row>
    <row r="14" spans="1:27">
      <c r="A14" s="153">
        <v>9</v>
      </c>
      <c r="B14" s="154">
        <v>3691</v>
      </c>
      <c r="C14" s="136">
        <f>VLOOKUP(B14,เลขปชช!B$2:J$959,6,0)</f>
        <v>1570501357592</v>
      </c>
      <c r="D14" s="137">
        <f>VLOOKUP(B14,เลขปชช!B$2:J$959,7,0)</f>
        <v>41135</v>
      </c>
      <c r="E14" s="155" t="s">
        <v>729</v>
      </c>
      <c r="F14" s="140" t="s">
        <v>1621</v>
      </c>
      <c r="G14" s="143" t="s">
        <v>1073</v>
      </c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61"/>
      <c r="U14" s="257"/>
    </row>
    <row r="15" spans="1:27" s="176" customFormat="1">
      <c r="A15" s="153">
        <v>10</v>
      </c>
      <c r="B15" s="169">
        <v>3692</v>
      </c>
      <c r="C15" s="170">
        <f>VLOOKUP(B15,เลขปชช!B$2:J$959,6,0)</f>
        <v>1149901275706</v>
      </c>
      <c r="D15" s="171">
        <f>VLOOKUP(B15,เลขปชช!B$2:J$959,7,0)</f>
        <v>41142</v>
      </c>
      <c r="E15" s="172" t="s">
        <v>729</v>
      </c>
      <c r="F15" s="173" t="s">
        <v>623</v>
      </c>
      <c r="G15" s="174" t="s">
        <v>37</v>
      </c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383"/>
      <c r="U15" s="258"/>
    </row>
    <row r="16" spans="1:27">
      <c r="A16" s="153">
        <v>11</v>
      </c>
      <c r="B16" s="154">
        <v>3693</v>
      </c>
      <c r="C16" s="136">
        <f>VLOOKUP(B16,เลขปชช!B$2:J$959,6,0)</f>
        <v>1570501357622</v>
      </c>
      <c r="D16" s="137">
        <f>VLOOKUP(B16,เลขปชช!B$2:J$959,7,0)</f>
        <v>41140</v>
      </c>
      <c r="E16" s="155" t="s">
        <v>729</v>
      </c>
      <c r="F16" s="140" t="s">
        <v>1627</v>
      </c>
      <c r="G16" s="143" t="s">
        <v>1628</v>
      </c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61"/>
      <c r="U16" s="257"/>
    </row>
    <row r="17" spans="1:21">
      <c r="A17" s="153">
        <v>12</v>
      </c>
      <c r="B17" s="154">
        <v>3354</v>
      </c>
      <c r="C17" s="136">
        <f>VLOOKUP(B17,เลขปชช!B$2:J$959,6,0)</f>
        <v>1570501359536</v>
      </c>
      <c r="D17" s="137">
        <f>VLOOKUP(B17,เลขปชช!B$2:J$959,7,0)</f>
        <v>41246</v>
      </c>
      <c r="E17" s="155" t="s">
        <v>730</v>
      </c>
      <c r="F17" s="140" t="s">
        <v>1782</v>
      </c>
      <c r="G17" s="143" t="s">
        <v>160</v>
      </c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61"/>
      <c r="U17" s="257"/>
    </row>
    <row r="18" spans="1:21">
      <c r="A18" s="153">
        <v>13</v>
      </c>
      <c r="B18" s="154">
        <v>3355</v>
      </c>
      <c r="C18" s="136">
        <f>VLOOKUP(B18,เลขปชช!B$2:J$959,6,0)</f>
        <v>1169400040579</v>
      </c>
      <c r="D18" s="137">
        <f>VLOOKUP(B18,เลขปชช!B$2:J$959,7,0)</f>
        <v>41168</v>
      </c>
      <c r="E18" s="155" t="s">
        <v>730</v>
      </c>
      <c r="F18" s="140" t="s">
        <v>925</v>
      </c>
      <c r="G18" s="143" t="s">
        <v>1635</v>
      </c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61"/>
      <c r="U18" s="257"/>
    </row>
    <row r="19" spans="1:21">
      <c r="A19" s="153">
        <v>14</v>
      </c>
      <c r="B19" s="154">
        <v>3356</v>
      </c>
      <c r="C19" s="136">
        <f>VLOOKUP(B19,เลขปชช!B$2:J$959,6,0)</f>
        <v>1570501356162</v>
      </c>
      <c r="D19" s="137">
        <f>VLOOKUP(B19,เลขปชช!B$2:J$959,7,0)</f>
        <v>41038</v>
      </c>
      <c r="E19" s="155" t="s">
        <v>730</v>
      </c>
      <c r="F19" s="140" t="s">
        <v>926</v>
      </c>
      <c r="G19" s="143" t="s">
        <v>85</v>
      </c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61"/>
      <c r="U19" s="257"/>
    </row>
    <row r="20" spans="1:21">
      <c r="A20" s="153">
        <v>15</v>
      </c>
      <c r="B20" s="154">
        <v>3368</v>
      </c>
      <c r="C20" s="136">
        <f>VLOOKUP(B20,เลขปชช!B$2:J$959,6,0)</f>
        <v>1319901518976</v>
      </c>
      <c r="D20" s="137">
        <f>VLOOKUP(B20,เลขปชช!B$2:J$959,7,0)</f>
        <v>41325</v>
      </c>
      <c r="E20" s="155" t="s">
        <v>730</v>
      </c>
      <c r="F20" s="140" t="s">
        <v>521</v>
      </c>
      <c r="G20" s="143" t="s">
        <v>99</v>
      </c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61"/>
      <c r="U20" s="257"/>
    </row>
    <row r="21" spans="1:21">
      <c r="A21" s="153">
        <v>16</v>
      </c>
      <c r="B21" s="154">
        <v>3495</v>
      </c>
      <c r="C21" s="136">
        <f>VLOOKUP(B21,เลขปชช!B$2:J$959,6,0)</f>
        <v>1570501357673</v>
      </c>
      <c r="D21" s="137">
        <f>VLOOKUP(B21,เลขปชช!B$2:J$959,7,0)</f>
        <v>41141</v>
      </c>
      <c r="E21" s="155" t="s">
        <v>730</v>
      </c>
      <c r="F21" s="140" t="s">
        <v>924</v>
      </c>
      <c r="G21" s="143" t="s">
        <v>36</v>
      </c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61"/>
      <c r="U21" s="257"/>
    </row>
    <row r="22" spans="1:21">
      <c r="A22" s="153">
        <v>17</v>
      </c>
      <c r="B22" s="154">
        <v>3694</v>
      </c>
      <c r="C22" s="136">
        <f>VLOOKUP(B22,เลขปชช!B$2:J$959,6,0)</f>
        <v>1570501357916</v>
      </c>
      <c r="D22" s="137">
        <f>VLOOKUP(B22,เลขปชช!B$2:J$959,7,0)</f>
        <v>41152</v>
      </c>
      <c r="E22" s="155" t="s">
        <v>730</v>
      </c>
      <c r="F22" s="140" t="s">
        <v>1629</v>
      </c>
      <c r="G22" s="143" t="s">
        <v>1630</v>
      </c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61"/>
      <c r="U22" s="257"/>
    </row>
    <row r="23" spans="1:21">
      <c r="A23" s="153">
        <v>18</v>
      </c>
      <c r="B23" s="154">
        <v>3695</v>
      </c>
      <c r="C23" s="136">
        <f>VLOOKUP(B23,เลขปชช!B$2:J$959,6,0)</f>
        <v>2570501038495</v>
      </c>
      <c r="D23" s="137">
        <f>VLOOKUP(B23,เลขปชช!B$2:J$959,7,0)</f>
        <v>41264</v>
      </c>
      <c r="E23" s="155" t="s">
        <v>730</v>
      </c>
      <c r="F23" s="140" t="s">
        <v>1633</v>
      </c>
      <c r="G23" s="143" t="s">
        <v>1634</v>
      </c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61"/>
      <c r="U23" s="257"/>
    </row>
    <row r="24" spans="1:21">
      <c r="A24" s="153">
        <v>19</v>
      </c>
      <c r="B24" s="154">
        <v>3696</v>
      </c>
      <c r="C24" s="136">
        <f>VLOOKUP(B24,เลขปชช!B$2:J$959,6,0)</f>
        <v>1579901584233</v>
      </c>
      <c r="D24" s="137">
        <f>VLOOKUP(B24,เลขปชช!B$2:J$959,7,0)</f>
        <v>41352</v>
      </c>
      <c r="E24" s="155" t="s">
        <v>730</v>
      </c>
      <c r="F24" s="140" t="s">
        <v>1636</v>
      </c>
      <c r="G24" s="143" t="s">
        <v>3</v>
      </c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61"/>
      <c r="U24" s="257"/>
    </row>
    <row r="25" spans="1:21">
      <c r="A25" s="153">
        <v>20</v>
      </c>
      <c r="B25" s="154">
        <v>3697</v>
      </c>
      <c r="C25" s="136">
        <f>VLOOKUP(B25,เลขปชช!B$2:J$959,6,0)</f>
        <v>1570501359293</v>
      </c>
      <c r="D25" s="137">
        <f>VLOOKUP(B25,เลขปชช!B$2:J$959,7,0)</f>
        <v>41233</v>
      </c>
      <c r="E25" s="155" t="s">
        <v>730</v>
      </c>
      <c r="F25" s="140" t="s">
        <v>1043</v>
      </c>
      <c r="G25" s="143" t="s">
        <v>1643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61"/>
      <c r="U25" s="257"/>
    </row>
    <row r="26" spans="1:21">
      <c r="A26" s="153">
        <v>21</v>
      </c>
      <c r="B26" s="154">
        <v>3698</v>
      </c>
      <c r="C26" s="136">
        <f>VLOOKUP(B26,เลขปชช!B$2:J$959,6,0)</f>
        <v>1570501358513</v>
      </c>
      <c r="D26" s="137">
        <f>VLOOKUP(B26,เลขปชช!B$2:J$959,7,0)</f>
        <v>41187</v>
      </c>
      <c r="E26" s="155" t="s">
        <v>730</v>
      </c>
      <c r="F26" s="140" t="s">
        <v>1631</v>
      </c>
      <c r="G26" s="143" t="s">
        <v>1632</v>
      </c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61"/>
      <c r="U26" s="257"/>
    </row>
    <row r="27" spans="1:21">
      <c r="A27" s="153">
        <v>22</v>
      </c>
      <c r="B27" s="154">
        <v>3699</v>
      </c>
      <c r="C27" s="136">
        <f>VLOOKUP(B27,เลขปชช!B$2:J$959,6,0)</f>
        <v>1570501361123</v>
      </c>
      <c r="D27" s="137">
        <f>VLOOKUP(B27,เลขปชช!B$2:J$959,7,0)</f>
        <v>41381</v>
      </c>
      <c r="E27" s="155" t="s">
        <v>730</v>
      </c>
      <c r="F27" s="140" t="s">
        <v>1638</v>
      </c>
      <c r="G27" s="143" t="s">
        <v>1122</v>
      </c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61"/>
      <c r="U27" s="257"/>
    </row>
    <row r="28" spans="1:21">
      <c r="A28" s="153">
        <v>23</v>
      </c>
      <c r="B28" s="154">
        <v>3700</v>
      </c>
      <c r="C28" s="136">
        <f>VLOOKUP(B28,เลขปชช!B$2:J$959,6,0)</f>
        <v>1570501358777</v>
      </c>
      <c r="D28" s="137">
        <f>VLOOKUP(B28,เลขปชช!B$2:J$959,7,0)</f>
        <v>41206</v>
      </c>
      <c r="E28" s="308" t="s">
        <v>730</v>
      </c>
      <c r="F28" s="287" t="s">
        <v>1639</v>
      </c>
      <c r="G28" s="288" t="s">
        <v>1640</v>
      </c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61"/>
      <c r="U28" s="257"/>
    </row>
    <row r="29" spans="1:21">
      <c r="A29" s="306">
        <v>24</v>
      </c>
      <c r="B29" s="154">
        <v>3859</v>
      </c>
      <c r="C29" s="136">
        <f>VLOOKUP(B29,เลขปชช!B$2:J$959,6,0)</f>
        <v>1368100089081</v>
      </c>
      <c r="D29" s="137">
        <f>VLOOKUP(B29,เลขปชช!B$2:J$959,7,0)</f>
        <v>40953</v>
      </c>
      <c r="E29" s="309" t="s">
        <v>730</v>
      </c>
      <c r="F29" s="295" t="s">
        <v>1948</v>
      </c>
      <c r="G29" s="305" t="s">
        <v>1949</v>
      </c>
      <c r="H29" s="307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300" t="s">
        <v>1950</v>
      </c>
    </row>
  </sheetData>
  <sortState ref="B6:G30">
    <sortCondition ref="E6:E30"/>
    <sortCondition ref="B6:B30"/>
  </sortState>
  <mergeCells count="4">
    <mergeCell ref="A1:S1"/>
    <mergeCell ref="A2:S2"/>
    <mergeCell ref="A3:S3"/>
    <mergeCell ref="E5:G5"/>
  </mergeCells>
  <pageMargins left="0.49" right="0.17" top="0.74803149606299213" bottom="0.35433070866141736" header="0.31496062992125984" footer="0.31496062992125984"/>
  <pageSetup paperSize="9" orientation="portrait" r:id="rId1"/>
  <headerFooter>
    <oddFooter>&amp;R&amp;D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tabColor theme="5" tint="0.39997558519241921"/>
  </sheetPr>
  <dimension ref="A1:V37"/>
  <sheetViews>
    <sheetView view="pageBreakPreview" zoomScale="115" zoomScaleSheetLayoutView="115" workbookViewId="0">
      <selection activeCell="F6" sqref="F6"/>
    </sheetView>
  </sheetViews>
  <sheetFormatPr defaultRowHeight="21"/>
  <cols>
    <col min="1" max="1" width="5.125" style="125" bestFit="1" customWidth="1"/>
    <col min="2" max="2" width="9" style="125"/>
    <col min="3" max="3" width="21" style="125" hidden="1" customWidth="1"/>
    <col min="4" max="4" width="16.5" style="125" hidden="1" customWidth="1"/>
    <col min="5" max="5" width="9.375" style="125" customWidth="1"/>
    <col min="6" max="6" width="9.75" style="128" customWidth="1"/>
    <col min="7" max="7" width="13.625" style="129" customWidth="1"/>
    <col min="8" max="8" width="5.625" style="130" customWidth="1"/>
    <col min="9" max="18" width="3.625" style="125" customWidth="1"/>
    <col min="19" max="19" width="5.375" style="125" customWidth="1"/>
    <col min="20" max="20" width="16.625" style="125" customWidth="1"/>
    <col min="21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</row>
    <row r="2" spans="1:22">
      <c r="A2" s="448" t="s">
        <v>1862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</row>
    <row r="3" spans="1:22">
      <c r="A3" s="448" t="str">
        <f>"ครูที่ปรึกษา   "&amp;สถิติ!P15</f>
        <v>ครูที่ปรึกษา   นางสาวณัฏฐ์ณิชา    ชัยนนถี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127"/>
    </row>
    <row r="4" spans="1:22" ht="12" customHeight="1"/>
    <row r="5" spans="1:22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</row>
    <row r="6" spans="1:22" s="134" customFormat="1" ht="24" customHeight="1">
      <c r="A6" s="133">
        <v>1</v>
      </c>
      <c r="B6" s="158">
        <v>3149</v>
      </c>
      <c r="C6" s="136">
        <f>VLOOKUP(B6,เลขปชช!B$2:J$701,6,0)</f>
        <v>1570501349875</v>
      </c>
      <c r="D6" s="137">
        <f>VLOOKUP(B6,เลขปชช!B$2:J$701,7,0)</f>
        <v>40579</v>
      </c>
      <c r="E6" s="138" t="s">
        <v>729</v>
      </c>
      <c r="F6" s="139" t="s">
        <v>396</v>
      </c>
      <c r="G6" s="143" t="s">
        <v>26</v>
      </c>
      <c r="H6" s="141" t="s">
        <v>114</v>
      </c>
      <c r="I6" s="141"/>
      <c r="J6" s="131"/>
      <c r="K6" s="131"/>
      <c r="L6" s="131"/>
      <c r="M6" s="131"/>
      <c r="N6" s="131"/>
      <c r="O6" s="131"/>
      <c r="P6" s="131"/>
      <c r="Q6" s="131"/>
      <c r="R6" s="131"/>
      <c r="S6" s="251"/>
      <c r="T6" s="317"/>
    </row>
    <row r="7" spans="1:22" s="134" customFormat="1" ht="24" customHeight="1">
      <c r="A7" s="133">
        <v>2</v>
      </c>
      <c r="B7" s="135">
        <v>3196</v>
      </c>
      <c r="C7" s="136">
        <v>1539901110576</v>
      </c>
      <c r="D7" s="137">
        <v>40683</v>
      </c>
      <c r="E7" s="138" t="s">
        <v>729</v>
      </c>
      <c r="F7" s="139" t="s">
        <v>887</v>
      </c>
      <c r="G7" s="143" t="s">
        <v>788</v>
      </c>
      <c r="H7" s="141" t="s">
        <v>114</v>
      </c>
      <c r="I7" s="14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22" s="134" customFormat="1">
      <c r="A8" s="133">
        <v>3</v>
      </c>
      <c r="B8" s="135">
        <v>3197</v>
      </c>
      <c r="C8" s="136">
        <v>1570501352574</v>
      </c>
      <c r="D8" s="137">
        <v>40797</v>
      </c>
      <c r="E8" s="138" t="s">
        <v>729</v>
      </c>
      <c r="F8" s="139" t="s">
        <v>900</v>
      </c>
      <c r="G8" s="143" t="s">
        <v>802</v>
      </c>
      <c r="H8" s="141" t="s">
        <v>114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22">
      <c r="A9" s="133">
        <v>4</v>
      </c>
      <c r="B9" s="135">
        <v>3201</v>
      </c>
      <c r="C9" s="136">
        <v>1570501355298</v>
      </c>
      <c r="D9" s="137">
        <v>40974</v>
      </c>
      <c r="E9" s="138" t="s">
        <v>729</v>
      </c>
      <c r="F9" s="139" t="s">
        <v>903</v>
      </c>
      <c r="G9" s="143" t="s">
        <v>805</v>
      </c>
      <c r="H9" s="141" t="s">
        <v>114</v>
      </c>
      <c r="I9" s="131"/>
      <c r="J9" s="131"/>
      <c r="K9" s="141"/>
      <c r="L9" s="141"/>
      <c r="M9" s="141"/>
      <c r="N9" s="141"/>
      <c r="O9" s="141"/>
      <c r="P9" s="141"/>
      <c r="Q9" s="141"/>
      <c r="R9" s="141"/>
      <c r="S9" s="141"/>
    </row>
    <row r="10" spans="1:22" s="134" customFormat="1">
      <c r="A10" s="133">
        <v>5</v>
      </c>
      <c r="B10" s="135">
        <v>3204</v>
      </c>
      <c r="C10" s="136">
        <v>1570501354771</v>
      </c>
      <c r="D10" s="137">
        <v>40924</v>
      </c>
      <c r="E10" s="138" t="s">
        <v>729</v>
      </c>
      <c r="F10" s="139" t="s">
        <v>904</v>
      </c>
      <c r="G10" s="143" t="s">
        <v>1548</v>
      </c>
      <c r="H10" s="141" t="s">
        <v>114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spans="1:22" s="134" customFormat="1">
      <c r="A11" s="133">
        <v>6</v>
      </c>
      <c r="B11" s="135">
        <v>3206</v>
      </c>
      <c r="C11" s="136">
        <v>1579901511317</v>
      </c>
      <c r="D11" s="137">
        <v>40947</v>
      </c>
      <c r="E11" s="138" t="s">
        <v>729</v>
      </c>
      <c r="F11" s="139" t="s">
        <v>905</v>
      </c>
      <c r="G11" s="143" t="s">
        <v>806</v>
      </c>
      <c r="H11" s="141" t="s">
        <v>114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2" spans="1:22" s="134" customFormat="1">
      <c r="A12" s="133">
        <v>7</v>
      </c>
      <c r="B12" s="135">
        <v>3371</v>
      </c>
      <c r="C12" s="136">
        <v>1579901508430</v>
      </c>
      <c r="D12" s="137">
        <v>40931</v>
      </c>
      <c r="E12" s="138" t="s">
        <v>729</v>
      </c>
      <c r="F12" s="139" t="s">
        <v>892</v>
      </c>
      <c r="G12" s="143" t="s">
        <v>794</v>
      </c>
      <c r="H12" s="141" t="s">
        <v>114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22">
      <c r="A13" s="133">
        <v>8</v>
      </c>
      <c r="B13" s="135">
        <v>3389</v>
      </c>
      <c r="C13" s="136">
        <v>1570501353392</v>
      </c>
      <c r="D13" s="137">
        <v>40839</v>
      </c>
      <c r="E13" s="138" t="s">
        <v>729</v>
      </c>
      <c r="F13" s="139" t="s">
        <v>445</v>
      </c>
      <c r="G13" s="143" t="s">
        <v>56</v>
      </c>
      <c r="H13" s="141" t="s">
        <v>114</v>
      </c>
      <c r="I13" s="131"/>
      <c r="J13" s="131"/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22">
      <c r="A14" s="133">
        <v>9</v>
      </c>
      <c r="B14" s="144">
        <v>3491</v>
      </c>
      <c r="C14" s="136">
        <v>1579901482864</v>
      </c>
      <c r="D14" s="137">
        <v>40784</v>
      </c>
      <c r="E14" s="138" t="s">
        <v>729</v>
      </c>
      <c r="F14" s="140" t="s">
        <v>916</v>
      </c>
      <c r="G14" s="143" t="s">
        <v>816</v>
      </c>
      <c r="H14" s="141" t="s">
        <v>114</v>
      </c>
      <c r="I14" s="131"/>
      <c r="J14" s="131"/>
      <c r="K14" s="141"/>
      <c r="L14" s="141"/>
      <c r="M14" s="141"/>
      <c r="N14" s="141"/>
      <c r="O14" s="141"/>
      <c r="P14" s="141"/>
      <c r="Q14" s="141"/>
      <c r="R14" s="141"/>
      <c r="S14" s="141"/>
    </row>
    <row r="15" spans="1:22">
      <c r="A15" s="133">
        <v>10</v>
      </c>
      <c r="B15" s="144">
        <v>3589</v>
      </c>
      <c r="C15" s="136">
        <v>1579901470378</v>
      </c>
      <c r="D15" s="137">
        <v>40715</v>
      </c>
      <c r="E15" s="138" t="s">
        <v>729</v>
      </c>
      <c r="F15" s="139" t="s">
        <v>1091</v>
      </c>
      <c r="G15" s="143" t="s">
        <v>1092</v>
      </c>
      <c r="H15" s="141" t="s">
        <v>114</v>
      </c>
      <c r="I15" s="131"/>
      <c r="J15" s="13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22">
      <c r="A16" s="133">
        <v>11</v>
      </c>
      <c r="B16" s="144">
        <v>3590</v>
      </c>
      <c r="C16" s="136">
        <v>1102004332384</v>
      </c>
      <c r="D16" s="137">
        <v>40933</v>
      </c>
      <c r="E16" s="138" t="s">
        <v>729</v>
      </c>
      <c r="F16" s="139" t="s">
        <v>1102</v>
      </c>
      <c r="G16" s="143" t="s">
        <v>257</v>
      </c>
      <c r="H16" s="141" t="s">
        <v>114</v>
      </c>
      <c r="I16" s="131"/>
      <c r="J16" s="13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1:20">
      <c r="A17" s="133">
        <v>12</v>
      </c>
      <c r="B17" s="144">
        <v>3592</v>
      </c>
      <c r="C17" s="136">
        <v>1579901501630</v>
      </c>
      <c r="D17" s="137">
        <v>40893</v>
      </c>
      <c r="E17" s="138" t="s">
        <v>729</v>
      </c>
      <c r="F17" s="139" t="s">
        <v>1096</v>
      </c>
      <c r="G17" s="143" t="s">
        <v>1097</v>
      </c>
      <c r="H17" s="141" t="s">
        <v>114</v>
      </c>
      <c r="I17" s="131"/>
      <c r="J17" s="13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20">
      <c r="A18" s="133">
        <v>13</v>
      </c>
      <c r="B18" s="144">
        <v>3593</v>
      </c>
      <c r="C18" s="136">
        <v>1579901498485</v>
      </c>
      <c r="D18" s="137">
        <v>40877</v>
      </c>
      <c r="E18" s="286" t="s">
        <v>729</v>
      </c>
      <c r="F18" s="301" t="s">
        <v>1055</v>
      </c>
      <c r="G18" s="288" t="s">
        <v>1101</v>
      </c>
      <c r="H18" s="141" t="s">
        <v>114</v>
      </c>
      <c r="I18" s="131"/>
      <c r="J18" s="13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20" ht="20.25" customHeight="1">
      <c r="A19" s="133">
        <v>14</v>
      </c>
      <c r="B19" s="144">
        <v>3860</v>
      </c>
      <c r="C19" s="136">
        <v>1719900857439</v>
      </c>
      <c r="D19" s="137">
        <v>40521</v>
      </c>
      <c r="E19" s="309" t="s">
        <v>729</v>
      </c>
      <c r="F19" s="262" t="s">
        <v>1951</v>
      </c>
      <c r="G19" s="263" t="s">
        <v>1952</v>
      </c>
      <c r="H19" s="141" t="s">
        <v>114</v>
      </c>
      <c r="I19" s="131"/>
      <c r="J19" s="131"/>
      <c r="K19" s="141"/>
      <c r="L19" s="141"/>
      <c r="M19" s="141"/>
      <c r="N19" s="141"/>
      <c r="O19" s="141"/>
      <c r="P19" s="141"/>
      <c r="Q19" s="141"/>
      <c r="R19" s="141"/>
      <c r="S19" s="165"/>
      <c r="T19" s="283" t="s">
        <v>1953</v>
      </c>
    </row>
    <row r="20" spans="1:20">
      <c r="A20" s="133">
        <v>15</v>
      </c>
      <c r="B20" s="135">
        <v>3132</v>
      </c>
      <c r="C20" s="136">
        <f>VLOOKUP(B20,เลขปชช!B$2:J$701,6,0)</f>
        <v>1570501348992</v>
      </c>
      <c r="D20" s="137">
        <f>VLOOKUP(B20,เลขปชช!B$2:J$701,7,0)</f>
        <v>40523</v>
      </c>
      <c r="E20" s="302" t="s">
        <v>730</v>
      </c>
      <c r="F20" s="303" t="s">
        <v>1027</v>
      </c>
      <c r="G20" s="384" t="s">
        <v>54</v>
      </c>
      <c r="H20" s="141" t="s">
        <v>114</v>
      </c>
      <c r="I20" s="131"/>
      <c r="J20" s="131"/>
      <c r="K20" s="141"/>
      <c r="L20" s="141"/>
      <c r="M20" s="141"/>
      <c r="N20" s="141"/>
      <c r="O20" s="141"/>
      <c r="P20" s="141"/>
      <c r="Q20" s="141"/>
      <c r="R20" s="141"/>
      <c r="S20" s="165"/>
      <c r="T20" s="317"/>
    </row>
    <row r="21" spans="1:20">
      <c r="A21" s="133">
        <v>16</v>
      </c>
      <c r="B21" s="144">
        <v>3208</v>
      </c>
      <c r="C21" s="136">
        <v>1500101156026</v>
      </c>
      <c r="D21" s="160">
        <v>239006</v>
      </c>
      <c r="E21" s="138" t="s">
        <v>730</v>
      </c>
      <c r="F21" s="139" t="s">
        <v>1531</v>
      </c>
      <c r="G21" s="143" t="s">
        <v>1532</v>
      </c>
      <c r="H21" s="141" t="s">
        <v>114</v>
      </c>
      <c r="I21" s="131"/>
      <c r="J21" s="131"/>
      <c r="K21" s="141"/>
      <c r="L21" s="141"/>
      <c r="M21" s="141"/>
      <c r="N21" s="141"/>
      <c r="O21" s="141"/>
      <c r="P21" s="141"/>
      <c r="Q21" s="141"/>
      <c r="R21" s="141"/>
      <c r="S21" s="141"/>
    </row>
    <row r="22" spans="1:20" s="134" customFormat="1">
      <c r="A22" s="133">
        <v>17</v>
      </c>
      <c r="B22" s="135">
        <v>3211</v>
      </c>
      <c r="C22" s="136">
        <v>1570501351322</v>
      </c>
      <c r="D22" s="137">
        <v>40685</v>
      </c>
      <c r="E22" s="138" t="s">
        <v>730</v>
      </c>
      <c r="F22" s="139" t="s">
        <v>893</v>
      </c>
      <c r="G22" s="143" t="s">
        <v>796</v>
      </c>
      <c r="H22" s="141" t="s">
        <v>114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</row>
    <row r="23" spans="1:20" s="134" customFormat="1">
      <c r="A23" s="133">
        <v>18</v>
      </c>
      <c r="B23" s="135">
        <v>3213</v>
      </c>
      <c r="C23" s="136">
        <v>1570501352035</v>
      </c>
      <c r="D23" s="137">
        <v>40753</v>
      </c>
      <c r="E23" s="138" t="s">
        <v>730</v>
      </c>
      <c r="F23" s="139" t="s">
        <v>894</v>
      </c>
      <c r="G23" s="143" t="s">
        <v>797</v>
      </c>
      <c r="H23" s="141" t="s">
        <v>114</v>
      </c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</row>
    <row r="24" spans="1:20" s="134" customFormat="1">
      <c r="A24" s="133">
        <v>19</v>
      </c>
      <c r="B24" s="135">
        <v>3216</v>
      </c>
      <c r="C24" s="136">
        <v>1570501353635</v>
      </c>
      <c r="D24" s="137">
        <v>40857</v>
      </c>
      <c r="E24" s="138" t="s">
        <v>730</v>
      </c>
      <c r="F24" s="139" t="s">
        <v>910</v>
      </c>
      <c r="G24" s="143" t="s">
        <v>10</v>
      </c>
      <c r="H24" s="141" t="s">
        <v>114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</row>
    <row r="25" spans="1:20" s="134" customFormat="1">
      <c r="A25" s="133">
        <v>20</v>
      </c>
      <c r="B25" s="135">
        <v>3297</v>
      </c>
      <c r="C25" s="136">
        <v>1570501354071</v>
      </c>
      <c r="D25" s="137">
        <v>40884</v>
      </c>
      <c r="E25" s="138" t="s">
        <v>730</v>
      </c>
      <c r="F25" s="139" t="s">
        <v>897</v>
      </c>
      <c r="G25" s="143" t="s">
        <v>800</v>
      </c>
      <c r="H25" s="141" t="s">
        <v>114</v>
      </c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</row>
    <row r="26" spans="1:20" s="134" customFormat="1">
      <c r="A26" s="133">
        <v>21</v>
      </c>
      <c r="B26" s="135">
        <v>3299</v>
      </c>
      <c r="C26" s="136">
        <v>7103500009545</v>
      </c>
      <c r="D26" s="137">
        <v>40529</v>
      </c>
      <c r="E26" s="138" t="s">
        <v>730</v>
      </c>
      <c r="F26" s="139" t="s">
        <v>898</v>
      </c>
      <c r="G26" s="143" t="s">
        <v>801</v>
      </c>
      <c r="H26" s="141" t="s">
        <v>114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</row>
    <row r="27" spans="1:20" s="134" customFormat="1">
      <c r="A27" s="133">
        <v>22</v>
      </c>
      <c r="B27" s="135">
        <v>3366</v>
      </c>
      <c r="C27" s="136">
        <v>1579901504795</v>
      </c>
      <c r="D27" s="137">
        <v>40912</v>
      </c>
      <c r="E27" s="138" t="s">
        <v>730</v>
      </c>
      <c r="F27" s="139" t="s">
        <v>914</v>
      </c>
      <c r="G27" s="143" t="s">
        <v>814</v>
      </c>
      <c r="H27" s="141" t="s">
        <v>114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</row>
    <row r="28" spans="1:20">
      <c r="A28" s="133">
        <v>23</v>
      </c>
      <c r="B28" s="135">
        <v>3394</v>
      </c>
      <c r="C28" s="136">
        <v>1570501354640</v>
      </c>
      <c r="D28" s="137">
        <v>40921</v>
      </c>
      <c r="E28" s="138" t="s">
        <v>730</v>
      </c>
      <c r="F28" s="139" t="s">
        <v>915</v>
      </c>
      <c r="G28" s="143" t="s">
        <v>815</v>
      </c>
      <c r="H28" s="141" t="s">
        <v>114</v>
      </c>
      <c r="I28" s="131"/>
      <c r="J28" s="131"/>
      <c r="K28" s="141"/>
      <c r="L28" s="141"/>
      <c r="M28" s="141"/>
      <c r="N28" s="141"/>
      <c r="O28" s="141"/>
      <c r="P28" s="141"/>
      <c r="Q28" s="141"/>
      <c r="R28" s="141"/>
      <c r="S28" s="141"/>
    </row>
    <row r="29" spans="1:20" s="134" customFormat="1">
      <c r="A29" s="133">
        <v>24</v>
      </c>
      <c r="B29" s="135">
        <v>3490</v>
      </c>
      <c r="C29" s="136">
        <v>1579901512909</v>
      </c>
      <c r="D29" s="137">
        <v>40958</v>
      </c>
      <c r="E29" s="138" t="s">
        <v>730</v>
      </c>
      <c r="F29" s="139" t="s">
        <v>908</v>
      </c>
      <c r="G29" s="143" t="s">
        <v>810</v>
      </c>
      <c r="H29" s="141" t="s">
        <v>114</v>
      </c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</row>
    <row r="30" spans="1:20" s="134" customFormat="1">
      <c r="A30" s="133">
        <v>25</v>
      </c>
      <c r="B30" s="135">
        <v>3596</v>
      </c>
      <c r="C30" s="136">
        <v>1579901497594</v>
      </c>
      <c r="D30" s="137">
        <v>40872</v>
      </c>
      <c r="E30" s="138" t="s">
        <v>730</v>
      </c>
      <c r="F30" s="139" t="s">
        <v>1231</v>
      </c>
      <c r="G30" s="143" t="s">
        <v>1105</v>
      </c>
      <c r="H30" s="141" t="s">
        <v>114</v>
      </c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</row>
    <row r="31" spans="1:20">
      <c r="A31" s="133">
        <v>26</v>
      </c>
      <c r="B31" s="135">
        <v>3597</v>
      </c>
      <c r="C31" s="136">
        <v>1576900001347</v>
      </c>
      <c r="D31" s="137">
        <v>40724</v>
      </c>
      <c r="E31" s="138" t="s">
        <v>730</v>
      </c>
      <c r="F31" s="139" t="s">
        <v>1099</v>
      </c>
      <c r="G31" s="143" t="s">
        <v>1100</v>
      </c>
      <c r="H31" s="141" t="s">
        <v>114</v>
      </c>
      <c r="I31" s="131"/>
      <c r="J31" s="131"/>
      <c r="K31" s="141"/>
      <c r="L31" s="141"/>
      <c r="M31" s="141"/>
      <c r="N31" s="141"/>
      <c r="O31" s="141"/>
      <c r="P31" s="141"/>
      <c r="Q31" s="141"/>
      <c r="R31" s="141"/>
      <c r="S31" s="141"/>
    </row>
    <row r="32" spans="1:20">
      <c r="A32" s="133">
        <v>27</v>
      </c>
      <c r="B32" s="135">
        <v>3598</v>
      </c>
      <c r="C32" s="136">
        <v>1229901400038</v>
      </c>
      <c r="D32" s="137">
        <v>40841</v>
      </c>
      <c r="E32" s="138" t="s">
        <v>730</v>
      </c>
      <c r="F32" s="139" t="s">
        <v>1075</v>
      </c>
      <c r="G32" s="143" t="s">
        <v>1076</v>
      </c>
      <c r="H32" s="141" t="s">
        <v>114</v>
      </c>
      <c r="I32" s="131"/>
      <c r="J32" s="131"/>
      <c r="K32" s="141"/>
      <c r="L32" s="141"/>
      <c r="M32" s="141"/>
      <c r="N32" s="141"/>
      <c r="O32" s="141"/>
      <c r="P32" s="141"/>
      <c r="Q32" s="141"/>
      <c r="R32" s="141"/>
      <c r="S32" s="141"/>
    </row>
    <row r="33" spans="1:21">
      <c r="A33" s="133">
        <v>28</v>
      </c>
      <c r="B33" s="135">
        <v>3599</v>
      </c>
      <c r="C33" s="136">
        <v>1570501351918</v>
      </c>
      <c r="D33" s="137">
        <v>40745</v>
      </c>
      <c r="E33" s="138" t="s">
        <v>730</v>
      </c>
      <c r="F33" s="139" t="s">
        <v>1072</v>
      </c>
      <c r="G33" s="143" t="s">
        <v>1073</v>
      </c>
      <c r="H33" s="141" t="s">
        <v>114</v>
      </c>
      <c r="I33" s="131"/>
      <c r="J33" s="131"/>
      <c r="K33" s="141"/>
      <c r="L33" s="141"/>
      <c r="M33" s="141"/>
      <c r="N33" s="141"/>
      <c r="O33" s="141"/>
      <c r="P33" s="141"/>
      <c r="Q33" s="141"/>
      <c r="R33" s="141"/>
      <c r="S33" s="141"/>
    </row>
    <row r="34" spans="1:21">
      <c r="A34" s="133">
        <v>29</v>
      </c>
      <c r="B34" s="135">
        <v>3600</v>
      </c>
      <c r="C34" s="136">
        <v>1739902574493</v>
      </c>
      <c r="D34" s="137">
        <v>40943</v>
      </c>
      <c r="E34" s="138" t="s">
        <v>730</v>
      </c>
      <c r="F34" s="139" t="s">
        <v>1087</v>
      </c>
      <c r="G34" s="143" t="s">
        <v>1088</v>
      </c>
      <c r="H34" s="141" t="s">
        <v>114</v>
      </c>
      <c r="I34" s="131"/>
      <c r="J34" s="131"/>
      <c r="K34" s="141"/>
      <c r="L34" s="141"/>
      <c r="M34" s="141"/>
      <c r="N34" s="141"/>
      <c r="O34" s="141"/>
      <c r="P34" s="141"/>
      <c r="Q34" s="141"/>
      <c r="R34" s="141"/>
      <c r="S34" s="141"/>
    </row>
    <row r="35" spans="1:21">
      <c r="A35" s="133">
        <v>30</v>
      </c>
      <c r="B35" s="135">
        <v>3601</v>
      </c>
      <c r="C35" s="136">
        <v>1509966904941</v>
      </c>
      <c r="D35" s="137">
        <v>41020</v>
      </c>
      <c r="E35" s="138" t="s">
        <v>730</v>
      </c>
      <c r="F35" s="139" t="s">
        <v>1080</v>
      </c>
      <c r="G35" s="143" t="s">
        <v>1081</v>
      </c>
      <c r="H35" s="141" t="s">
        <v>114</v>
      </c>
      <c r="I35" s="131"/>
      <c r="J35" s="141"/>
      <c r="K35" s="141"/>
      <c r="L35" s="141"/>
      <c r="M35" s="141"/>
      <c r="N35" s="141"/>
      <c r="O35" s="141"/>
      <c r="P35" s="141"/>
      <c r="Q35" s="141"/>
      <c r="R35" s="141"/>
      <c r="S35" s="141"/>
    </row>
    <row r="36" spans="1:21">
      <c r="A36" s="133">
        <v>31</v>
      </c>
      <c r="B36" s="135">
        <v>3602</v>
      </c>
      <c r="C36" s="136">
        <v>1570501351772</v>
      </c>
      <c r="D36" s="137">
        <v>40737</v>
      </c>
      <c r="E36" s="286" t="s">
        <v>730</v>
      </c>
      <c r="F36" s="301" t="s">
        <v>1052</v>
      </c>
      <c r="G36" s="288" t="s">
        <v>1054</v>
      </c>
      <c r="H36" s="141" t="s">
        <v>114</v>
      </c>
      <c r="I36" s="13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8"/>
      <c r="U36" s="148"/>
    </row>
    <row r="37" spans="1:21">
      <c r="A37" s="133">
        <v>32</v>
      </c>
      <c r="B37" s="135">
        <v>3861</v>
      </c>
      <c r="C37" s="136">
        <v>1570501353783</v>
      </c>
      <c r="D37" s="137">
        <v>40865</v>
      </c>
      <c r="E37" s="318" t="s">
        <v>730</v>
      </c>
      <c r="F37" s="295" t="s">
        <v>1954</v>
      </c>
      <c r="G37" s="305" t="s">
        <v>1955</v>
      </c>
      <c r="H37" s="141" t="s">
        <v>114</v>
      </c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300" t="s">
        <v>1956</v>
      </c>
    </row>
  </sheetData>
  <sortState ref="B6:G35">
    <sortCondition ref="E6:E35"/>
    <sortCondition ref="B6:B35"/>
  </sortState>
  <mergeCells count="4">
    <mergeCell ref="A1:S1"/>
    <mergeCell ref="A2:S2"/>
    <mergeCell ref="A3:S3"/>
    <mergeCell ref="E5:G5"/>
  </mergeCells>
  <pageMargins left="0.55000000000000004" right="0.11" top="0.4" bottom="0.31496062992125984" header="0.27" footer="0.31496062992125984"/>
  <pageSetup paperSize="9" orientation="portrait" r:id="rId1"/>
  <headerFooter>
    <oddFooter>&amp;R&amp;D</oddFooter>
  </headerFooter>
  <colBreaks count="1" manualBreakCount="1">
    <brk id="1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8">
    <tabColor theme="5" tint="0.39997558519241921"/>
  </sheetPr>
  <dimension ref="A1:Z38"/>
  <sheetViews>
    <sheetView view="pageBreakPreview" topLeftCell="A13" zoomScaleNormal="115" zoomScaleSheetLayoutView="100" workbookViewId="0">
      <selection activeCell="U27" sqref="U27"/>
    </sheetView>
  </sheetViews>
  <sheetFormatPr defaultRowHeight="21"/>
  <cols>
    <col min="1" max="1" width="5.125" style="148" bestFit="1" customWidth="1"/>
    <col min="2" max="2" width="9" style="148"/>
    <col min="3" max="3" width="18.375" style="148" customWidth="1"/>
    <col min="4" max="4" width="16.5" style="148" customWidth="1"/>
    <col min="5" max="5" width="6.625" style="148" bestFit="1" customWidth="1"/>
    <col min="6" max="6" width="13.625" style="146" customWidth="1"/>
    <col min="7" max="7" width="12.75" style="129" customWidth="1"/>
    <col min="8" max="18" width="3.625" style="148" customWidth="1"/>
    <col min="19" max="19" width="18.75" style="148" customWidth="1"/>
    <col min="20" max="16384" width="9" style="148"/>
  </cols>
  <sheetData>
    <row r="1" spans="1:26">
      <c r="A1" s="452" t="s">
        <v>994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</row>
    <row r="2" spans="1:26" s="125" customFormat="1">
      <c r="A2" s="448" t="s">
        <v>1863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126"/>
      <c r="T2" s="126"/>
      <c r="U2" s="126"/>
      <c r="V2" s="126"/>
      <c r="W2" s="126"/>
      <c r="X2" s="126"/>
      <c r="Y2" s="126"/>
      <c r="Z2" s="126"/>
    </row>
    <row r="3" spans="1:26">
      <c r="A3" s="452" t="str">
        <f>"ครูที่ปรึกษา   "&amp;สถิติ!P16</f>
        <v>ครูที่ปรึกษา   นางสาวประกายแก้ว   แก้วอินต๊ะ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149"/>
      <c r="T3" s="149"/>
      <c r="U3" s="149"/>
      <c r="V3" s="149"/>
    </row>
    <row r="4" spans="1:26" ht="12" customHeight="1"/>
    <row r="5" spans="1:26" s="152" customFormat="1" ht="30">
      <c r="A5" s="150" t="s">
        <v>735</v>
      </c>
      <c r="B5" s="151" t="s">
        <v>732</v>
      </c>
      <c r="C5" s="378" t="s">
        <v>1822</v>
      </c>
      <c r="D5" s="378" t="s">
        <v>2082</v>
      </c>
      <c r="E5" s="453" t="s">
        <v>736</v>
      </c>
      <c r="F5" s="454"/>
      <c r="G5" s="455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</row>
    <row r="6" spans="1:26">
      <c r="A6" s="153">
        <v>1</v>
      </c>
      <c r="B6" s="158">
        <v>3118</v>
      </c>
      <c r="C6" s="136">
        <f>VLOOKUP(B6,เลขปชช!B$2:J$959,6,0)</f>
        <v>1417300067900</v>
      </c>
      <c r="D6" s="137">
        <f>VLOOKUP(B6,เลขปชช!B$2:J$959,7,0)</f>
        <v>40509</v>
      </c>
      <c r="E6" s="138" t="s">
        <v>729</v>
      </c>
      <c r="F6" s="139" t="s">
        <v>409</v>
      </c>
      <c r="G6" s="143" t="s">
        <v>41</v>
      </c>
      <c r="H6" s="161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9" t="s">
        <v>1597</v>
      </c>
    </row>
    <row r="7" spans="1:26">
      <c r="A7" s="153">
        <v>2</v>
      </c>
      <c r="B7" s="154">
        <v>3198</v>
      </c>
      <c r="C7" s="136">
        <f>VLOOKUP(B7,เลขปชช!B$2:J$959,6,0)</f>
        <v>1570501352710</v>
      </c>
      <c r="D7" s="137">
        <f>VLOOKUP(B7,เลขปชช!B$2:J$959,7,0)</f>
        <v>40804</v>
      </c>
      <c r="E7" s="155" t="s">
        <v>729</v>
      </c>
      <c r="F7" s="140" t="s">
        <v>901</v>
      </c>
      <c r="G7" s="143" t="s">
        <v>1514</v>
      </c>
      <c r="H7" s="153"/>
      <c r="I7" s="150"/>
      <c r="J7" s="150"/>
      <c r="K7" s="150"/>
      <c r="L7" s="150"/>
      <c r="M7" s="150"/>
      <c r="N7" s="150"/>
      <c r="O7" s="150"/>
      <c r="P7" s="150"/>
      <c r="Q7" s="150"/>
      <c r="R7" s="150"/>
    </row>
    <row r="8" spans="1:26">
      <c r="A8" s="153">
        <v>3</v>
      </c>
      <c r="B8" s="154">
        <v>3200</v>
      </c>
      <c r="C8" s="136">
        <f>VLOOKUP(B8,เลขปชช!B$2:J$959,6,0)</f>
        <v>1779900479582</v>
      </c>
      <c r="D8" s="137">
        <f>VLOOKUP(B8,เลขปชช!B$2:J$959,7,0)</f>
        <v>41007</v>
      </c>
      <c r="E8" s="155" t="s">
        <v>729</v>
      </c>
      <c r="F8" s="140" t="s">
        <v>902</v>
      </c>
      <c r="G8" s="143" t="s">
        <v>1515</v>
      </c>
      <c r="H8" s="153"/>
      <c r="I8" s="150"/>
      <c r="J8" s="150"/>
      <c r="K8" s="150"/>
      <c r="L8" s="150"/>
      <c r="M8" s="150"/>
      <c r="N8" s="150"/>
      <c r="O8" s="150"/>
      <c r="P8" s="150"/>
      <c r="Q8" s="150"/>
      <c r="R8" s="150"/>
    </row>
    <row r="9" spans="1:26">
      <c r="A9" s="153">
        <v>4</v>
      </c>
      <c r="B9" s="154">
        <v>3203</v>
      </c>
      <c r="C9" s="136">
        <f>VLOOKUP(B9,เลขปชช!B$2:J$959,6,0)</f>
        <v>1429900766312</v>
      </c>
      <c r="D9" s="137">
        <f>VLOOKUP(B9,เลขปชช!B$2:J$959,7,0)</f>
        <v>40732</v>
      </c>
      <c r="E9" s="155" t="s">
        <v>729</v>
      </c>
      <c r="F9" s="140" t="s">
        <v>889</v>
      </c>
      <c r="G9" s="143" t="s">
        <v>1516</v>
      </c>
      <c r="H9" s="153"/>
      <c r="I9" s="150"/>
      <c r="J9" s="150"/>
      <c r="K9" s="150"/>
      <c r="L9" s="150"/>
      <c r="M9" s="150"/>
      <c r="N9" s="150"/>
      <c r="O9" s="150"/>
      <c r="P9" s="150"/>
      <c r="Q9" s="150"/>
      <c r="R9" s="150"/>
    </row>
    <row r="10" spans="1:26">
      <c r="A10" s="153">
        <v>5</v>
      </c>
      <c r="B10" s="154">
        <v>3207</v>
      </c>
      <c r="C10" s="136">
        <f>VLOOKUP(B10,เลขปชช!B$2:J$959,6,0)</f>
        <v>1579901467181</v>
      </c>
      <c r="D10" s="137">
        <f>VLOOKUP(B10,เลขปชช!B$2:J$959,7,0)</f>
        <v>40698</v>
      </c>
      <c r="E10" s="155" t="s">
        <v>729</v>
      </c>
      <c r="F10" s="140" t="s">
        <v>891</v>
      </c>
      <c r="G10" s="143" t="s">
        <v>1513</v>
      </c>
      <c r="H10" s="153"/>
      <c r="I10" s="141"/>
      <c r="J10" s="150"/>
      <c r="K10" s="150"/>
      <c r="L10" s="150"/>
      <c r="M10" s="150"/>
      <c r="N10" s="150"/>
      <c r="O10" s="150"/>
      <c r="P10" s="150"/>
      <c r="Q10" s="150"/>
      <c r="R10" s="150"/>
    </row>
    <row r="11" spans="1:26">
      <c r="A11" s="153">
        <v>6</v>
      </c>
      <c r="B11" s="158">
        <v>3242</v>
      </c>
      <c r="C11" s="136">
        <f>VLOOKUP(B11,เลขปชช!B$2:J$959,6,0)</f>
        <v>1570501347155</v>
      </c>
      <c r="D11" s="137">
        <f>VLOOKUP(B11,เลขปชช!B$2:J$959,7,0)</f>
        <v>40400</v>
      </c>
      <c r="E11" s="138" t="s">
        <v>729</v>
      </c>
      <c r="F11" s="139" t="s">
        <v>415</v>
      </c>
      <c r="G11" s="143" t="s">
        <v>47</v>
      </c>
      <c r="H11" s="153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9" t="s">
        <v>1597</v>
      </c>
    </row>
    <row r="12" spans="1:26">
      <c r="A12" s="153">
        <v>7</v>
      </c>
      <c r="B12" s="154">
        <v>3396</v>
      </c>
      <c r="C12" s="136">
        <f>VLOOKUP(B12,เลขปชช!B$2:J$959,6,0)</f>
        <v>1570501351811</v>
      </c>
      <c r="D12" s="137">
        <f>VLOOKUP(B12,เลขปชช!B$2:J$959,7,0)</f>
        <v>40742</v>
      </c>
      <c r="E12" s="155" t="s">
        <v>729</v>
      </c>
      <c r="F12" s="140" t="s">
        <v>906</v>
      </c>
      <c r="G12" s="143" t="s">
        <v>318</v>
      </c>
      <c r="H12" s="153"/>
      <c r="I12" s="150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1:26">
      <c r="A13" s="153">
        <v>8</v>
      </c>
      <c r="B13" s="154">
        <v>3399</v>
      </c>
      <c r="C13" s="136">
        <f>VLOOKUP(B13,เลขปชช!B$2:J$959,6,0)</f>
        <v>1909803661396</v>
      </c>
      <c r="D13" s="137">
        <f>VLOOKUP(B13,เลขปชช!B$2:J$959,7,0)</f>
        <v>40693</v>
      </c>
      <c r="E13" s="155" t="s">
        <v>729</v>
      </c>
      <c r="F13" s="140" t="s">
        <v>728</v>
      </c>
      <c r="G13" s="143" t="s">
        <v>1521</v>
      </c>
      <c r="H13" s="153"/>
      <c r="I13" s="150"/>
      <c r="J13" s="150"/>
      <c r="K13" s="150"/>
      <c r="L13" s="150"/>
      <c r="M13" s="150"/>
      <c r="N13" s="150"/>
      <c r="O13" s="150"/>
      <c r="P13" s="150"/>
      <c r="Q13" s="150"/>
      <c r="R13" s="150"/>
    </row>
    <row r="14" spans="1:26">
      <c r="A14" s="153">
        <v>9</v>
      </c>
      <c r="B14" s="154">
        <v>3603</v>
      </c>
      <c r="C14" s="136">
        <f>VLOOKUP(B14,เลขปชช!B$2:J$959,6,0)</f>
        <v>1579901481701</v>
      </c>
      <c r="D14" s="137">
        <f>VLOOKUP(B14,เลขปชช!B$2:J$959,7,0)</f>
        <v>40788</v>
      </c>
      <c r="E14" s="155" t="s">
        <v>729</v>
      </c>
      <c r="F14" s="140" t="s">
        <v>1074</v>
      </c>
      <c r="G14" s="143" t="s">
        <v>37</v>
      </c>
      <c r="H14" s="153"/>
      <c r="I14" s="150"/>
      <c r="J14" s="150"/>
      <c r="K14" s="150"/>
      <c r="L14" s="150"/>
      <c r="M14" s="150"/>
      <c r="N14" s="150"/>
      <c r="O14" s="150"/>
      <c r="P14" s="150"/>
      <c r="Q14" s="150"/>
      <c r="R14" s="150"/>
    </row>
    <row r="15" spans="1:26">
      <c r="A15" s="153">
        <v>10</v>
      </c>
      <c r="B15" s="154">
        <v>3604</v>
      </c>
      <c r="C15" s="136">
        <f>VLOOKUP(B15,เลขปชช!B$2:J$959,6,0)</f>
        <v>1570501355727</v>
      </c>
      <c r="D15" s="137">
        <f>VLOOKUP(B15,เลขปชช!B$2:J$959,7,0)</f>
        <v>41006</v>
      </c>
      <c r="E15" s="155" t="s">
        <v>729</v>
      </c>
      <c r="F15" s="140" t="s">
        <v>1093</v>
      </c>
      <c r="G15" s="143" t="s">
        <v>1094</v>
      </c>
      <c r="H15" s="153"/>
      <c r="I15" s="150"/>
      <c r="J15" s="150"/>
      <c r="K15" s="150"/>
      <c r="L15" s="150"/>
      <c r="M15" s="150"/>
      <c r="N15" s="150"/>
      <c r="O15" s="150"/>
      <c r="P15" s="150"/>
      <c r="Q15" s="150"/>
      <c r="R15" s="150"/>
    </row>
    <row r="16" spans="1:26">
      <c r="A16" s="153">
        <v>11</v>
      </c>
      <c r="B16" s="154">
        <v>3605</v>
      </c>
      <c r="C16" s="136">
        <f>VLOOKUP(B16,เลขปชช!B$2:J$959,6,0)</f>
        <v>1570501351543</v>
      </c>
      <c r="D16" s="137">
        <f>VLOOKUP(B16,เลขปชช!B$2:J$959,7,0)</f>
        <v>40723</v>
      </c>
      <c r="E16" s="155" t="s">
        <v>729</v>
      </c>
      <c r="F16" s="140" t="s">
        <v>1089</v>
      </c>
      <c r="G16" s="143" t="s">
        <v>1090</v>
      </c>
      <c r="H16" s="153"/>
      <c r="I16" s="150"/>
      <c r="J16" s="150"/>
      <c r="K16" s="150"/>
      <c r="L16" s="150"/>
      <c r="M16" s="150"/>
      <c r="N16" s="150"/>
      <c r="O16" s="150"/>
      <c r="P16" s="150"/>
      <c r="Q16" s="150"/>
      <c r="R16" s="150"/>
    </row>
    <row r="17" spans="1:19">
      <c r="A17" s="153">
        <v>12</v>
      </c>
      <c r="B17" s="154">
        <v>3606</v>
      </c>
      <c r="C17" s="136">
        <f>VLOOKUP(B17,เลขปชช!B$2:J$959,6,0)</f>
        <v>1567700030301</v>
      </c>
      <c r="D17" s="137">
        <f>VLOOKUP(B17,เลขปชช!B$2:J$959,7,0)</f>
        <v>40757</v>
      </c>
      <c r="E17" s="155" t="s">
        <v>729</v>
      </c>
      <c r="F17" s="140" t="s">
        <v>1078</v>
      </c>
      <c r="G17" s="143" t="s">
        <v>1079</v>
      </c>
      <c r="H17" s="153"/>
      <c r="I17" s="150"/>
      <c r="J17" s="150"/>
      <c r="K17" s="150"/>
      <c r="L17" s="150"/>
      <c r="M17" s="150"/>
      <c r="N17" s="150"/>
      <c r="O17" s="150"/>
      <c r="P17" s="150"/>
      <c r="Q17" s="150"/>
      <c r="R17" s="150"/>
    </row>
    <row r="18" spans="1:19">
      <c r="A18" s="153">
        <v>13</v>
      </c>
      <c r="B18" s="154">
        <v>3607</v>
      </c>
      <c r="C18" s="136">
        <f>VLOOKUP(B18,เลขปชช!B$2:J$959,6,0)</f>
        <v>1570501357029</v>
      </c>
      <c r="D18" s="137">
        <f>VLOOKUP(B18,เลขปชช!B$2:J$959,7,0)</f>
        <v>41036</v>
      </c>
      <c r="E18" s="155" t="s">
        <v>729</v>
      </c>
      <c r="F18" s="140" t="s">
        <v>1085</v>
      </c>
      <c r="G18" s="143" t="s">
        <v>1086</v>
      </c>
      <c r="H18" s="153"/>
      <c r="I18" s="150"/>
      <c r="J18" s="150"/>
      <c r="K18" s="150"/>
      <c r="L18" s="150"/>
      <c r="M18" s="150"/>
      <c r="N18" s="150"/>
      <c r="O18" s="150"/>
      <c r="P18" s="150"/>
      <c r="Q18" s="150"/>
      <c r="R18" s="150"/>
    </row>
    <row r="19" spans="1:19">
      <c r="A19" s="153">
        <v>14</v>
      </c>
      <c r="B19" s="154">
        <v>3608</v>
      </c>
      <c r="C19" s="136">
        <f>VLOOKUP(B19,เลขปชช!B$2:J$959,6,0)</f>
        <v>1570501351659</v>
      </c>
      <c r="D19" s="137">
        <f>VLOOKUP(B19,เลขปชช!B$2:J$959,7,0)</f>
        <v>40726</v>
      </c>
      <c r="E19" s="308" t="s">
        <v>729</v>
      </c>
      <c r="F19" s="287" t="s">
        <v>1222</v>
      </c>
      <c r="G19" s="288" t="s">
        <v>1308</v>
      </c>
      <c r="H19" s="153"/>
      <c r="I19" s="150"/>
      <c r="J19" s="150"/>
      <c r="K19" s="150"/>
      <c r="L19" s="150"/>
      <c r="M19" s="150"/>
      <c r="N19" s="150"/>
      <c r="O19" s="150"/>
      <c r="P19" s="150"/>
      <c r="Q19" s="150"/>
      <c r="R19" s="150"/>
    </row>
    <row r="20" spans="1:19">
      <c r="A20" s="153">
        <v>15</v>
      </c>
      <c r="B20" s="154">
        <v>3862</v>
      </c>
      <c r="C20" s="136">
        <f>VLOOKUP(B20,เลขปชช!B$2:J$959,6,0)</f>
        <v>1579901457851</v>
      </c>
      <c r="D20" s="137">
        <f>VLOOKUP(B20,เลขปชช!B$2:J$959,7,0)</f>
        <v>40637</v>
      </c>
      <c r="E20" s="311" t="s">
        <v>729</v>
      </c>
      <c r="F20" s="262" t="s">
        <v>1957</v>
      </c>
      <c r="G20" s="278" t="s">
        <v>1958</v>
      </c>
      <c r="H20" s="312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283" t="s">
        <v>1959</v>
      </c>
    </row>
    <row r="21" spans="1:19">
      <c r="A21" s="153">
        <v>16</v>
      </c>
      <c r="B21" s="154">
        <v>3209</v>
      </c>
      <c r="C21" s="136">
        <f>VLOOKUP(B21,เลขปชช!B$2:J$959,6,0)</f>
        <v>1570501352370</v>
      </c>
      <c r="D21" s="137">
        <f>VLOOKUP(B21,เลขปชช!B$2:J$959,7,0)</f>
        <v>40782</v>
      </c>
      <c r="E21" s="313" t="s">
        <v>730</v>
      </c>
      <c r="F21" s="304" t="s">
        <v>395</v>
      </c>
      <c r="G21" s="384" t="s">
        <v>876</v>
      </c>
      <c r="H21" s="153"/>
      <c r="I21" s="150"/>
      <c r="J21" s="150"/>
      <c r="K21" s="150"/>
      <c r="L21" s="150"/>
      <c r="M21" s="150"/>
      <c r="N21" s="150"/>
      <c r="O21" s="150"/>
      <c r="P21" s="150"/>
      <c r="Q21" s="150"/>
      <c r="R21" s="150"/>
    </row>
    <row r="22" spans="1:19">
      <c r="A22" s="153">
        <v>17</v>
      </c>
      <c r="B22" s="154">
        <v>3214</v>
      </c>
      <c r="C22" s="136">
        <f>VLOOKUP(B22,เลขปชช!B$2:J$959,6,0)</f>
        <v>1749400140489</v>
      </c>
      <c r="D22" s="137">
        <f>VLOOKUP(B22,เลขปชช!B$2:J$959,7,0)</f>
        <v>40892</v>
      </c>
      <c r="E22" s="155" t="s">
        <v>730</v>
      </c>
      <c r="F22" s="140" t="s">
        <v>909</v>
      </c>
      <c r="G22" s="143" t="s">
        <v>1533</v>
      </c>
      <c r="H22" s="153"/>
      <c r="I22" s="150"/>
      <c r="J22" s="150"/>
      <c r="K22" s="150"/>
      <c r="L22" s="150"/>
      <c r="M22" s="150"/>
      <c r="N22" s="150"/>
      <c r="O22" s="150"/>
      <c r="P22" s="150"/>
      <c r="Q22" s="150"/>
      <c r="R22" s="150"/>
    </row>
    <row r="23" spans="1:19">
      <c r="A23" s="153">
        <v>18</v>
      </c>
      <c r="B23" s="154">
        <v>3221</v>
      </c>
      <c r="C23" s="136">
        <f>VLOOKUP(B23,เลขปชช!B$2:J$959,6,0)</f>
        <v>1570501352281</v>
      </c>
      <c r="D23" s="137">
        <f>VLOOKUP(B23,เลขปชช!B$2:J$959,7,0)</f>
        <v>40773</v>
      </c>
      <c r="E23" s="155" t="s">
        <v>730</v>
      </c>
      <c r="F23" s="140" t="s">
        <v>895</v>
      </c>
      <c r="G23" s="143" t="s">
        <v>1054</v>
      </c>
      <c r="H23" s="153"/>
      <c r="I23" s="150"/>
      <c r="J23" s="150"/>
      <c r="K23" s="150"/>
      <c r="L23" s="150"/>
      <c r="M23" s="150"/>
      <c r="N23" s="150"/>
      <c r="O23" s="150"/>
      <c r="P23" s="150"/>
      <c r="Q23" s="150"/>
      <c r="R23" s="150"/>
    </row>
    <row r="24" spans="1:19">
      <c r="A24" s="153">
        <v>19</v>
      </c>
      <c r="B24" s="154">
        <v>3222</v>
      </c>
      <c r="C24" s="136">
        <f>VLOOKUP(B24,เลขปชช!B$2:J$959,6,0)</f>
        <v>1509966894784</v>
      </c>
      <c r="D24" s="137">
        <f>VLOOKUP(B24,เลขปชช!B$2:J$959,7,0)</f>
        <v>40964</v>
      </c>
      <c r="E24" s="155" t="s">
        <v>730</v>
      </c>
      <c r="F24" s="140" t="s">
        <v>913</v>
      </c>
      <c r="G24" s="143" t="s">
        <v>1518</v>
      </c>
      <c r="H24" s="153"/>
      <c r="I24" s="150"/>
      <c r="J24" s="150"/>
      <c r="K24" s="150"/>
      <c r="L24" s="150"/>
      <c r="M24" s="150"/>
      <c r="N24" s="150"/>
      <c r="O24" s="150"/>
      <c r="P24" s="150"/>
      <c r="Q24" s="150"/>
      <c r="R24" s="150"/>
    </row>
    <row r="25" spans="1:19">
      <c r="A25" s="153">
        <v>20</v>
      </c>
      <c r="B25" s="154">
        <v>3296</v>
      </c>
      <c r="C25" s="136">
        <f>VLOOKUP(B25,เลขปชช!B$2:J$959,6,0)</f>
        <v>1570501355743</v>
      </c>
      <c r="D25" s="137">
        <f>VLOOKUP(B25,เลขปชช!B$2:J$959,7,0)</f>
        <v>41007</v>
      </c>
      <c r="E25" s="155" t="s">
        <v>730</v>
      </c>
      <c r="F25" s="140" t="s">
        <v>896</v>
      </c>
      <c r="G25" s="143" t="s">
        <v>1519</v>
      </c>
      <c r="H25" s="153"/>
      <c r="I25" s="150"/>
      <c r="J25" s="150"/>
      <c r="K25" s="150"/>
      <c r="L25" s="150"/>
      <c r="M25" s="150"/>
      <c r="N25" s="150"/>
      <c r="O25" s="150"/>
      <c r="P25" s="150"/>
      <c r="Q25" s="150"/>
      <c r="R25" s="150"/>
    </row>
    <row r="26" spans="1:19">
      <c r="A26" s="153">
        <v>21</v>
      </c>
      <c r="B26" s="154">
        <v>3391</v>
      </c>
      <c r="C26" s="136">
        <f>VLOOKUP(B26,เลขปชช!B$2:J$959,6,0)</f>
        <v>1570501350954</v>
      </c>
      <c r="D26" s="137">
        <f>VLOOKUP(B26,เลขปชช!B$2:J$959,7,0)</f>
        <v>40682</v>
      </c>
      <c r="E26" s="155" t="s">
        <v>730</v>
      </c>
      <c r="F26" s="140" t="s">
        <v>1221</v>
      </c>
      <c r="G26" s="143" t="s">
        <v>188</v>
      </c>
      <c r="H26" s="153"/>
      <c r="I26" s="150"/>
      <c r="J26" s="150"/>
      <c r="K26" s="150"/>
      <c r="L26" s="150"/>
      <c r="M26" s="150"/>
      <c r="N26" s="150"/>
      <c r="O26" s="150"/>
      <c r="P26" s="150"/>
      <c r="Q26" s="150"/>
      <c r="R26" s="150"/>
    </row>
    <row r="27" spans="1:19">
      <c r="A27" s="153">
        <v>22</v>
      </c>
      <c r="B27" s="154">
        <v>3397</v>
      </c>
      <c r="C27" s="136">
        <f>VLOOKUP(B27,เลขปชช!B$2:J$959,6,0)</f>
        <v>1570501351951</v>
      </c>
      <c r="D27" s="137">
        <f>VLOOKUP(B27,เลขปชช!B$2:J$959,7,0)</f>
        <v>40749</v>
      </c>
      <c r="E27" s="155" t="s">
        <v>730</v>
      </c>
      <c r="F27" s="140" t="s">
        <v>907</v>
      </c>
      <c r="G27" s="143" t="s">
        <v>1520</v>
      </c>
      <c r="H27" s="153"/>
      <c r="I27" s="150"/>
      <c r="J27" s="150"/>
      <c r="K27" s="150"/>
      <c r="L27" s="150"/>
      <c r="M27" s="150"/>
      <c r="N27" s="150"/>
      <c r="O27" s="150"/>
      <c r="P27" s="150"/>
      <c r="Q27" s="150"/>
      <c r="R27" s="150"/>
    </row>
    <row r="28" spans="1:19">
      <c r="A28" s="153">
        <v>23</v>
      </c>
      <c r="B28" s="154">
        <v>3489</v>
      </c>
      <c r="C28" s="136">
        <f>VLOOKUP(B28,เลขปชช!B$2:J$959,6,0)</f>
        <v>1429900799580</v>
      </c>
      <c r="D28" s="137">
        <f>VLOOKUP(B28,เลขปชช!B$2:J$959,7,0)</f>
        <v>41010</v>
      </c>
      <c r="E28" s="155" t="s">
        <v>730</v>
      </c>
      <c r="F28" s="140" t="s">
        <v>899</v>
      </c>
      <c r="G28" s="143" t="s">
        <v>33</v>
      </c>
      <c r="H28" s="153"/>
      <c r="I28" s="150"/>
      <c r="J28" s="150"/>
      <c r="K28" s="150"/>
      <c r="L28" s="150"/>
      <c r="M28" s="150"/>
      <c r="N28" s="150"/>
      <c r="O28" s="150"/>
      <c r="P28" s="150"/>
      <c r="Q28" s="150"/>
      <c r="R28" s="150"/>
    </row>
    <row r="29" spans="1:19">
      <c r="A29" s="153">
        <v>24</v>
      </c>
      <c r="B29" s="154">
        <v>3493</v>
      </c>
      <c r="C29" s="136">
        <f>VLOOKUP(B29,เลขปชช!B$2:J$959,6,0)</f>
        <v>1159900583211</v>
      </c>
      <c r="D29" s="137">
        <f>VLOOKUP(B29,เลขปชช!B$2:J$959,7,0)</f>
        <v>40800</v>
      </c>
      <c r="E29" s="155" t="s">
        <v>730</v>
      </c>
      <c r="F29" s="140" t="s">
        <v>918</v>
      </c>
      <c r="G29" s="143" t="s">
        <v>818</v>
      </c>
      <c r="H29" s="153"/>
      <c r="I29" s="150"/>
      <c r="J29" s="150"/>
      <c r="K29" s="150"/>
      <c r="L29" s="150"/>
      <c r="M29" s="150"/>
      <c r="N29" s="150"/>
      <c r="O29" s="150"/>
      <c r="P29" s="150"/>
      <c r="Q29" s="150"/>
      <c r="R29" s="150"/>
    </row>
    <row r="30" spans="1:19">
      <c r="A30" s="153">
        <v>25</v>
      </c>
      <c r="B30" s="154">
        <v>3494</v>
      </c>
      <c r="C30" s="136">
        <f>VLOOKUP(B30,เลขปชช!B$2:J$959,6,0)</f>
        <v>1579901517013</v>
      </c>
      <c r="D30" s="137">
        <f>VLOOKUP(B30,เลขปชช!B$2:J$959,7,0)</f>
        <v>40983</v>
      </c>
      <c r="E30" s="155" t="s">
        <v>730</v>
      </c>
      <c r="F30" s="140" t="s">
        <v>919</v>
      </c>
      <c r="G30" s="143" t="s">
        <v>1471</v>
      </c>
      <c r="H30" s="153"/>
      <c r="I30" s="150"/>
      <c r="J30" s="150"/>
      <c r="K30" s="150"/>
      <c r="L30" s="150"/>
      <c r="M30" s="150"/>
      <c r="N30" s="150"/>
      <c r="O30" s="150"/>
      <c r="P30" s="150"/>
      <c r="Q30" s="150"/>
      <c r="R30" s="150"/>
    </row>
    <row r="31" spans="1:19">
      <c r="A31" s="153">
        <v>26</v>
      </c>
      <c r="B31" s="154">
        <v>3609</v>
      </c>
      <c r="C31" s="136">
        <f>VLOOKUP(B31,เลขปชช!B$2:J$959,6,0)</f>
        <v>1570501355689</v>
      </c>
      <c r="D31" s="137">
        <f>VLOOKUP(B31,เลขปชช!B$2:J$959,7,0)</f>
        <v>41000</v>
      </c>
      <c r="E31" s="155" t="s">
        <v>730</v>
      </c>
      <c r="F31" s="140" t="s">
        <v>1103</v>
      </c>
      <c r="G31" s="143" t="s">
        <v>1104</v>
      </c>
      <c r="H31" s="153"/>
      <c r="I31" s="150"/>
      <c r="J31" s="150"/>
      <c r="K31" s="150"/>
      <c r="L31" s="150"/>
      <c r="M31" s="150"/>
      <c r="N31" s="150"/>
      <c r="O31" s="150"/>
      <c r="P31" s="150"/>
      <c r="Q31" s="150"/>
      <c r="R31" s="150"/>
    </row>
    <row r="32" spans="1:19">
      <c r="A32" s="153">
        <v>27</v>
      </c>
      <c r="B32" s="154">
        <v>3610</v>
      </c>
      <c r="C32" s="136">
        <f>VLOOKUP(B32,เลขปชช!B$2:J$959,6,0)</f>
        <v>1579901510710</v>
      </c>
      <c r="D32" s="137">
        <f>VLOOKUP(B32,เลขปชช!B$2:J$959,7,0)</f>
        <v>40946</v>
      </c>
      <c r="E32" s="155" t="s">
        <v>730</v>
      </c>
      <c r="F32" s="140" t="s">
        <v>1082</v>
      </c>
      <c r="G32" s="143" t="s">
        <v>1083</v>
      </c>
      <c r="H32" s="153"/>
      <c r="I32" s="150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21" s="125" customFormat="1">
      <c r="A33" s="153">
        <v>28</v>
      </c>
      <c r="B33" s="144">
        <v>3611</v>
      </c>
      <c r="C33" s="136">
        <f>VLOOKUP(B33,เลขปชช!B$2:J$959,6,0)</f>
        <v>1510101614261</v>
      </c>
      <c r="D33" s="137">
        <f>VLOOKUP(B33,เลขปชช!B$2:J$959,7,0)</f>
        <v>40704</v>
      </c>
      <c r="E33" s="155" t="s">
        <v>730</v>
      </c>
      <c r="F33" s="140" t="s">
        <v>1070</v>
      </c>
      <c r="G33" s="143" t="s">
        <v>1071</v>
      </c>
      <c r="H33" s="153"/>
      <c r="I33" s="150"/>
      <c r="J33" s="141"/>
      <c r="K33" s="141"/>
      <c r="L33" s="141"/>
      <c r="M33" s="141"/>
      <c r="N33" s="141"/>
      <c r="O33" s="141"/>
      <c r="P33" s="141"/>
      <c r="Q33" s="141"/>
      <c r="R33" s="141"/>
      <c r="S33" s="148"/>
      <c r="T33" s="148"/>
      <c r="U33" s="148"/>
    </row>
    <row r="34" spans="1:21" s="125" customFormat="1">
      <c r="A34" s="153">
        <v>29</v>
      </c>
      <c r="B34" s="144">
        <v>3612</v>
      </c>
      <c r="C34" s="136">
        <f>VLOOKUP(B34,เลขปชช!B$2:J$959,6,0)</f>
        <v>1209000632117</v>
      </c>
      <c r="D34" s="137">
        <f>VLOOKUP(B34,เลขปชช!B$2:J$959,7,0)</f>
        <v>40891</v>
      </c>
      <c r="E34" s="155" t="s">
        <v>730</v>
      </c>
      <c r="F34" s="140" t="s">
        <v>1095</v>
      </c>
      <c r="G34" s="143" t="s">
        <v>264</v>
      </c>
      <c r="H34" s="153"/>
      <c r="I34" s="150"/>
      <c r="J34" s="141"/>
      <c r="K34" s="141"/>
      <c r="L34" s="141"/>
      <c r="M34" s="141"/>
      <c r="N34" s="141"/>
      <c r="O34" s="141"/>
      <c r="P34" s="141"/>
      <c r="Q34" s="141"/>
      <c r="R34" s="141"/>
      <c r="S34" s="148"/>
      <c r="T34" s="148"/>
      <c r="U34" s="148"/>
    </row>
    <row r="35" spans="1:21" s="125" customFormat="1">
      <c r="A35" s="153">
        <v>30</v>
      </c>
      <c r="B35" s="144">
        <v>3614</v>
      </c>
      <c r="C35" s="136">
        <f>VLOOKUP(B35,เลขปชช!B$2:J$959,6,0)</f>
        <v>1570501354470</v>
      </c>
      <c r="D35" s="137">
        <f>VLOOKUP(B35,เลขปชช!B$2:J$959,7,0)</f>
        <v>40909</v>
      </c>
      <c r="E35" s="155" t="s">
        <v>730</v>
      </c>
      <c r="F35" s="140" t="s">
        <v>1220</v>
      </c>
      <c r="G35" s="143" t="s">
        <v>1077</v>
      </c>
      <c r="H35" s="153"/>
      <c r="I35" s="150"/>
      <c r="J35" s="141"/>
      <c r="K35" s="141"/>
      <c r="L35" s="141"/>
      <c r="M35" s="141"/>
      <c r="N35" s="141"/>
      <c r="O35" s="141"/>
      <c r="P35" s="141"/>
      <c r="Q35" s="141"/>
      <c r="R35" s="141"/>
      <c r="S35" s="148"/>
      <c r="T35" s="148"/>
      <c r="U35" s="148"/>
    </row>
    <row r="36" spans="1:21" s="125" customFormat="1">
      <c r="A36" s="153">
        <v>31</v>
      </c>
      <c r="B36" s="144">
        <v>3615</v>
      </c>
      <c r="C36" s="136">
        <f>VLOOKUP(B36,เลขปชช!B$2:J$959,6,0)</f>
        <v>1209000637208</v>
      </c>
      <c r="D36" s="137">
        <f>VLOOKUP(B36,เลขปชช!B$2:J$959,7,0)</f>
        <v>40913</v>
      </c>
      <c r="E36" s="155" t="s">
        <v>730</v>
      </c>
      <c r="F36" s="140" t="s">
        <v>1056</v>
      </c>
      <c r="G36" s="143" t="s">
        <v>1098</v>
      </c>
      <c r="H36" s="153"/>
      <c r="I36" s="150"/>
      <c r="J36" s="141"/>
      <c r="K36" s="141"/>
      <c r="L36" s="141"/>
      <c r="M36" s="141"/>
      <c r="N36" s="141"/>
      <c r="O36" s="141"/>
      <c r="P36" s="141"/>
      <c r="Q36" s="141"/>
      <c r="R36" s="141"/>
      <c r="S36" s="148"/>
      <c r="T36" s="148"/>
      <c r="U36" s="148"/>
    </row>
    <row r="37" spans="1:21">
      <c r="A37" s="153">
        <v>32</v>
      </c>
      <c r="B37" s="144">
        <v>3756</v>
      </c>
      <c r="C37" s="136">
        <f>VLOOKUP(B37,เลขปชช!B$2:J$959,6,0)</f>
        <v>1506800004981</v>
      </c>
      <c r="D37" s="137">
        <f>VLOOKUP(B37,เลขปชช!B$2:J$959,7,0)</f>
        <v>40760</v>
      </c>
      <c r="E37" s="155" t="s">
        <v>730</v>
      </c>
      <c r="F37" s="140" t="s">
        <v>1783</v>
      </c>
      <c r="G37" s="143" t="s">
        <v>1784</v>
      </c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</row>
    <row r="38" spans="1:21">
      <c r="A38" s="153">
        <v>33</v>
      </c>
      <c r="B38" s="144">
        <v>3887</v>
      </c>
      <c r="C38" s="136">
        <f>VLOOKUP(B38,เลขปชช!B$2:J$959,6,0)</f>
        <v>1579901428916</v>
      </c>
      <c r="D38" s="137">
        <f>VLOOKUP(B38,เลขปชช!B$2:J$959,7,0)</f>
        <v>40462</v>
      </c>
      <c r="E38" s="155" t="s">
        <v>729</v>
      </c>
      <c r="F38" s="140" t="s">
        <v>888</v>
      </c>
      <c r="G38" s="143" t="s">
        <v>272</v>
      </c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</row>
  </sheetData>
  <sortState ref="B6:G36">
    <sortCondition ref="E6:E36"/>
    <sortCondition ref="B6:B36"/>
  </sortState>
  <mergeCells count="4">
    <mergeCell ref="A1:R1"/>
    <mergeCell ref="A2:R2"/>
    <mergeCell ref="A3:R3"/>
    <mergeCell ref="E5:G5"/>
  </mergeCells>
  <pageMargins left="0.65" right="0.28999999999999998" top="0.24" bottom="0.35433070866141736" header="0.16" footer="0.31496062992125984"/>
  <pageSetup paperSize="9" orientation="portrait" r:id="rId1"/>
  <headerFooter>
    <oddFooter>&amp;R&amp;D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">
    <tabColor theme="5" tint="0.39997558519241921"/>
  </sheetPr>
  <dimension ref="A1:Y35"/>
  <sheetViews>
    <sheetView view="pageBreakPreview" zoomScale="120" zoomScaleSheetLayoutView="120" workbookViewId="0">
      <selection activeCell="C12" sqref="C12"/>
    </sheetView>
  </sheetViews>
  <sheetFormatPr defaultRowHeight="21"/>
  <cols>
    <col min="1" max="1" width="5.125" style="125" bestFit="1" customWidth="1"/>
    <col min="2" max="2" width="9" style="125"/>
    <col min="3" max="3" width="18.75" style="125" customWidth="1"/>
    <col min="4" max="4" width="19.75" style="125" customWidth="1"/>
    <col min="5" max="5" width="6.625" style="125" bestFit="1" customWidth="1"/>
    <col min="6" max="6" width="11.75" style="128" customWidth="1"/>
    <col min="7" max="7" width="13.625" style="163" customWidth="1"/>
    <col min="8" max="20" width="3.625" style="125" customWidth="1"/>
    <col min="21" max="16384" width="9" style="125"/>
  </cols>
  <sheetData>
    <row r="1" spans="1:25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5">
      <c r="A2" s="448" t="s">
        <v>1872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126"/>
      <c r="V2" s="126"/>
      <c r="W2" s="126"/>
      <c r="X2" s="126"/>
      <c r="Y2" s="126"/>
    </row>
    <row r="3" spans="1:25">
      <c r="A3" s="448" t="str">
        <f>"ครูที่ปรึกษา   "&amp;สถิติ!P17</f>
        <v>ครูที่ปรึกษา   นางดวงสุดา   โพธิ์ยอด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127"/>
      <c r="V3" s="162"/>
      <c r="W3" s="162"/>
      <c r="X3" s="162"/>
      <c r="Y3" s="162"/>
    </row>
    <row r="4" spans="1:25" ht="12" customHeight="1"/>
    <row r="5" spans="1:25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56" t="s">
        <v>736</v>
      </c>
      <c r="F5" s="457"/>
      <c r="G5" s="458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5">
      <c r="A6" s="164">
        <v>1</v>
      </c>
      <c r="B6" s="135">
        <v>3011</v>
      </c>
      <c r="C6" s="136">
        <f>VLOOKUP(B6,เลขปชช!B$2:J$900,6,0)</f>
        <v>1570501341904</v>
      </c>
      <c r="D6" s="385">
        <f>VLOOKUP(B6,เลขปชช!B$2:J$701,7,0)</f>
        <v>40029</v>
      </c>
      <c r="E6" s="164" t="s">
        <v>729</v>
      </c>
      <c r="F6" s="284" t="s">
        <v>471</v>
      </c>
      <c r="G6" s="284" t="s">
        <v>79</v>
      </c>
      <c r="H6" s="310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5">
      <c r="A7" s="164">
        <v>2</v>
      </c>
      <c r="B7" s="135">
        <v>3113</v>
      </c>
      <c r="C7" s="136">
        <f>VLOOKUP(B7,เลขปชช!B$2:J$900,6,0)</f>
        <v>1570501350199</v>
      </c>
      <c r="D7" s="385">
        <f>VLOOKUP(B7,เลขปชช!B$2:J$701,7,0)</f>
        <v>40598</v>
      </c>
      <c r="E7" s="164" t="s">
        <v>729</v>
      </c>
      <c r="F7" s="284" t="s">
        <v>407</v>
      </c>
      <c r="G7" s="284" t="s">
        <v>39</v>
      </c>
      <c r="H7" s="310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5">
      <c r="A8" s="164">
        <v>3</v>
      </c>
      <c r="B8" s="135">
        <v>3117</v>
      </c>
      <c r="C8" s="136">
        <f>VLOOKUP(B8,เลขปชช!B$2:J$900,6,0)</f>
        <v>1579901406769</v>
      </c>
      <c r="D8" s="385">
        <f>VLOOKUP(B8,เลขปชช!B$2:J$701,7,0)</f>
        <v>40328</v>
      </c>
      <c r="E8" s="164" t="s">
        <v>729</v>
      </c>
      <c r="F8" s="284" t="s">
        <v>380</v>
      </c>
      <c r="G8" s="284" t="s">
        <v>10</v>
      </c>
      <c r="H8" s="31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5">
      <c r="A9" s="164">
        <v>4</v>
      </c>
      <c r="B9" s="135">
        <v>3123</v>
      </c>
      <c r="C9" s="136">
        <f>VLOOKUP(B9,เลขปชช!B$2:J$900,6,0)</f>
        <v>5571500095121</v>
      </c>
      <c r="D9" s="385">
        <f>VLOOKUP(B9,เลขปชช!B$2:J$701,7,0)</f>
        <v>40561</v>
      </c>
      <c r="E9" s="164" t="s">
        <v>729</v>
      </c>
      <c r="F9" s="284" t="s">
        <v>382</v>
      </c>
      <c r="G9" s="284" t="s">
        <v>12</v>
      </c>
      <c r="H9" s="310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5">
      <c r="A10" s="164">
        <v>5</v>
      </c>
      <c r="B10" s="135">
        <v>3182</v>
      </c>
      <c r="C10" s="136">
        <f>VLOOKUP(B10,เลขปชช!B$2:J$900,6,0)</f>
        <v>1840701118581</v>
      </c>
      <c r="D10" s="385">
        <f>VLOOKUP(B10,เลขปชช!B$2:J$701,7,0)</f>
        <v>39968</v>
      </c>
      <c r="E10" s="164" t="s">
        <v>729</v>
      </c>
      <c r="F10" s="284" t="s">
        <v>369</v>
      </c>
      <c r="G10" s="284" t="s">
        <v>0</v>
      </c>
      <c r="H10" s="310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5">
      <c r="A11" s="164">
        <v>6</v>
      </c>
      <c r="B11" s="135">
        <v>3185</v>
      </c>
      <c r="C11" s="136">
        <f>VLOOKUP(B11,เลขปชช!B$2:J$900,6,0)</f>
        <v>1102900234066</v>
      </c>
      <c r="D11" s="385">
        <f>VLOOKUP(B11,เลขปชช!B$2:J$701,7,0)</f>
        <v>40427</v>
      </c>
      <c r="E11" s="164" t="s">
        <v>729</v>
      </c>
      <c r="F11" s="284" t="s">
        <v>412</v>
      </c>
      <c r="G11" s="284" t="s">
        <v>44</v>
      </c>
      <c r="H11" s="31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5">
      <c r="A12" s="164">
        <v>7</v>
      </c>
      <c r="B12" s="135">
        <v>3250</v>
      </c>
      <c r="C12" s="136" t="str">
        <f>VLOOKUP(B12,เลขปชช!B$2:J$900,6,0)</f>
        <v>G635700080685</v>
      </c>
      <c r="D12" s="385">
        <f>VLOOKUP(B12,เลขปชช!B$2:J$701,7,0)</f>
        <v>40534</v>
      </c>
      <c r="E12" s="164" t="s">
        <v>729</v>
      </c>
      <c r="F12" s="284" t="s">
        <v>384</v>
      </c>
      <c r="G12" s="284" t="s">
        <v>14</v>
      </c>
      <c r="H12" s="310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5">
      <c r="A13" s="164">
        <v>8</v>
      </c>
      <c r="B13" s="135">
        <v>3251</v>
      </c>
      <c r="C13" s="136">
        <f>VLOOKUP(B13,เลขปชช!B$2:J$900,6,0)</f>
        <v>1839902166025</v>
      </c>
      <c r="D13" s="385">
        <f>VLOOKUP(B13,เลขปชช!B$2:J$701,7,0)</f>
        <v>40541</v>
      </c>
      <c r="E13" s="164" t="s">
        <v>729</v>
      </c>
      <c r="F13" s="284" t="s">
        <v>385</v>
      </c>
      <c r="G13" s="284" t="s">
        <v>15</v>
      </c>
      <c r="H13" s="310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5">
      <c r="A14" s="164">
        <v>9</v>
      </c>
      <c r="B14" s="135">
        <v>3343</v>
      </c>
      <c r="C14" s="136">
        <f>VLOOKUP(B14,เลขปชช!B$2:J$900,6,0)</f>
        <v>1570501348836</v>
      </c>
      <c r="D14" s="385">
        <f>VLOOKUP(B14,เลขปชช!B$2:J$701,7,0)</f>
        <v>40509</v>
      </c>
      <c r="E14" s="164" t="s">
        <v>729</v>
      </c>
      <c r="F14" s="284" t="s">
        <v>421</v>
      </c>
      <c r="G14" s="284" t="s">
        <v>53</v>
      </c>
      <c r="H14" s="31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5">
      <c r="A15" s="164">
        <v>10</v>
      </c>
      <c r="B15" s="135">
        <v>3467</v>
      </c>
      <c r="C15" s="136">
        <f>VLOOKUP(B15,เลขปชช!B$2:J$900,6,0)</f>
        <v>1579901436854</v>
      </c>
      <c r="D15" s="385">
        <f>VLOOKUP(B15,เลขปชช!B$2:J$701,7,0)</f>
        <v>40507</v>
      </c>
      <c r="E15" s="164" t="s">
        <v>729</v>
      </c>
      <c r="F15" s="284" t="s">
        <v>370</v>
      </c>
      <c r="G15" s="284" t="s">
        <v>1</v>
      </c>
      <c r="H15" s="31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5">
      <c r="A16" s="164">
        <v>11</v>
      </c>
      <c r="B16" s="135">
        <v>3469</v>
      </c>
      <c r="C16" s="136">
        <f>VLOOKUP(B16,เลขปชช!B$2:J$900,6,0)</f>
        <v>1579901443010</v>
      </c>
      <c r="D16" s="385">
        <f>VLOOKUP(B16,เลขปชช!B$2:J$701,7,0)</f>
        <v>40544</v>
      </c>
      <c r="E16" s="164" t="s">
        <v>729</v>
      </c>
      <c r="F16" s="284" t="s">
        <v>372</v>
      </c>
      <c r="G16" s="284" t="s">
        <v>3</v>
      </c>
      <c r="H16" s="310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>
      <c r="A17" s="164">
        <v>12</v>
      </c>
      <c r="B17" s="135">
        <v>3478</v>
      </c>
      <c r="C17" s="136">
        <f>VLOOKUP(B17,เลขปชช!B$2:J$900,6,0)</f>
        <v>1570501348542</v>
      </c>
      <c r="D17" s="137">
        <f>VLOOKUP(B17,เลขปชช!B$2:J$701,7,0)</f>
        <v>40492</v>
      </c>
      <c r="E17" s="164" t="s">
        <v>729</v>
      </c>
      <c r="F17" s="284" t="s">
        <v>399</v>
      </c>
      <c r="G17" s="284" t="s">
        <v>30</v>
      </c>
      <c r="H17" s="31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>
      <c r="A18" s="164">
        <v>13</v>
      </c>
      <c r="B18" s="135">
        <v>3878</v>
      </c>
      <c r="C18" s="136">
        <f>VLOOKUP(B18,เลขปชช!B$2:J$900,6,0)</f>
        <v>1570501348071</v>
      </c>
      <c r="D18" s="137">
        <f>VLOOKUP(B18,เลขปชช!B$2:J$850,7,0)</f>
        <v>40455</v>
      </c>
      <c r="E18" s="141" t="s">
        <v>729</v>
      </c>
      <c r="F18" s="141" t="s">
        <v>2083</v>
      </c>
      <c r="G18" s="141" t="s">
        <v>2084</v>
      </c>
      <c r="H18" s="310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>
      <c r="A19" s="164">
        <v>14</v>
      </c>
      <c r="B19" s="135">
        <v>3128</v>
      </c>
      <c r="C19" s="136">
        <f>VLOOKUP(B19,เลขปชช!B$2:J$900,6,0)</f>
        <v>1849902214291</v>
      </c>
      <c r="D19" s="385">
        <f>VLOOKUP(B19,เลขปชช!B$2:J$701,7,0)</f>
        <v>40482</v>
      </c>
      <c r="E19" s="164" t="s">
        <v>730</v>
      </c>
      <c r="F19" s="284" t="s">
        <v>418</v>
      </c>
      <c r="G19" s="284" t="s">
        <v>50</v>
      </c>
      <c r="H19" s="310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>
      <c r="A20" s="164">
        <v>15</v>
      </c>
      <c r="B20" s="135">
        <v>3135</v>
      </c>
      <c r="C20" s="136">
        <f>VLOOKUP(B20,เลขปชช!B$2:J$900,6,0)</f>
        <v>1570501346451</v>
      </c>
      <c r="D20" s="385">
        <f>VLOOKUP(B20,เลขปชช!B$2:J$701,7,0)</f>
        <v>40349</v>
      </c>
      <c r="E20" s="164" t="s">
        <v>730</v>
      </c>
      <c r="F20" s="284" t="s">
        <v>419</v>
      </c>
      <c r="G20" s="284" t="s">
        <v>52</v>
      </c>
      <c r="H20" s="31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>
      <c r="A21" s="164">
        <v>16</v>
      </c>
      <c r="B21" s="135">
        <v>3136</v>
      </c>
      <c r="C21" s="136">
        <f>VLOOKUP(B21,เลขปชช!B$2:J$900,6,0)</f>
        <v>1509966785772</v>
      </c>
      <c r="D21" s="385">
        <f>VLOOKUP(B21,เลขปชช!B$2:J$701,7,0)</f>
        <v>40358</v>
      </c>
      <c r="E21" s="164" t="s">
        <v>730</v>
      </c>
      <c r="F21" s="284" t="s">
        <v>388</v>
      </c>
      <c r="G21" s="284" t="s">
        <v>18</v>
      </c>
      <c r="H21" s="310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>
      <c r="A22" s="164">
        <v>17</v>
      </c>
      <c r="B22" s="135">
        <v>3137</v>
      </c>
      <c r="C22" s="136">
        <f>VLOOKUP(B22,เลขปชช!B$2:J$900,6,0)</f>
        <v>1909803630717</v>
      </c>
      <c r="D22" s="385">
        <f>VLOOKUP(B22,เลขปชช!B$2:J$701,7,0)</f>
        <v>40597</v>
      </c>
      <c r="E22" s="164" t="s">
        <v>730</v>
      </c>
      <c r="F22" s="284" t="s">
        <v>422</v>
      </c>
      <c r="G22" s="284" t="s">
        <v>56</v>
      </c>
      <c r="H22" s="310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>
      <c r="A23" s="164">
        <v>18</v>
      </c>
      <c r="B23" s="135">
        <v>3152</v>
      </c>
      <c r="C23" s="136">
        <f>VLOOKUP(B23,เลขปชช!B$2:J$900,6,0)</f>
        <v>1907500052928</v>
      </c>
      <c r="D23" s="385">
        <f>VLOOKUP(B23,เลขปชช!B$2:J$701,7,0)</f>
        <v>40414</v>
      </c>
      <c r="E23" s="164" t="s">
        <v>730</v>
      </c>
      <c r="F23" s="284" t="s">
        <v>389</v>
      </c>
      <c r="G23" s="284" t="s">
        <v>19</v>
      </c>
      <c r="H23" s="31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>
      <c r="A24" s="164">
        <v>19</v>
      </c>
      <c r="B24" s="135">
        <v>3155</v>
      </c>
      <c r="C24" s="136">
        <f>VLOOKUP(B24,เลขปชช!B$2:J$900,6,0)</f>
        <v>1570501346370</v>
      </c>
      <c r="D24" s="385">
        <f>VLOOKUP(B24,เลขปชช!B$2:J$701,7,0)</f>
        <v>40345</v>
      </c>
      <c r="E24" s="164" t="s">
        <v>730</v>
      </c>
      <c r="F24" s="284" t="s">
        <v>393</v>
      </c>
      <c r="G24" s="284" t="s">
        <v>23</v>
      </c>
      <c r="H24" s="31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>
      <c r="A25" s="164">
        <v>20</v>
      </c>
      <c r="B25" s="135">
        <v>3245</v>
      </c>
      <c r="C25" s="136">
        <f>VLOOKUP(B25,เลขปชช!B$2:J$900,6,0)</f>
        <v>1579901431747</v>
      </c>
      <c r="D25" s="385">
        <f>VLOOKUP(B25,เลขปชช!B$2:J$701,7,0)</f>
        <v>40477</v>
      </c>
      <c r="E25" s="164" t="s">
        <v>730</v>
      </c>
      <c r="F25" s="284" t="s">
        <v>417</v>
      </c>
      <c r="G25" s="284" t="s">
        <v>49</v>
      </c>
      <c r="H25" s="310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>
      <c r="A26" s="164">
        <v>21</v>
      </c>
      <c r="B26" s="135">
        <v>3247</v>
      </c>
      <c r="C26" s="136">
        <f>VLOOKUP(B26,เลขปชช!B$2:J$900,6,0)</f>
        <v>1570501347058</v>
      </c>
      <c r="D26" s="385">
        <f>VLOOKUP(B26,เลขปชช!B$2:J$701,7,0)</f>
        <v>40385</v>
      </c>
      <c r="E26" s="164" t="s">
        <v>730</v>
      </c>
      <c r="F26" s="284" t="s">
        <v>406</v>
      </c>
      <c r="G26" s="284" t="s">
        <v>55</v>
      </c>
      <c r="H26" s="31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>
      <c r="A27" s="164">
        <v>22</v>
      </c>
      <c r="B27" s="135">
        <v>3300</v>
      </c>
      <c r="C27" s="136">
        <f>VLOOKUP(B27,เลขปชช!B$2:J$900,6,0)</f>
        <v>1579901404928</v>
      </c>
      <c r="D27" s="385">
        <f>VLOOKUP(B27,เลขปชช!B$2:J$701,7,0)</f>
        <v>40316</v>
      </c>
      <c r="E27" s="164" t="s">
        <v>730</v>
      </c>
      <c r="F27" s="284" t="s">
        <v>395</v>
      </c>
      <c r="G27" s="284" t="s">
        <v>25</v>
      </c>
      <c r="H27" s="310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>
      <c r="A28" s="164">
        <v>23</v>
      </c>
      <c r="B28" s="135">
        <v>3302</v>
      </c>
      <c r="C28" s="136">
        <f>VLOOKUP(B28,เลขปชช!B$2:J$900,6,0)</f>
        <v>1579901407081</v>
      </c>
      <c r="D28" s="385">
        <f>VLOOKUP(B28,เลขปชช!B$2:J$701,7,0)</f>
        <v>40331</v>
      </c>
      <c r="E28" s="164" t="s">
        <v>730</v>
      </c>
      <c r="F28" s="284" t="s">
        <v>423</v>
      </c>
      <c r="G28" s="284" t="s">
        <v>57</v>
      </c>
      <c r="H28" s="31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>
      <c r="A29" s="164">
        <v>24</v>
      </c>
      <c r="B29" s="135">
        <v>3447</v>
      </c>
      <c r="C29" s="136">
        <f>VLOOKUP(B29,เลขปชช!B$2:J$900,6,0)</f>
        <v>1570501350903</v>
      </c>
      <c r="D29" s="385">
        <f>VLOOKUP(B29,เลขปชช!B$2:J$701,7,0)</f>
        <v>40672</v>
      </c>
      <c r="E29" s="164" t="s">
        <v>730</v>
      </c>
      <c r="F29" s="284" t="s">
        <v>661</v>
      </c>
      <c r="G29" s="284" t="s">
        <v>1023</v>
      </c>
      <c r="H29" s="31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>
      <c r="A30" s="164">
        <v>25</v>
      </c>
      <c r="B30" s="135">
        <v>3471</v>
      </c>
      <c r="C30" s="136">
        <f>VLOOKUP(B30,เลขปชช!B$2:J$900,6,0)</f>
        <v>1570501349255</v>
      </c>
      <c r="D30" s="385">
        <f>VLOOKUP(B30,เลขปชช!B$2:J$701,7,0)</f>
        <v>40553</v>
      </c>
      <c r="E30" s="164" t="s">
        <v>730</v>
      </c>
      <c r="F30" s="284" t="s">
        <v>374</v>
      </c>
      <c r="G30" s="284" t="s">
        <v>5</v>
      </c>
      <c r="H30" s="31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>
      <c r="A31" s="164">
        <v>26</v>
      </c>
      <c r="B31" s="135">
        <v>3472</v>
      </c>
      <c r="C31" s="136">
        <f>VLOOKUP(B31,เลขปชช!B$2:J$900,6,0)</f>
        <v>1570501346612</v>
      </c>
      <c r="D31" s="385">
        <f>VLOOKUP(B31,เลขปชช!B$2:J$701,7,0)</f>
        <v>40363</v>
      </c>
      <c r="E31" s="164" t="s">
        <v>730</v>
      </c>
      <c r="F31" s="284" t="s">
        <v>375</v>
      </c>
      <c r="G31" s="284" t="s">
        <v>1538</v>
      </c>
      <c r="H31" s="31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>
      <c r="A32" s="164">
        <v>27</v>
      </c>
      <c r="B32" s="135">
        <v>3476</v>
      </c>
      <c r="C32" s="136">
        <f>VLOOKUP(B32,เลขปชช!B$2:J$900,6,0)</f>
        <v>1570501346299</v>
      </c>
      <c r="D32" s="385">
        <f>VLOOKUP(B32,เลขปชช!B$2:J$701,7,0)</f>
        <v>40333</v>
      </c>
      <c r="E32" s="164" t="s">
        <v>730</v>
      </c>
      <c r="F32" s="284" t="s">
        <v>378</v>
      </c>
      <c r="G32" s="284" t="s">
        <v>7</v>
      </c>
      <c r="H32" s="31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>
      <c r="A33" s="164">
        <v>28</v>
      </c>
      <c r="B33" s="135">
        <v>3486</v>
      </c>
      <c r="C33" s="136">
        <f>VLOOKUP(B33,เลขปชช!B$2:J$900,6,0)</f>
        <v>1509966825766</v>
      </c>
      <c r="D33" s="385">
        <f>VLOOKUP(B33,เลขปชช!B$2:J$701,7,0)</f>
        <v>40585</v>
      </c>
      <c r="E33" s="164" t="s">
        <v>730</v>
      </c>
      <c r="F33" s="284" t="s">
        <v>405</v>
      </c>
      <c r="G33" s="284" t="s">
        <v>36</v>
      </c>
      <c r="H33" s="31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>
      <c r="A34" s="164">
        <v>29</v>
      </c>
      <c r="B34" s="135">
        <v>3487</v>
      </c>
      <c r="C34" s="136">
        <f>VLOOKUP(B34,เลขปชช!B$2:J$900,6,0)</f>
        <v>1570501350695</v>
      </c>
      <c r="D34" s="385">
        <f>VLOOKUP(B34,เลขปชช!B$2:J$701,7,0)</f>
        <v>40664</v>
      </c>
      <c r="E34" s="164" t="s">
        <v>730</v>
      </c>
      <c r="F34" s="284" t="s">
        <v>26</v>
      </c>
      <c r="G34" s="284" t="s">
        <v>37</v>
      </c>
      <c r="H34" s="310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>
      <c r="A35" s="164">
        <v>30</v>
      </c>
      <c r="B35" s="135">
        <v>3759</v>
      </c>
      <c r="C35" s="136">
        <f>VLOOKUP(B35,เลขปชช!B$2:J$900,6,0)</f>
        <v>1570501347601</v>
      </c>
      <c r="D35" s="385">
        <f>VLOOKUP(B35,เลขปชช!B$2:J$800,7,0)</f>
        <v>40428</v>
      </c>
      <c r="E35" s="164" t="s">
        <v>730</v>
      </c>
      <c r="F35" s="284" t="s">
        <v>1787</v>
      </c>
      <c r="G35" s="284" t="s">
        <v>1788</v>
      </c>
      <c r="H35" s="310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</sheetData>
  <sortState ref="B6:G34">
    <sortCondition ref="E6:E34"/>
    <sortCondition ref="B6:B34"/>
  </sortState>
  <mergeCells count="4">
    <mergeCell ref="A1:T1"/>
    <mergeCell ref="A2:T2"/>
    <mergeCell ref="A3:T3"/>
    <mergeCell ref="E5:G5"/>
  </mergeCells>
  <pageMargins left="0.82677165354330717" right="0.31496062992125984" top="0.43307086614173229" bottom="0.19685039370078741" header="0.31496062992125984" footer="0.11811023622047245"/>
  <pageSetup paperSize="9" scale="91" orientation="portrait" r:id="rId1"/>
  <headerFooter>
    <oddFooter>&amp;R&amp;D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0">
    <tabColor theme="5" tint="0.39997558519241921"/>
  </sheetPr>
  <dimension ref="A1:Y35"/>
  <sheetViews>
    <sheetView view="pageBreakPreview" topLeftCell="A15" zoomScale="130" zoomScaleSheetLayoutView="130" workbookViewId="0">
      <selection activeCell="V26" sqref="V26"/>
    </sheetView>
  </sheetViews>
  <sheetFormatPr defaultRowHeight="21"/>
  <cols>
    <col min="1" max="1" width="5.125" style="125" bestFit="1" customWidth="1"/>
    <col min="2" max="2" width="9" style="125"/>
    <col min="3" max="3" width="17.875" style="125" hidden="1" customWidth="1"/>
    <col min="4" max="4" width="16.5" style="125" hidden="1" customWidth="1"/>
    <col min="5" max="5" width="7.5" style="125" customWidth="1"/>
    <col min="6" max="6" width="11.5" style="128" customWidth="1"/>
    <col min="7" max="7" width="13.625" style="163" customWidth="1"/>
    <col min="8" max="20" width="3.625" style="125" customWidth="1"/>
    <col min="21" max="16384" width="9" style="125"/>
  </cols>
  <sheetData>
    <row r="1" spans="1:25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5">
      <c r="A2" s="448" t="s">
        <v>1972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126"/>
      <c r="V2" s="126"/>
      <c r="W2" s="126"/>
      <c r="X2" s="126"/>
      <c r="Y2" s="126"/>
    </row>
    <row r="3" spans="1:25">
      <c r="A3" s="448" t="str">
        <f>"ครูที่ปรึกษา   "&amp;สถิติ!P18</f>
        <v>ครูที่ปรึกษา   นางสาวชลธิชา   อนันต์ชัยพัทธนา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127"/>
      <c r="V3" s="162"/>
      <c r="W3" s="162"/>
      <c r="X3" s="162"/>
      <c r="Y3" s="162"/>
    </row>
    <row r="4" spans="1:25" ht="12" customHeight="1"/>
    <row r="5" spans="1:25" s="134" customFormat="1" ht="32.25" customHeight="1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5">
      <c r="A6" s="164">
        <v>1</v>
      </c>
      <c r="B6" s="135">
        <v>3115</v>
      </c>
      <c r="C6" s="136">
        <f>VLOOKUP(B6,เลขปชช!B$2:J$959,6,0)</f>
        <v>1510101607681</v>
      </c>
      <c r="D6" s="137">
        <f>VLOOKUP(B6,เลขปชช!B$2:J$959,7,0)</f>
        <v>40602</v>
      </c>
      <c r="E6" s="164" t="s">
        <v>729</v>
      </c>
      <c r="F6" s="284" t="s">
        <v>408</v>
      </c>
      <c r="G6" s="284" t="s">
        <v>40</v>
      </c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65"/>
      <c r="U6" s="317"/>
    </row>
    <row r="7" spans="1:25">
      <c r="A7" s="164">
        <v>2</v>
      </c>
      <c r="B7" s="135">
        <v>3116</v>
      </c>
      <c r="C7" s="136">
        <f>VLOOKUP(B7,เลขปชช!B$2:J$959,6,0)</f>
        <v>1570501348381</v>
      </c>
      <c r="D7" s="137">
        <f>VLOOKUP(B7,เลขปชช!B$2:J$959,7,0)</f>
        <v>40475</v>
      </c>
      <c r="E7" s="164" t="s">
        <v>729</v>
      </c>
      <c r="F7" s="284" t="s">
        <v>372</v>
      </c>
      <c r="G7" s="284" t="s">
        <v>9</v>
      </c>
      <c r="H7" s="310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65"/>
      <c r="U7" s="236"/>
    </row>
    <row r="8" spans="1:25">
      <c r="A8" s="164">
        <v>3</v>
      </c>
      <c r="B8" s="135">
        <v>3120</v>
      </c>
      <c r="C8" s="136">
        <f>VLOOKUP(B8,เลขปชช!B$2:J$959,6,0)</f>
        <v>1103200234102</v>
      </c>
      <c r="D8" s="137">
        <f>VLOOKUP(B8,เลขปชช!B$2:J$959,7,0)</f>
        <v>40547</v>
      </c>
      <c r="E8" s="164" t="s">
        <v>729</v>
      </c>
      <c r="F8" s="284" t="s">
        <v>410</v>
      </c>
      <c r="G8" s="284" t="s">
        <v>42</v>
      </c>
      <c r="H8" s="31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65"/>
      <c r="U8" s="236"/>
    </row>
    <row r="9" spans="1:25">
      <c r="A9" s="164">
        <v>4</v>
      </c>
      <c r="B9" s="135">
        <v>3121</v>
      </c>
      <c r="C9" s="136">
        <f>VLOOKUP(B9,เลขปชช!B$2:J$959,6,0)</f>
        <v>1579901408494</v>
      </c>
      <c r="D9" s="137">
        <f>VLOOKUP(B9,เลขปชช!B$2:J$959,7,0)</f>
        <v>40340</v>
      </c>
      <c r="E9" s="164" t="s">
        <v>729</v>
      </c>
      <c r="F9" s="284" t="s">
        <v>381</v>
      </c>
      <c r="G9" s="284" t="s">
        <v>11</v>
      </c>
      <c r="H9" s="310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65"/>
      <c r="U9" s="236"/>
    </row>
    <row r="10" spans="1:25">
      <c r="A10" s="164">
        <v>5</v>
      </c>
      <c r="B10" s="135">
        <v>3241</v>
      </c>
      <c r="C10" s="136">
        <f>VLOOKUP(B10,เลขปชช!B$2:J$959,6,0)</f>
        <v>1579901425666</v>
      </c>
      <c r="D10" s="137">
        <f>VLOOKUP(B10,เลขปชช!B$2:J$959,7,0)</f>
        <v>40443</v>
      </c>
      <c r="E10" s="164" t="s">
        <v>729</v>
      </c>
      <c r="F10" s="284" t="s">
        <v>414</v>
      </c>
      <c r="G10" s="284" t="s">
        <v>46</v>
      </c>
      <c r="H10" s="310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65"/>
      <c r="U10" s="236"/>
    </row>
    <row r="11" spans="1:25">
      <c r="A11" s="164">
        <v>6</v>
      </c>
      <c r="B11" s="135">
        <v>3244</v>
      </c>
      <c r="C11" s="136">
        <f>VLOOKUP(B11,เลขปชช!B$2:J$959,6,0)</f>
        <v>1579901430465</v>
      </c>
      <c r="D11" s="137">
        <f>VLOOKUP(B11,เลขปชช!B$2:J$959,7,0)</f>
        <v>40471</v>
      </c>
      <c r="E11" s="164" t="s">
        <v>729</v>
      </c>
      <c r="F11" s="284" t="s">
        <v>416</v>
      </c>
      <c r="G11" s="284" t="s">
        <v>48</v>
      </c>
      <c r="H11" s="31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65"/>
      <c r="U11" s="236"/>
    </row>
    <row r="12" spans="1:25">
      <c r="A12" s="164">
        <v>7</v>
      </c>
      <c r="B12" s="135">
        <v>3248</v>
      </c>
      <c r="C12" s="136">
        <f>VLOOKUP(B12,เลขปชช!B$2:J$959,6,0)</f>
        <v>1570501348682</v>
      </c>
      <c r="D12" s="137">
        <f>VLOOKUP(B12,เลขปชช!B$2:J$959,7,0)</f>
        <v>40494</v>
      </c>
      <c r="E12" s="164" t="s">
        <v>729</v>
      </c>
      <c r="F12" s="284" t="s">
        <v>383</v>
      </c>
      <c r="G12" s="284" t="s">
        <v>13</v>
      </c>
      <c r="H12" s="310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65"/>
      <c r="U12" s="236"/>
    </row>
    <row r="13" spans="1:25">
      <c r="A13" s="164">
        <v>8</v>
      </c>
      <c r="B13" s="135">
        <v>3252</v>
      </c>
      <c r="C13" s="136">
        <f>VLOOKUP(B13,เลขปชช!B$2:J$959,6,0)</f>
        <v>1101100303984</v>
      </c>
      <c r="D13" s="137">
        <f>VLOOKUP(B13,เลขปชช!B$2:J$959,7,0)</f>
        <v>40675</v>
      </c>
      <c r="E13" s="164" t="s">
        <v>729</v>
      </c>
      <c r="F13" s="284" t="s">
        <v>386</v>
      </c>
      <c r="G13" s="284" t="s">
        <v>16</v>
      </c>
      <c r="H13" s="310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65"/>
      <c r="U13" s="236"/>
    </row>
    <row r="14" spans="1:25">
      <c r="A14" s="164">
        <v>9</v>
      </c>
      <c r="B14" s="135">
        <v>3305</v>
      </c>
      <c r="C14" s="136">
        <f>VLOOKUP(B14,เลขปชช!B$2:J$959,6,0)</f>
        <v>1102900214642</v>
      </c>
      <c r="D14" s="137">
        <f>VLOOKUP(B14,เลขปชช!B$2:J$959,7,0)</f>
        <v>40193</v>
      </c>
      <c r="E14" s="164" t="s">
        <v>729</v>
      </c>
      <c r="F14" s="284" t="s">
        <v>398</v>
      </c>
      <c r="G14" s="284" t="s">
        <v>29</v>
      </c>
      <c r="H14" s="310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65"/>
      <c r="U14" s="236"/>
    </row>
    <row r="15" spans="1:25">
      <c r="A15" s="164">
        <v>10</v>
      </c>
      <c r="B15" s="135">
        <v>3468</v>
      </c>
      <c r="C15" s="136">
        <f>VLOOKUP(B15,เลขปชช!B$2:J$959,6,0)</f>
        <v>1579901434924</v>
      </c>
      <c r="D15" s="137">
        <f>VLOOKUP(B15,เลขปชช!B$2:J$959,7,0)</f>
        <v>40498</v>
      </c>
      <c r="E15" s="164" t="s">
        <v>729</v>
      </c>
      <c r="F15" s="284" t="s">
        <v>371</v>
      </c>
      <c r="G15" s="284" t="s">
        <v>2</v>
      </c>
      <c r="H15" s="310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65"/>
      <c r="U15" s="236"/>
    </row>
    <row r="16" spans="1:25">
      <c r="A16" s="164">
        <v>11</v>
      </c>
      <c r="B16" s="135">
        <v>3479</v>
      </c>
      <c r="C16" s="136">
        <f>VLOOKUP(B16,เลขปชช!B$2:J$959,6,0)</f>
        <v>1567700019081</v>
      </c>
      <c r="D16" s="137">
        <f>VLOOKUP(B16,เลขปชช!B$2:J$959,7,0)</f>
        <v>40493</v>
      </c>
      <c r="E16" s="164" t="s">
        <v>729</v>
      </c>
      <c r="F16" s="284" t="s">
        <v>400</v>
      </c>
      <c r="G16" s="284" t="s">
        <v>31</v>
      </c>
      <c r="H16" s="310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65"/>
      <c r="U16" s="236"/>
    </row>
    <row r="17" spans="1:21">
      <c r="A17" s="164">
        <v>12</v>
      </c>
      <c r="B17" s="135">
        <v>3481</v>
      </c>
      <c r="C17" s="136">
        <f>VLOOKUP(B17,เลขปชช!B$2:J$959,6,0)</f>
        <v>1429900738297</v>
      </c>
      <c r="D17" s="137">
        <f>VLOOKUP(B17,เลขปชช!B$2:J$959,7,0)</f>
        <v>40471</v>
      </c>
      <c r="E17" s="164" t="s">
        <v>729</v>
      </c>
      <c r="F17" s="284" t="s">
        <v>401</v>
      </c>
      <c r="G17" s="284" t="s">
        <v>33</v>
      </c>
      <c r="H17" s="31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65"/>
      <c r="U17" s="236"/>
    </row>
    <row r="18" spans="1:21">
      <c r="A18" s="164">
        <v>13</v>
      </c>
      <c r="B18" s="135">
        <v>3034</v>
      </c>
      <c r="C18" s="136">
        <f>VLOOKUP(B18,เลขปชช!B$2:J$959,6,0)</f>
        <v>1570501345047</v>
      </c>
      <c r="D18" s="137">
        <f>VLOOKUP(B18,เลขปชช!B$2:J$959,7,0)</f>
        <v>40219</v>
      </c>
      <c r="E18" s="164" t="s">
        <v>730</v>
      </c>
      <c r="F18" s="284" t="s">
        <v>431</v>
      </c>
      <c r="G18" s="284" t="s">
        <v>67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65"/>
      <c r="U18" s="317"/>
    </row>
    <row r="19" spans="1:21">
      <c r="A19" s="164">
        <v>14</v>
      </c>
      <c r="B19" s="135">
        <v>3127</v>
      </c>
      <c r="C19" s="136">
        <f>VLOOKUP(B19,เลขปชช!B$2:J$959,6,0)</f>
        <v>1579901455701</v>
      </c>
      <c r="D19" s="137">
        <f>VLOOKUP(B19,เลขปชช!B$2:J$959,7,0)</f>
        <v>40623</v>
      </c>
      <c r="E19" s="164" t="s">
        <v>730</v>
      </c>
      <c r="F19" s="284" t="s">
        <v>390</v>
      </c>
      <c r="G19" s="284" t="s">
        <v>20</v>
      </c>
      <c r="H19" s="310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65"/>
      <c r="U19" s="236"/>
    </row>
    <row r="20" spans="1:21">
      <c r="A20" s="164">
        <v>15</v>
      </c>
      <c r="B20" s="135">
        <v>3129</v>
      </c>
      <c r="C20" s="136">
        <f>VLOOKUP(B20,เลขปชช!B$2:J$959,6,0)</f>
        <v>1570501348186</v>
      </c>
      <c r="D20" s="137">
        <f>VLOOKUP(B20,เลขปชช!B$2:J$959,7,0)</f>
        <v>40467</v>
      </c>
      <c r="E20" s="164" t="s">
        <v>730</v>
      </c>
      <c r="F20" s="284" t="s">
        <v>392</v>
      </c>
      <c r="G20" s="284" t="s">
        <v>22</v>
      </c>
      <c r="H20" s="31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1">
      <c r="A21" s="164">
        <v>16</v>
      </c>
      <c r="B21" s="135">
        <v>3133</v>
      </c>
      <c r="C21" s="136">
        <f>VLOOKUP(B21,เลขปชช!B$2:J$959,6,0)</f>
        <v>1570501346124</v>
      </c>
      <c r="D21" s="137">
        <f>VLOOKUP(B21,เลขปชช!B$2:J$959,7,0)</f>
        <v>40321</v>
      </c>
      <c r="E21" s="164" t="s">
        <v>730</v>
      </c>
      <c r="F21" s="284" t="s">
        <v>1810</v>
      </c>
      <c r="G21" s="284" t="s">
        <v>51</v>
      </c>
      <c r="H21" s="310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1">
      <c r="A22" s="164">
        <v>17</v>
      </c>
      <c r="B22" s="135">
        <v>3134</v>
      </c>
      <c r="C22" s="136">
        <f>VLOOKUP(B22,เลขปชช!B$2:J$959,6,0)</f>
        <v>1579901460399</v>
      </c>
      <c r="D22" s="137">
        <f>VLOOKUP(B22,เลขปชช!B$2:J$959,7,0)</f>
        <v>40647</v>
      </c>
      <c r="E22" s="164" t="s">
        <v>730</v>
      </c>
      <c r="F22" s="284" t="s">
        <v>394</v>
      </c>
      <c r="G22" s="284" t="s">
        <v>24</v>
      </c>
      <c r="H22" s="310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1">
      <c r="A23" s="164">
        <v>18</v>
      </c>
      <c r="B23" s="135">
        <v>3153</v>
      </c>
      <c r="C23" s="136">
        <f>VLOOKUP(B23,เลขปชช!B$2:J$959,6,0)</f>
        <v>1309903814106</v>
      </c>
      <c r="D23" s="137">
        <f>VLOOKUP(B23,เลขปชช!B$2:J$959,7,0)</f>
        <v>40423</v>
      </c>
      <c r="E23" s="164" t="s">
        <v>730</v>
      </c>
      <c r="F23" s="284" t="s">
        <v>391</v>
      </c>
      <c r="G23" s="284" t="s">
        <v>21</v>
      </c>
      <c r="H23" s="31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1">
      <c r="A24" s="164">
        <v>19</v>
      </c>
      <c r="B24" s="135">
        <v>3393</v>
      </c>
      <c r="C24" s="136">
        <f>VLOOKUP(B24,เลขปชช!B$2:J$959,6,0)</f>
        <v>1579901424244</v>
      </c>
      <c r="D24" s="137">
        <f>VLOOKUP(B24,เลขปชช!B$2:J$959,7,0)</f>
        <v>40436</v>
      </c>
      <c r="E24" s="164" t="s">
        <v>730</v>
      </c>
      <c r="F24" s="284" t="s">
        <v>397</v>
      </c>
      <c r="G24" s="284" t="s">
        <v>27</v>
      </c>
      <c r="H24" s="31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1">
      <c r="A25" s="164">
        <v>20</v>
      </c>
      <c r="B25" s="135">
        <v>3470</v>
      </c>
      <c r="C25" s="136">
        <f>VLOOKUP(B25,เลขปชช!B$2:J$959,6,0)</f>
        <v>1579901446485</v>
      </c>
      <c r="D25" s="137">
        <f>VLOOKUP(B25,เลขปชช!B$2:J$959,7,0)</f>
        <v>40564</v>
      </c>
      <c r="E25" s="164" t="s">
        <v>730</v>
      </c>
      <c r="F25" s="284" t="s">
        <v>373</v>
      </c>
      <c r="G25" s="284" t="s">
        <v>4</v>
      </c>
      <c r="H25" s="310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1">
      <c r="A26" s="164">
        <v>21</v>
      </c>
      <c r="B26" s="135">
        <v>3474</v>
      </c>
      <c r="C26" s="136">
        <f>VLOOKUP(B26,เลขปชช!B$2:J$959,6,0)</f>
        <v>1579901426956</v>
      </c>
      <c r="D26" s="137">
        <f>VLOOKUP(B26,เลขปชช!B$2:J$959,7,0)</f>
        <v>40451</v>
      </c>
      <c r="E26" s="164" t="s">
        <v>730</v>
      </c>
      <c r="F26" s="284" t="s">
        <v>376</v>
      </c>
      <c r="G26" s="284" t="s">
        <v>1046</v>
      </c>
      <c r="H26" s="31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1">
      <c r="A27" s="164">
        <v>22</v>
      </c>
      <c r="B27" s="135">
        <v>3475</v>
      </c>
      <c r="C27" s="136">
        <f>VLOOKUP(B27,เลขปชช!B$2:J$959,6,0)</f>
        <v>1570501348402</v>
      </c>
      <c r="D27" s="137">
        <f>VLOOKUP(B27,เลขปชช!B$2:J$959,7,0)</f>
        <v>40483</v>
      </c>
      <c r="E27" s="164" t="s">
        <v>730</v>
      </c>
      <c r="F27" s="284" t="s">
        <v>377</v>
      </c>
      <c r="G27" s="284" t="s">
        <v>6</v>
      </c>
      <c r="H27" s="310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1">
      <c r="A28" s="164">
        <v>23</v>
      </c>
      <c r="B28" s="135">
        <v>3477</v>
      </c>
      <c r="C28" s="136">
        <f>VLOOKUP(B28,เลขปชช!B$2:J$959,6,0)</f>
        <v>1570501350601</v>
      </c>
      <c r="D28" s="137">
        <f>VLOOKUP(B28,เลขปชช!B$2:J$959,7,0)</f>
        <v>40649</v>
      </c>
      <c r="E28" s="164" t="s">
        <v>730</v>
      </c>
      <c r="F28" s="284" t="s">
        <v>379</v>
      </c>
      <c r="G28" s="284" t="s">
        <v>8</v>
      </c>
      <c r="H28" s="31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1">
      <c r="A29" s="164">
        <v>24</v>
      </c>
      <c r="B29" s="135">
        <v>3482</v>
      </c>
      <c r="C29" s="136">
        <f>VLOOKUP(B29,เลขปชช!B$2:J$959,6,0)</f>
        <v>1570501347350</v>
      </c>
      <c r="D29" s="137">
        <f>VLOOKUP(B29,เลขปชช!B$2:J$959,7,0)</f>
        <v>40411</v>
      </c>
      <c r="E29" s="164" t="s">
        <v>730</v>
      </c>
      <c r="F29" s="284" t="s">
        <v>402</v>
      </c>
      <c r="G29" s="284" t="s">
        <v>34</v>
      </c>
      <c r="H29" s="31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1">
      <c r="A30" s="164">
        <v>25</v>
      </c>
      <c r="B30" s="135">
        <v>3484</v>
      </c>
      <c r="C30" s="136">
        <f>VLOOKUP(B30,เลขปชช!B$2:J$959,6,0)</f>
        <v>1103101123612</v>
      </c>
      <c r="D30" s="137">
        <f>VLOOKUP(B30,เลขปชช!B$2:J$959,7,0)</f>
        <v>40402</v>
      </c>
      <c r="E30" s="164" t="s">
        <v>730</v>
      </c>
      <c r="F30" s="284" t="s">
        <v>403</v>
      </c>
      <c r="G30" s="284" t="s">
        <v>857</v>
      </c>
      <c r="H30" s="31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1">
      <c r="A31" s="164">
        <v>26</v>
      </c>
      <c r="B31" s="135">
        <v>3485</v>
      </c>
      <c r="C31" s="136">
        <f>VLOOKUP(B31,เลขปชช!B$2:J$959,6,0)</f>
        <v>1570501347805</v>
      </c>
      <c r="D31" s="137">
        <f>VLOOKUP(B31,เลขปชช!B$2:J$959,7,0)</f>
        <v>40447</v>
      </c>
      <c r="E31" s="164" t="s">
        <v>730</v>
      </c>
      <c r="F31" s="284" t="s">
        <v>404</v>
      </c>
      <c r="G31" s="284" t="s">
        <v>35</v>
      </c>
      <c r="H31" s="31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1">
      <c r="A32" s="164">
        <v>27</v>
      </c>
      <c r="B32" s="135">
        <v>3488</v>
      </c>
      <c r="C32" s="136">
        <f>VLOOKUP(B32,เลขปชช!B$2:J$959,6,0)</f>
        <v>1570501347210</v>
      </c>
      <c r="D32" s="137">
        <f>VLOOKUP(B32,เลขปชช!B$2:J$959,7,0)</f>
        <v>40405</v>
      </c>
      <c r="E32" s="164" t="s">
        <v>730</v>
      </c>
      <c r="F32" s="284" t="s">
        <v>406</v>
      </c>
      <c r="G32" s="284" t="s">
        <v>38</v>
      </c>
      <c r="H32" s="31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>
      <c r="A33" s="164">
        <v>28</v>
      </c>
      <c r="B33" s="135">
        <v>3587</v>
      </c>
      <c r="C33" s="136">
        <f>VLOOKUP(B33,เลขปชช!B$2:J$959,6,0)</f>
        <v>1570501347961</v>
      </c>
      <c r="D33" s="137">
        <f>VLOOKUP(B33,เลขปชช!B$2:J$959,7,0)</f>
        <v>36805</v>
      </c>
      <c r="E33" s="164" t="s">
        <v>730</v>
      </c>
      <c r="F33" s="284" t="s">
        <v>635</v>
      </c>
      <c r="G33" s="284" t="s">
        <v>873</v>
      </c>
      <c r="H33" s="31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>
      <c r="A34" s="164">
        <v>29</v>
      </c>
      <c r="B34" s="135">
        <v>3588</v>
      </c>
      <c r="C34" s="136">
        <f>VLOOKUP(B34,เลขปชช!B$2:J$959,6,0)</f>
        <v>1579901455697</v>
      </c>
      <c r="D34" s="137">
        <f>VLOOKUP(B34,เลขปชช!B$2:J$959,7,0)</f>
        <v>40623</v>
      </c>
      <c r="E34" s="164" t="s">
        <v>730</v>
      </c>
      <c r="F34" s="284" t="s">
        <v>1541</v>
      </c>
      <c r="G34" s="284" t="s">
        <v>1128</v>
      </c>
      <c r="H34" s="310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>
      <c r="A35" s="164">
        <v>30</v>
      </c>
      <c r="B35" s="135">
        <v>3713</v>
      </c>
      <c r="C35" s="136">
        <f>VLOOKUP(B35,เลขปชช!B$2:J$959,6,0)</f>
        <v>1129701513115</v>
      </c>
      <c r="D35" s="137">
        <f>VLOOKUP(B35,เลขปชช!B$2:J$959,7,0)</f>
        <v>40420</v>
      </c>
      <c r="E35" s="164" t="s">
        <v>730</v>
      </c>
      <c r="F35" s="284" t="s">
        <v>1827</v>
      </c>
      <c r="G35" s="284" t="s">
        <v>1711</v>
      </c>
      <c r="H35" s="310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</sheetData>
  <mergeCells count="4">
    <mergeCell ref="A1:T1"/>
    <mergeCell ref="A2:T2"/>
    <mergeCell ref="A3:T3"/>
    <mergeCell ref="E5:G5"/>
  </mergeCells>
  <pageMargins left="0.68" right="0.14000000000000001" top="0.62" bottom="0.23622047244094491" header="0.31496062992125984" footer="0.31496062992125984"/>
  <pageSetup paperSize="9" scale="95" orientation="portrait" r:id="rId1"/>
  <headerFooter>
    <oddFooter>&amp;R&amp;D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1">
    <tabColor theme="5" tint="0.39997558519241921"/>
  </sheetPr>
  <dimension ref="A1:Y37"/>
  <sheetViews>
    <sheetView view="pageBreakPreview" topLeftCell="A15" zoomScaleSheetLayoutView="100" workbookViewId="0">
      <selection activeCell="I33" sqref="I33"/>
    </sheetView>
  </sheetViews>
  <sheetFormatPr defaultRowHeight="21"/>
  <cols>
    <col min="1" max="1" width="5.125" style="125" bestFit="1" customWidth="1"/>
    <col min="2" max="2" width="9" style="125"/>
    <col min="3" max="3" width="17.7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20" width="3.625" style="125" customWidth="1"/>
    <col min="21" max="21" width="14.125" style="125" customWidth="1"/>
    <col min="22" max="16384" width="9" style="125"/>
  </cols>
  <sheetData>
    <row r="1" spans="1:25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5">
      <c r="A2" s="448" t="s">
        <v>1864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126"/>
      <c r="V2" s="126"/>
      <c r="W2" s="126"/>
      <c r="X2" s="126"/>
      <c r="Y2" s="126"/>
    </row>
    <row r="3" spans="1:25">
      <c r="A3" s="448" t="str">
        <f>"ครูที่ปรึกษา  "&amp;สถิติ!P19</f>
        <v>ครูที่ปรึกษา  นายธนเทพ   ก๋าวิบูล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127"/>
      <c r="V3" s="162"/>
      <c r="W3" s="162"/>
      <c r="X3" s="162"/>
      <c r="Y3" s="162"/>
    </row>
    <row r="4" spans="1:25" ht="12" customHeight="1"/>
    <row r="5" spans="1:25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 t="s">
        <v>733</v>
      </c>
      <c r="G5" s="451" t="s">
        <v>734</v>
      </c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</row>
    <row r="6" spans="1:25">
      <c r="A6" s="164">
        <v>1</v>
      </c>
      <c r="B6" s="135">
        <v>3001</v>
      </c>
      <c r="C6" s="136">
        <f>VLOOKUP(B6,เลขปชช!B$2:J$959,6,0)</f>
        <v>1570501338784</v>
      </c>
      <c r="D6" s="137">
        <f>VLOOKUP(B6,เลขปชช!B$2:J$959,7,0)</f>
        <v>39775</v>
      </c>
      <c r="E6" s="138" t="s">
        <v>729</v>
      </c>
      <c r="F6" s="139" t="s">
        <v>441</v>
      </c>
      <c r="G6" s="145" t="s">
        <v>77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5">
      <c r="A7" s="164">
        <v>2</v>
      </c>
      <c r="B7" s="135">
        <v>3008</v>
      </c>
      <c r="C7" s="136">
        <f>VLOOKUP(B7,เลขปชช!B$2:J$959,6,0)</f>
        <v>1801301357813</v>
      </c>
      <c r="D7" s="137">
        <f>VLOOKUP(B7,เลขปชช!B$2:J$959,7,0)</f>
        <v>40115</v>
      </c>
      <c r="E7" s="138" t="s">
        <v>729</v>
      </c>
      <c r="F7" s="139" t="s">
        <v>442</v>
      </c>
      <c r="G7" s="145" t="s">
        <v>78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5">
      <c r="A8" s="164">
        <v>3</v>
      </c>
      <c r="B8" s="135">
        <v>3014</v>
      </c>
      <c r="C8" s="136">
        <f>VLOOKUP(B8,เลขปชช!B$2:J$959,6,0)</f>
        <v>1570501341301</v>
      </c>
      <c r="D8" s="137">
        <f>VLOOKUP(B8,เลขปชช!B$2:J$959,7,0)</f>
        <v>39968</v>
      </c>
      <c r="E8" s="138" t="s">
        <v>729</v>
      </c>
      <c r="F8" s="139" t="s">
        <v>409</v>
      </c>
      <c r="G8" s="145" t="s">
        <v>59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5">
      <c r="A9" s="164">
        <v>4</v>
      </c>
      <c r="B9" s="135">
        <v>3030</v>
      </c>
      <c r="C9" s="136">
        <f>VLOOKUP(B9,เลขปชช!B$2:J$959,6,0)</f>
        <v>1579901355544</v>
      </c>
      <c r="D9" s="137">
        <f>VLOOKUP(B9,เลขปชช!B$2:J$959,7,0)</f>
        <v>40006</v>
      </c>
      <c r="E9" s="138" t="s">
        <v>729</v>
      </c>
      <c r="F9" s="139" t="s">
        <v>424</v>
      </c>
      <c r="G9" s="145" t="s">
        <v>60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5">
      <c r="A10" s="164">
        <v>5</v>
      </c>
      <c r="B10" s="135">
        <v>3049</v>
      </c>
      <c r="C10" s="136">
        <f>VLOOKUP(B10,เลขปชช!B$2:J$959,6,0)</f>
        <v>1100704167449</v>
      </c>
      <c r="D10" s="137">
        <f>VLOOKUP(B10,เลขปชช!B$2:J$959,7,0)</f>
        <v>40139</v>
      </c>
      <c r="E10" s="138" t="s">
        <v>729</v>
      </c>
      <c r="F10" s="139" t="s">
        <v>425</v>
      </c>
      <c r="G10" s="145" t="s">
        <v>61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5">
      <c r="A11" s="164">
        <v>6</v>
      </c>
      <c r="B11" s="135">
        <v>3176</v>
      </c>
      <c r="C11" s="136">
        <f>VLOOKUP(B11,เลขปชช!B$2:J$959,6,0)</f>
        <v>1570501343354</v>
      </c>
      <c r="D11" s="137">
        <f>VLOOKUP(B11,เลขปชช!B$2:J$959,7,0)</f>
        <v>40120</v>
      </c>
      <c r="E11" s="138" t="s">
        <v>729</v>
      </c>
      <c r="F11" s="139" t="s">
        <v>445</v>
      </c>
      <c r="G11" s="145" t="s">
        <v>81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5">
      <c r="A12" s="164">
        <v>7</v>
      </c>
      <c r="B12" s="135">
        <v>3235</v>
      </c>
      <c r="C12" s="136">
        <f>VLOOKUP(B12,เลขปชช!B$2:J$959,6,0)</f>
        <v>1579901349366</v>
      </c>
      <c r="D12" s="137">
        <f>VLOOKUP(B12,เลขปชช!B$2:J$959,7,0)</f>
        <v>40328</v>
      </c>
      <c r="E12" s="138" t="s">
        <v>729</v>
      </c>
      <c r="F12" s="139" t="s">
        <v>426</v>
      </c>
      <c r="G12" s="145" t="s">
        <v>62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5">
      <c r="A13" s="164">
        <v>8</v>
      </c>
      <c r="B13" s="135">
        <v>3316</v>
      </c>
      <c r="C13" s="136">
        <f>VLOOKUP(B13,เลขปชช!B$2:J$959,6,0)</f>
        <v>1570501341262</v>
      </c>
      <c r="D13" s="137">
        <f>VLOOKUP(B13,เลขปชช!B$2:J$959,7,0)</f>
        <v>39975</v>
      </c>
      <c r="E13" s="138" t="s">
        <v>729</v>
      </c>
      <c r="F13" s="139" t="s">
        <v>427</v>
      </c>
      <c r="G13" s="145" t="s">
        <v>63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5">
      <c r="A14" s="164">
        <v>9</v>
      </c>
      <c r="B14" s="135">
        <v>3320</v>
      </c>
      <c r="C14" s="136">
        <f>VLOOKUP(B14,เลขปชช!B$2:J$959,6,0)</f>
        <v>1570501344474</v>
      </c>
      <c r="D14" s="137">
        <f>VLOOKUP(B14,เลขปชช!B$2:J$959,7,0)</f>
        <v>40184</v>
      </c>
      <c r="E14" s="138" t="s">
        <v>729</v>
      </c>
      <c r="F14" s="139" t="s">
        <v>457</v>
      </c>
      <c r="G14" s="145" t="s">
        <v>93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5">
      <c r="A15" s="164">
        <v>10</v>
      </c>
      <c r="B15" s="135">
        <v>3462</v>
      </c>
      <c r="C15" s="136">
        <f>VLOOKUP(B15,เลขปชช!B$2:J$959,6,0)</f>
        <v>1570501345641</v>
      </c>
      <c r="D15" s="137">
        <f>VLOOKUP(B15,เลขปชช!B$2:J$959,7,0)</f>
        <v>40272</v>
      </c>
      <c r="E15" s="138" t="s">
        <v>729</v>
      </c>
      <c r="F15" s="139" t="s">
        <v>429</v>
      </c>
      <c r="G15" s="145" t="s">
        <v>65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5">
      <c r="A16" s="164">
        <v>11</v>
      </c>
      <c r="B16" s="135">
        <v>3583</v>
      </c>
      <c r="C16" s="136">
        <f>VLOOKUP(B16,เลขปชช!B$2:J$959,6,0)</f>
        <v>1570501342561</v>
      </c>
      <c r="D16" s="137">
        <f>VLOOKUP(B16,เลขปชช!B$2:J$959,7,0)</f>
        <v>40071</v>
      </c>
      <c r="E16" s="286" t="s">
        <v>729</v>
      </c>
      <c r="F16" s="301" t="s">
        <v>1130</v>
      </c>
      <c r="G16" s="314" t="s">
        <v>1131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1">
      <c r="A17" s="164">
        <v>12</v>
      </c>
      <c r="B17" s="144">
        <v>3863</v>
      </c>
      <c r="C17" s="136">
        <f>VLOOKUP(B17,เลขปชช!B$2:J$959,6,0)</f>
        <v>1509966765097</v>
      </c>
      <c r="D17" s="137">
        <f>VLOOKUP(B17,เลขปชช!B$2:J$959,7,0)</f>
        <v>40242</v>
      </c>
      <c r="E17" s="311" t="s">
        <v>729</v>
      </c>
      <c r="F17" s="262" t="s">
        <v>1960</v>
      </c>
      <c r="G17" s="263" t="s">
        <v>1961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259" t="s">
        <v>1962</v>
      </c>
    </row>
    <row r="18" spans="1:21">
      <c r="A18" s="164">
        <v>13</v>
      </c>
      <c r="B18" s="144">
        <v>3865</v>
      </c>
      <c r="C18" s="136">
        <f>VLOOKUP(B18,เลขปชช!B$2:J$959,6,0)</f>
        <v>1570501343711</v>
      </c>
      <c r="D18" s="137">
        <f>VLOOKUP(B18,เลขปชช!B$2:J$959,7,0)</f>
        <v>40141</v>
      </c>
      <c r="E18" s="370" t="s">
        <v>729</v>
      </c>
      <c r="F18" s="293" t="s">
        <v>2076</v>
      </c>
      <c r="G18" s="294" t="s">
        <v>2077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259" t="s">
        <v>2078</v>
      </c>
    </row>
    <row r="19" spans="1:21">
      <c r="A19" s="164">
        <v>14</v>
      </c>
      <c r="B19" s="135">
        <v>3018</v>
      </c>
      <c r="C19" s="136">
        <f>VLOOKUP(B19,เลขปชช!B$2:J$959,6,0)</f>
        <v>1559900569605</v>
      </c>
      <c r="D19" s="137">
        <f>VLOOKUP(B19,เลขปชช!B$2:J$959,7,0)</f>
        <v>40017</v>
      </c>
      <c r="E19" s="302" t="s">
        <v>730</v>
      </c>
      <c r="F19" s="303" t="s">
        <v>446</v>
      </c>
      <c r="G19" s="316" t="s">
        <v>82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1">
      <c r="A20" s="164">
        <v>15</v>
      </c>
      <c r="B20" s="135">
        <v>3022</v>
      </c>
      <c r="C20" s="136">
        <f>VLOOKUP(B20,เลขปชช!B$2:J$959,6,0)</f>
        <v>1129701483208</v>
      </c>
      <c r="D20" s="137">
        <f>VLOOKUP(B20,เลขปชช!B$2:J$959,7,0)</f>
        <v>40061</v>
      </c>
      <c r="E20" s="138" t="s">
        <v>730</v>
      </c>
      <c r="F20" s="139" t="s">
        <v>430</v>
      </c>
      <c r="G20" s="145" t="s">
        <v>66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1">
      <c r="A21" s="164">
        <v>16</v>
      </c>
      <c r="B21" s="135">
        <v>3033</v>
      </c>
      <c r="C21" s="136">
        <f>VLOOKUP(B21,เลขปชช!B$2:J$959,6,0)</f>
        <v>1579901376185</v>
      </c>
      <c r="D21" s="137">
        <f>VLOOKUP(B21,เลขปชช!B$2:J$959,7,0)</f>
        <v>40126</v>
      </c>
      <c r="E21" s="138" t="s">
        <v>730</v>
      </c>
      <c r="F21" s="139" t="s">
        <v>447</v>
      </c>
      <c r="G21" s="145" t="s">
        <v>83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1">
      <c r="A22" s="164">
        <v>17</v>
      </c>
      <c r="B22" s="135">
        <v>3035</v>
      </c>
      <c r="C22" s="136">
        <f>VLOOKUP(B22,เลขปชช!B$2:J$959,6,0)</f>
        <v>1570501344466</v>
      </c>
      <c r="D22" s="137">
        <f>VLOOKUP(B22,เลขปชช!B$2:J$959,7,0)</f>
        <v>40185</v>
      </c>
      <c r="E22" s="138" t="s">
        <v>730</v>
      </c>
      <c r="F22" s="139" t="s">
        <v>432</v>
      </c>
      <c r="G22" s="145" t="s">
        <v>68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1">
      <c r="A23" s="164">
        <v>18</v>
      </c>
      <c r="B23" s="135">
        <v>3037</v>
      </c>
      <c r="C23" s="136">
        <f>VLOOKUP(B23,เลขปชช!B$2:J$959,6,0)</f>
        <v>1570501345446</v>
      </c>
      <c r="D23" s="137">
        <f>VLOOKUP(B23,เลขปชช!B$2:J$959,7,0)</f>
        <v>40258</v>
      </c>
      <c r="E23" s="138" t="s">
        <v>730</v>
      </c>
      <c r="F23" s="139" t="s">
        <v>433</v>
      </c>
      <c r="G23" s="145" t="s">
        <v>69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1">
      <c r="A24" s="164">
        <v>19</v>
      </c>
      <c r="B24" s="135">
        <v>3174</v>
      </c>
      <c r="C24" s="136">
        <f>VLOOKUP(B24,เลขปชช!B$2:J$959,6,0)</f>
        <v>1648900123923</v>
      </c>
      <c r="D24" s="137">
        <f>VLOOKUP(B24,เลขปชช!B$2:J$959,7,0)</f>
        <v>40071</v>
      </c>
      <c r="E24" s="138" t="s">
        <v>730</v>
      </c>
      <c r="F24" s="139" t="s">
        <v>434</v>
      </c>
      <c r="G24" s="145" t="s">
        <v>70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1">
      <c r="A25" s="164">
        <v>20</v>
      </c>
      <c r="B25" s="135">
        <v>3179</v>
      </c>
      <c r="C25" s="136">
        <f>VLOOKUP(B25,เลขปชช!B$2:J$959,6,0)</f>
        <v>1570501346001</v>
      </c>
      <c r="D25" s="137">
        <f>VLOOKUP(B25,เลขปชช!B$2:J$959,7,0)</f>
        <v>40309</v>
      </c>
      <c r="E25" s="138" t="s">
        <v>730</v>
      </c>
      <c r="F25" s="139" t="s">
        <v>450</v>
      </c>
      <c r="G25" s="145" t="s">
        <v>32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1">
      <c r="A26" s="164">
        <v>21</v>
      </c>
      <c r="B26" s="135">
        <v>3236</v>
      </c>
      <c r="C26" s="136">
        <f>VLOOKUP(B26,เลขปชช!B$2:J$959,6,0)</f>
        <v>1560101671303</v>
      </c>
      <c r="D26" s="137">
        <f>VLOOKUP(B26,เลขปชช!B$2:J$959,7,0)</f>
        <v>40051</v>
      </c>
      <c r="E26" s="138" t="s">
        <v>730</v>
      </c>
      <c r="F26" s="139" t="s">
        <v>435</v>
      </c>
      <c r="G26" s="145" t="s">
        <v>71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1">
      <c r="A27" s="164">
        <v>22</v>
      </c>
      <c r="B27" s="135">
        <v>3312</v>
      </c>
      <c r="C27" s="136">
        <f>VLOOKUP(B27,เลขปชช!B$2:J$959,6,0)</f>
        <v>1709800565665</v>
      </c>
      <c r="D27" s="137">
        <f>VLOOKUP(B27,เลขปชช!B$2:J$959,7,0)</f>
        <v>40063</v>
      </c>
      <c r="E27" s="138" t="s">
        <v>730</v>
      </c>
      <c r="F27" s="139" t="s">
        <v>452</v>
      </c>
      <c r="G27" s="145" t="s">
        <v>87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1">
      <c r="A28" s="164">
        <v>23</v>
      </c>
      <c r="B28" s="135">
        <v>3322</v>
      </c>
      <c r="C28" s="136">
        <f>VLOOKUP(B28,เลขปชช!B$2:J$959,6,0)</f>
        <v>1579901383688</v>
      </c>
      <c r="D28" s="137">
        <f>VLOOKUP(B28,เลขปชช!B$2:J$959,7,0)</f>
        <v>40170</v>
      </c>
      <c r="E28" s="138" t="s">
        <v>730</v>
      </c>
      <c r="F28" s="139" t="s">
        <v>436</v>
      </c>
      <c r="G28" s="145" t="s">
        <v>184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1">
      <c r="A29" s="164">
        <v>24</v>
      </c>
      <c r="B29" s="135">
        <v>3323</v>
      </c>
      <c r="C29" s="136">
        <f>VLOOKUP(B29,เลขปชช!B$2:J$959,6,0)</f>
        <v>1579901365817</v>
      </c>
      <c r="D29" s="137">
        <f>VLOOKUP(B29,เลขปชช!B$2:J$959,7,0)</f>
        <v>40067</v>
      </c>
      <c r="E29" s="138" t="s">
        <v>730</v>
      </c>
      <c r="F29" s="139" t="s">
        <v>437</v>
      </c>
      <c r="G29" s="145" t="s">
        <v>73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1">
      <c r="A30" s="164">
        <v>25</v>
      </c>
      <c r="B30" s="135">
        <v>3416</v>
      </c>
      <c r="C30" s="136">
        <f>VLOOKUP(B30,เลขปชช!B$2:J$959,6,0)</f>
        <v>1319901310330</v>
      </c>
      <c r="D30" s="137">
        <f>VLOOKUP(B30,เลขปชช!B$2:J$959,7,0)</f>
        <v>40201</v>
      </c>
      <c r="E30" s="138" t="s">
        <v>730</v>
      </c>
      <c r="F30" s="139" t="s">
        <v>449</v>
      </c>
      <c r="G30" s="145" t="s">
        <v>99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1">
      <c r="A31" s="164">
        <v>26</v>
      </c>
      <c r="B31" s="135">
        <v>3464</v>
      </c>
      <c r="C31" s="136">
        <f>VLOOKUP(B31,เลขปชช!B$2:J$959,6,0)</f>
        <v>1529400033421</v>
      </c>
      <c r="D31" s="137">
        <f>VLOOKUP(B31,เลขปชช!B$2:J$959,7,0)</f>
        <v>39903</v>
      </c>
      <c r="E31" s="138" t="s">
        <v>730</v>
      </c>
      <c r="F31" s="139" t="s">
        <v>439</v>
      </c>
      <c r="G31" s="145" t="s">
        <v>75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1">
      <c r="A32" s="164">
        <v>27</v>
      </c>
      <c r="B32" s="135">
        <v>3465</v>
      </c>
      <c r="C32" s="136">
        <f>VLOOKUP(B32,เลขปชช!B$2:J$959,6,0)</f>
        <v>1510101584311</v>
      </c>
      <c r="D32" s="137">
        <f>VLOOKUP(B32,เลขปชช!B$2:J$959,7,0)</f>
        <v>40254</v>
      </c>
      <c r="E32" s="138" t="s">
        <v>730</v>
      </c>
      <c r="F32" s="139" t="s">
        <v>440</v>
      </c>
      <c r="G32" s="145" t="s">
        <v>76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1">
      <c r="A33" s="164">
        <v>28</v>
      </c>
      <c r="B33" s="135">
        <v>3558</v>
      </c>
      <c r="C33" s="136">
        <f>VLOOKUP(B33,เลขปชช!B$2:J$959,6,0)</f>
        <v>1570501344831</v>
      </c>
      <c r="D33" s="137">
        <f>VLOOKUP(B33,เลขปชช!B$2:J$959,7,0)</f>
        <v>40206</v>
      </c>
      <c r="E33" s="138" t="s">
        <v>730</v>
      </c>
      <c r="F33" s="139" t="s">
        <v>1043</v>
      </c>
      <c r="G33" s="145" t="s">
        <v>1044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1">
      <c r="A34" s="164">
        <v>29</v>
      </c>
      <c r="B34" s="135">
        <v>3584</v>
      </c>
      <c r="C34" s="136">
        <f>VLOOKUP(B34,เลขปชช!B$2:J$959,6,0)</f>
        <v>1309903733556</v>
      </c>
      <c r="D34" s="385">
        <f>VLOOKUP(B34,เลขปชช!B$2:J$959,7,0)</f>
        <v>40135</v>
      </c>
      <c r="E34" s="392" t="s">
        <v>730</v>
      </c>
      <c r="F34" s="392" t="s">
        <v>1132</v>
      </c>
      <c r="G34" s="392" t="s">
        <v>1133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1">
      <c r="A35" s="164">
        <v>30</v>
      </c>
      <c r="B35" s="135">
        <v>3710</v>
      </c>
      <c r="C35" s="136">
        <f>VLOOKUP(B35,เลขปชช!B$2:J$959,6,0)</f>
        <v>1570501340126</v>
      </c>
      <c r="D35" s="137">
        <f>VLOOKUP(B35,เลขปชช!B$2:J$959,7,0)</f>
        <v>39875</v>
      </c>
      <c r="E35" s="138" t="s">
        <v>730</v>
      </c>
      <c r="F35" s="139" t="s">
        <v>1648</v>
      </c>
      <c r="G35" s="145" t="s">
        <v>1649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1">
      <c r="A36" s="164">
        <v>31</v>
      </c>
      <c r="B36" s="135">
        <v>3711</v>
      </c>
      <c r="C36" s="136">
        <f>VLOOKUP(B36,เลขปชช!B$2:J$959,6,0)</f>
        <v>1579901382240</v>
      </c>
      <c r="D36" s="137">
        <f>VLOOKUP(B36,เลขปชช!B$2:J$959,7,0)</f>
        <v>40163</v>
      </c>
      <c r="E36" s="286" t="s">
        <v>730</v>
      </c>
      <c r="F36" s="301" t="s">
        <v>449</v>
      </c>
      <c r="G36" s="314" t="s">
        <v>1655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1" ht="22.5" customHeight="1">
      <c r="A37" s="164">
        <v>32</v>
      </c>
      <c r="B37" s="135">
        <v>3864</v>
      </c>
      <c r="C37" s="136">
        <f>VLOOKUP(B37,เลขปชช!B$2:J$959,6,0)</f>
        <v>1570501342439</v>
      </c>
      <c r="D37" s="137">
        <f>VLOOKUP(B37,เลขปชช!B$2:J$959,7,0)</f>
        <v>40066</v>
      </c>
      <c r="E37" s="138" t="s">
        <v>730</v>
      </c>
      <c r="F37" s="262" t="s">
        <v>1963</v>
      </c>
      <c r="G37" s="263" t="s">
        <v>1964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259" t="s">
        <v>1625</v>
      </c>
    </row>
  </sheetData>
  <sortState ref="B6:G33">
    <sortCondition ref="E6:E33"/>
    <sortCondition ref="B6:B33"/>
  </sortState>
  <mergeCells count="4">
    <mergeCell ref="E5:G5"/>
    <mergeCell ref="A1:T1"/>
    <mergeCell ref="A2:T2"/>
    <mergeCell ref="A3:T3"/>
  </mergeCells>
  <pageMargins left="0.70866141732283472" right="0.39370078740157483" top="0.47244094488188981" bottom="0.31496062992125984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>
    <tabColor theme="5" tint="0.39997558519241921"/>
  </sheetPr>
  <dimension ref="A1:X37"/>
  <sheetViews>
    <sheetView view="pageBreakPreview" topLeftCell="A25" zoomScale="120" zoomScaleSheetLayoutView="120" workbookViewId="0">
      <selection activeCell="G35" sqref="G35"/>
    </sheetView>
  </sheetViews>
  <sheetFormatPr defaultRowHeight="21"/>
  <cols>
    <col min="1" max="1" width="5.125" style="125" bestFit="1" customWidth="1"/>
    <col min="2" max="2" width="9" style="125"/>
    <col min="3" max="3" width="18.87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20" width="3.625" style="125" customWidth="1"/>
    <col min="21" max="16384" width="9" style="125"/>
  </cols>
  <sheetData>
    <row r="1" spans="1:24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4">
      <c r="A2" s="448" t="s">
        <v>1865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126"/>
      <c r="V2" s="126"/>
      <c r="W2" s="126"/>
      <c r="X2" s="126"/>
    </row>
    <row r="3" spans="1:24">
      <c r="A3" s="448" t="str">
        <f>"ครูที่ปรึกษา  "&amp;สถิติ!P20</f>
        <v>ครูที่ปรึกษา  นางบังอร   ศุภเกียรติบัญชร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162"/>
      <c r="V3" s="162"/>
      <c r="W3" s="162"/>
      <c r="X3" s="162"/>
    </row>
    <row r="4" spans="1:24" ht="12" customHeight="1"/>
    <row r="5" spans="1:24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 t="s">
        <v>733</v>
      </c>
      <c r="G5" s="451" t="s">
        <v>734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4">
      <c r="A6" s="164">
        <v>1</v>
      </c>
      <c r="B6" s="135">
        <v>3015</v>
      </c>
      <c r="C6" s="136">
        <f>VLOOKUP(B6,เลขปชช!B$2:J$959,6,0)</f>
        <v>1579901355536</v>
      </c>
      <c r="D6" s="137">
        <f>VLOOKUP(B6,เลขปชช!B$2:J$959,7,0)</f>
        <v>40006</v>
      </c>
      <c r="E6" s="138" t="s">
        <v>729</v>
      </c>
      <c r="F6" s="139" t="s">
        <v>466</v>
      </c>
      <c r="G6" s="145" t="s">
        <v>60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</row>
    <row r="7" spans="1:24">
      <c r="A7" s="164">
        <v>2</v>
      </c>
      <c r="B7" s="135">
        <v>3027</v>
      </c>
      <c r="C7" s="136">
        <f>VLOOKUP(B7,เลขปชช!B$2:J$959,6,0)</f>
        <v>1570501344067</v>
      </c>
      <c r="D7" s="137">
        <f>VLOOKUP(B7,เลขปชช!B$2:J$959,7,0)</f>
        <v>40157</v>
      </c>
      <c r="E7" s="138" t="s">
        <v>729</v>
      </c>
      <c r="F7" s="139" t="s">
        <v>453</v>
      </c>
      <c r="G7" s="145" t="s">
        <v>89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</row>
    <row r="8" spans="1:24">
      <c r="A8" s="164">
        <v>3</v>
      </c>
      <c r="B8" s="135">
        <v>3028</v>
      </c>
      <c r="C8" s="136">
        <f>VLOOKUP(B8,เลขปชช!B$2:J$959,6,0)</f>
        <v>1579901375588</v>
      </c>
      <c r="D8" s="137">
        <f>VLOOKUP(B8,เลขปชช!B$2:J$959,7,0)</f>
        <v>40121</v>
      </c>
      <c r="E8" s="138" t="s">
        <v>729</v>
      </c>
      <c r="F8" s="139" t="s">
        <v>467</v>
      </c>
      <c r="G8" s="145" t="s">
        <v>101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</row>
    <row r="9" spans="1:24">
      <c r="A9" s="164">
        <v>4</v>
      </c>
      <c r="B9" s="135">
        <v>3148</v>
      </c>
      <c r="C9" s="136">
        <f>VLOOKUP(B9,เลขปชช!B$2:J$959,6,0)</f>
        <v>1570501342170</v>
      </c>
      <c r="D9" s="137">
        <f>VLOOKUP(B9,เลขปชช!B$2:J$959,7,0)</f>
        <v>40048</v>
      </c>
      <c r="E9" s="138" t="s">
        <v>729</v>
      </c>
      <c r="F9" s="139" t="s">
        <v>468</v>
      </c>
      <c r="G9" s="145" t="s">
        <v>102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</row>
    <row r="10" spans="1:24">
      <c r="A10" s="164">
        <v>5</v>
      </c>
      <c r="B10" s="135">
        <v>3170</v>
      </c>
      <c r="C10" s="136">
        <f>VLOOKUP(B10,เลขปชช!B$2:J$959,6,0)</f>
        <v>1570501341670</v>
      </c>
      <c r="D10" s="137">
        <f>VLOOKUP(B10,เลขปชช!B$2:J$959,7,0)</f>
        <v>40009</v>
      </c>
      <c r="E10" s="138" t="s">
        <v>729</v>
      </c>
      <c r="F10" s="139" t="s">
        <v>454</v>
      </c>
      <c r="G10" s="145" t="s">
        <v>90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</row>
    <row r="11" spans="1:24">
      <c r="A11" s="164">
        <v>6</v>
      </c>
      <c r="B11" s="135">
        <v>3237</v>
      </c>
      <c r="C11" s="136">
        <f>VLOOKUP(B11,เลขปชช!B$2:J$959,6,0)</f>
        <v>1570501342340</v>
      </c>
      <c r="D11" s="137">
        <f>VLOOKUP(B11,เลขปชช!B$2:J$959,7,0)</f>
        <v>40058</v>
      </c>
      <c r="E11" s="138" t="s">
        <v>729</v>
      </c>
      <c r="F11" s="139" t="s">
        <v>455</v>
      </c>
      <c r="G11" s="145" t="s">
        <v>91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</row>
    <row r="12" spans="1:24">
      <c r="A12" s="164">
        <v>7</v>
      </c>
      <c r="B12" s="135">
        <v>3238</v>
      </c>
      <c r="C12" s="136">
        <f>VLOOKUP(B12,เลขปชช!B$2:J$959,6,0)</f>
        <v>1570501343451</v>
      </c>
      <c r="D12" s="137">
        <f>VLOOKUP(B12,เลขปชช!B$2:J$959,7,0)</f>
        <v>40125</v>
      </c>
      <c r="E12" s="138" t="s">
        <v>729</v>
      </c>
      <c r="F12" s="139" t="s">
        <v>469</v>
      </c>
      <c r="G12" s="145" t="s">
        <v>103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</row>
    <row r="13" spans="1:24">
      <c r="A13" s="164">
        <v>8</v>
      </c>
      <c r="B13" s="135">
        <v>3307</v>
      </c>
      <c r="C13" s="136">
        <f>VLOOKUP(B13,เลขปชช!B$2:J$959,6,0)</f>
        <v>1570501344709</v>
      </c>
      <c r="D13" s="137">
        <f>VLOOKUP(B13,เลขปชช!B$2:J$959,7,0)</f>
        <v>40198</v>
      </c>
      <c r="E13" s="138" t="s">
        <v>729</v>
      </c>
      <c r="F13" s="139" t="s">
        <v>1543</v>
      </c>
      <c r="G13" s="145" t="s">
        <v>104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4">
      <c r="A14" s="164">
        <v>9</v>
      </c>
      <c r="B14" s="135">
        <v>3308</v>
      </c>
      <c r="C14" s="136">
        <f>VLOOKUP(B14,เลขปชช!B$2:J$959,6,0)</f>
        <v>1570501340975</v>
      </c>
      <c r="D14" s="137">
        <f>VLOOKUP(B14,เลขปชช!B$2:J$959,7,0)</f>
        <v>39952</v>
      </c>
      <c r="E14" s="138" t="s">
        <v>729</v>
      </c>
      <c r="F14" s="139" t="s">
        <v>471</v>
      </c>
      <c r="G14" s="145" t="s">
        <v>105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</row>
    <row r="15" spans="1:24">
      <c r="A15" s="164">
        <v>10</v>
      </c>
      <c r="B15" s="135">
        <v>3457</v>
      </c>
      <c r="C15" s="136">
        <f>VLOOKUP(B15,เลขปชช!B$2:J$959,6,0)</f>
        <v>1570501342871</v>
      </c>
      <c r="D15" s="137">
        <f>VLOOKUP(B15,เลขปชช!B$2:J$959,7,0)</f>
        <v>40089</v>
      </c>
      <c r="E15" s="138" t="s">
        <v>729</v>
      </c>
      <c r="F15" s="139" t="s">
        <v>518</v>
      </c>
      <c r="G15" s="145" t="s">
        <v>128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</row>
    <row r="16" spans="1:24">
      <c r="A16" s="164">
        <v>11</v>
      </c>
      <c r="B16" s="135">
        <v>3461</v>
      </c>
      <c r="C16" s="136">
        <f>VLOOKUP(B16,เลขปชช!B$2:J$959,6,0)</f>
        <v>1579901377475</v>
      </c>
      <c r="D16" s="137">
        <f>VLOOKUP(B16,เลขปชช!B$2:J$959,7,0)</f>
        <v>40132</v>
      </c>
      <c r="E16" s="138" t="s">
        <v>729</v>
      </c>
      <c r="F16" s="139" t="s">
        <v>1544</v>
      </c>
      <c r="G16" s="145" t="s">
        <v>85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>
      <c r="A17" s="164">
        <v>12</v>
      </c>
      <c r="B17" s="135">
        <v>3562</v>
      </c>
      <c r="C17" s="136">
        <f>VLOOKUP(B17,เลขปชช!B$2:J$959,6,0)</f>
        <v>1579901391419</v>
      </c>
      <c r="D17" s="137">
        <f>VLOOKUP(B17,เลขปชช!B$2:J$959,7,0)</f>
        <v>40221</v>
      </c>
      <c r="E17" s="138" t="s">
        <v>729</v>
      </c>
      <c r="F17" s="139" t="s">
        <v>482</v>
      </c>
      <c r="G17" s="145" t="s">
        <v>1063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</row>
    <row r="18" spans="1:20">
      <c r="A18" s="164">
        <v>13</v>
      </c>
      <c r="B18" s="135">
        <v>3688</v>
      </c>
      <c r="C18" s="136">
        <f>VLOOKUP(B18,เลขปชช!B$2:J$959,6,0)</f>
        <v>1570501342552</v>
      </c>
      <c r="D18" s="137">
        <f>VLOOKUP(B18,เลขปชช!B$2:J$959,7,0)</f>
        <v>40066</v>
      </c>
      <c r="E18" s="138" t="s">
        <v>729</v>
      </c>
      <c r="F18" s="139" t="s">
        <v>605</v>
      </c>
      <c r="G18" s="145" t="s">
        <v>1685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</row>
    <row r="19" spans="1:20">
      <c r="A19" s="164">
        <v>14</v>
      </c>
      <c r="B19" s="135">
        <v>3019</v>
      </c>
      <c r="C19" s="136">
        <f>VLOOKUP(B19,เลขปชช!B$2:J$959,6,0)</f>
        <v>1570501341955</v>
      </c>
      <c r="D19" s="137">
        <f>VLOOKUP(B19,เลขปชช!B$2:J$959,7,0)</f>
        <v>40033</v>
      </c>
      <c r="E19" s="138" t="s">
        <v>730</v>
      </c>
      <c r="F19" s="139" t="s">
        <v>459</v>
      </c>
      <c r="G19" s="145" t="s">
        <v>94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</row>
    <row r="20" spans="1:20">
      <c r="A20" s="164">
        <v>15</v>
      </c>
      <c r="B20" s="135">
        <v>3020</v>
      </c>
      <c r="C20" s="136">
        <f>VLOOKUP(B20,เลขปชช!B$2:J$959,6,0)</f>
        <v>1570501341882</v>
      </c>
      <c r="D20" s="137">
        <f>VLOOKUP(B20,เลขปชช!B$2:J$959,7,0)</f>
        <v>40031</v>
      </c>
      <c r="E20" s="138" t="s">
        <v>730</v>
      </c>
      <c r="F20" s="139" t="s">
        <v>472</v>
      </c>
      <c r="G20" s="145" t="s">
        <v>85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</row>
    <row r="21" spans="1:20">
      <c r="A21" s="164">
        <v>16</v>
      </c>
      <c r="B21" s="135">
        <v>3032</v>
      </c>
      <c r="C21" s="136">
        <f>VLOOKUP(B21,เลขปชช!B$2:J$959,6,0)</f>
        <v>1570501344822</v>
      </c>
      <c r="D21" s="137">
        <f>VLOOKUP(B21,เลขปชช!B$2:J$959,7,0)</f>
        <v>40208</v>
      </c>
      <c r="E21" s="138" t="s">
        <v>730</v>
      </c>
      <c r="F21" s="139" t="s">
        <v>473</v>
      </c>
      <c r="G21" s="145" t="s">
        <v>106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</row>
    <row r="22" spans="1:20">
      <c r="A22" s="164">
        <v>17</v>
      </c>
      <c r="B22" s="135">
        <v>3038</v>
      </c>
      <c r="C22" s="136">
        <f>VLOOKUP(B22,เลขปชช!B$2:J$959,6,0)</f>
        <v>1570501343605</v>
      </c>
      <c r="D22" s="137">
        <f>VLOOKUP(B22,เลขปชช!B$2:J$959,7,0)</f>
        <v>40132</v>
      </c>
      <c r="E22" s="138" t="s">
        <v>730</v>
      </c>
      <c r="F22" s="139" t="s">
        <v>460</v>
      </c>
      <c r="G22" s="145" t="s">
        <v>95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</row>
    <row r="23" spans="1:20">
      <c r="A23" s="164">
        <v>18</v>
      </c>
      <c r="B23" s="135">
        <v>3053</v>
      </c>
      <c r="C23" s="136">
        <f>VLOOKUP(B23,เลขปชช!B$2:J$959,6,0)</f>
        <v>1579901396917</v>
      </c>
      <c r="D23" s="137">
        <f>VLOOKUP(B23,เลขปชช!B$2:J$959,7,0)</f>
        <v>40261</v>
      </c>
      <c r="E23" s="138" t="s">
        <v>730</v>
      </c>
      <c r="F23" s="139" t="s">
        <v>1038</v>
      </c>
      <c r="G23" s="145" t="s">
        <v>1293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</row>
    <row r="24" spans="1:20">
      <c r="A24" s="164">
        <v>19</v>
      </c>
      <c r="B24" s="135">
        <v>3172</v>
      </c>
      <c r="C24" s="136">
        <f>VLOOKUP(B24,เลขปชช!B$2:J$959,6,0)</f>
        <v>1570501342846</v>
      </c>
      <c r="D24" s="137">
        <f>VLOOKUP(B24,เลขปชช!B$2:J$959,7,0)</f>
        <v>40092</v>
      </c>
      <c r="E24" s="138" t="s">
        <v>730</v>
      </c>
      <c r="F24" s="139" t="s">
        <v>449</v>
      </c>
      <c r="G24" s="145" t="s">
        <v>85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</row>
    <row r="25" spans="1:20">
      <c r="A25" s="164">
        <v>20</v>
      </c>
      <c r="B25" s="135">
        <v>3175</v>
      </c>
      <c r="C25" s="136">
        <f>VLOOKUP(B25,เลขปชช!B$2:J$959,6,0)</f>
        <v>1909803474243</v>
      </c>
      <c r="D25" s="137">
        <f>VLOOKUP(B25,เลขปชช!B$2:J$959,7,0)</f>
        <v>40083</v>
      </c>
      <c r="E25" s="138" t="s">
        <v>730</v>
      </c>
      <c r="F25" s="139" t="s">
        <v>1025</v>
      </c>
      <c r="G25" s="145" t="s">
        <v>108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</row>
    <row r="26" spans="1:20">
      <c r="A26" s="164">
        <v>21</v>
      </c>
      <c r="B26" s="135">
        <v>3180</v>
      </c>
      <c r="C26" s="136">
        <f>VLOOKUP(B26,เลขปชช!B$2:J$959,6,0)</f>
        <v>1570501345471</v>
      </c>
      <c r="D26" s="137">
        <f>VLOOKUP(B26,เลขปชช!B$2:J$959,7,0)</f>
        <v>40265</v>
      </c>
      <c r="E26" s="138" t="s">
        <v>730</v>
      </c>
      <c r="F26" s="139" t="s">
        <v>461</v>
      </c>
      <c r="G26" s="145" t="s">
        <v>96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1:20">
      <c r="A27" s="164">
        <v>22</v>
      </c>
      <c r="B27" s="135">
        <v>3239</v>
      </c>
      <c r="C27" s="136">
        <f>VLOOKUP(B27,เลขปชช!B$2:J$959,6,0)</f>
        <v>1579901410758</v>
      </c>
      <c r="D27" s="137">
        <f>VLOOKUP(B27,เลขปชช!B$2:J$959,7,0)</f>
        <v>40354</v>
      </c>
      <c r="E27" s="138" t="s">
        <v>730</v>
      </c>
      <c r="F27" s="139" t="s">
        <v>462</v>
      </c>
      <c r="G27" s="145" t="s">
        <v>97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</row>
    <row r="28" spans="1:20">
      <c r="A28" s="164">
        <v>23</v>
      </c>
      <c r="B28" s="135">
        <v>3309</v>
      </c>
      <c r="C28" s="136">
        <f>VLOOKUP(B28,เลขปชช!B$2:J$959,6,0)</f>
        <v>1570501343923</v>
      </c>
      <c r="D28" s="137">
        <f>VLOOKUP(B28,เลขปชช!B$2:J$959,7,0)</f>
        <v>40148</v>
      </c>
      <c r="E28" s="138" t="s">
        <v>730</v>
      </c>
      <c r="F28" s="139" t="s">
        <v>474</v>
      </c>
      <c r="G28" s="145" t="s">
        <v>109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</row>
    <row r="29" spans="1:20">
      <c r="A29" s="164">
        <v>24</v>
      </c>
      <c r="B29" s="135">
        <v>3311</v>
      </c>
      <c r="C29" s="136">
        <f>VLOOKUP(B29,เลขปชช!B$2:J$959,6,0)</f>
        <v>1100202008859</v>
      </c>
      <c r="D29" s="137">
        <f>VLOOKUP(B29,เลขปชช!B$2:J$959,7,0)</f>
        <v>40028</v>
      </c>
      <c r="E29" s="138" t="s">
        <v>730</v>
      </c>
      <c r="F29" s="139" t="s">
        <v>475</v>
      </c>
      <c r="G29" s="145" t="s">
        <v>110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</row>
    <row r="30" spans="1:20">
      <c r="A30" s="164">
        <v>25</v>
      </c>
      <c r="B30" s="135">
        <v>3313</v>
      </c>
      <c r="C30" s="136">
        <f>VLOOKUP(B30,เลขปชช!B$2:J$959,6,0)</f>
        <v>1578000048977</v>
      </c>
      <c r="D30" s="137">
        <f>VLOOKUP(B30,เลขปชช!B$2:J$959,7,0)</f>
        <v>39995</v>
      </c>
      <c r="E30" s="138" t="s">
        <v>730</v>
      </c>
      <c r="F30" s="139" t="s">
        <v>476</v>
      </c>
      <c r="G30" s="145" t="s">
        <v>111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</row>
    <row r="31" spans="1:20">
      <c r="A31" s="164">
        <v>26</v>
      </c>
      <c r="B31" s="135">
        <v>3314</v>
      </c>
      <c r="C31" s="136">
        <f>VLOOKUP(B31,เลขปชช!B$2:J$959,6,0)</f>
        <v>1579901365825</v>
      </c>
      <c r="D31" s="137">
        <f>VLOOKUP(B31,เลขปชช!B$2:J$959,7,0)</f>
        <v>40067</v>
      </c>
      <c r="E31" s="138" t="s">
        <v>730</v>
      </c>
      <c r="F31" s="139" t="s">
        <v>477</v>
      </c>
      <c r="G31" s="145" t="s">
        <v>73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>
      <c r="A32" s="164">
        <v>27</v>
      </c>
      <c r="B32" s="135">
        <v>3315</v>
      </c>
      <c r="C32" s="136">
        <f>VLOOKUP(B32,เลขปชช!B$2:J$959,6,0)</f>
        <v>1570501341734</v>
      </c>
      <c r="D32" s="137">
        <f>VLOOKUP(B32,เลขปชช!B$2:J$959,7,0)</f>
        <v>40016</v>
      </c>
      <c r="E32" s="138" t="s">
        <v>730</v>
      </c>
      <c r="F32" s="139" t="s">
        <v>478</v>
      </c>
      <c r="G32" s="145" t="s">
        <v>112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</row>
    <row r="33" spans="1:20">
      <c r="A33" s="164">
        <v>28</v>
      </c>
      <c r="B33" s="135">
        <v>3463</v>
      </c>
      <c r="C33" s="136">
        <f>VLOOKUP(B33,เลขปชช!B$2:J$959,6,0)</f>
        <v>1249900968928</v>
      </c>
      <c r="D33" s="137">
        <f>VLOOKUP(B33,เลขปชช!B$2:J$959,7,0)</f>
        <v>40295</v>
      </c>
      <c r="E33" s="138" t="s">
        <v>730</v>
      </c>
      <c r="F33" s="139" t="s">
        <v>464</v>
      </c>
      <c r="G33" s="145" t="s">
        <v>100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</row>
    <row r="34" spans="1:20">
      <c r="A34" s="164">
        <v>29</v>
      </c>
      <c r="B34" s="135">
        <v>3466</v>
      </c>
      <c r="C34" s="136">
        <f>VLOOKUP(B34,เลขปชช!B$2:J$959,6,0)</f>
        <v>1570501342013</v>
      </c>
      <c r="D34" s="137">
        <f>VLOOKUP(B34,เลขปชช!B$2:J$959,7,0)</f>
        <v>40032</v>
      </c>
      <c r="E34" s="138" t="s">
        <v>730</v>
      </c>
      <c r="F34" s="139" t="s">
        <v>465</v>
      </c>
      <c r="G34" s="145" t="s">
        <v>257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</row>
    <row r="35" spans="1:20">
      <c r="A35" s="164">
        <v>30</v>
      </c>
      <c r="B35" s="135">
        <v>3585</v>
      </c>
      <c r="C35" s="136">
        <f>VLOOKUP(B35,เลขปชช!B$2:J$959,6,0)</f>
        <v>1570501343435</v>
      </c>
      <c r="D35" s="137">
        <f>VLOOKUP(B35,เลขปชช!B$2:J$959,7,0)</f>
        <v>40123</v>
      </c>
      <c r="E35" s="138" t="s">
        <v>730</v>
      </c>
      <c r="F35" s="139" t="s">
        <v>1129</v>
      </c>
      <c r="G35" s="145" t="s">
        <v>315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</row>
    <row r="36" spans="1:20">
      <c r="A36" s="164">
        <v>31</v>
      </c>
      <c r="B36" s="135">
        <v>3664</v>
      </c>
      <c r="C36" s="136">
        <f>VLOOKUP(B36,เลขปชช!B$2:J$959,6,0)</f>
        <v>1350101881831</v>
      </c>
      <c r="D36" s="137">
        <f>VLOOKUP(B36,เลขปชช!B$2:J$959,7,0)</f>
        <v>39960</v>
      </c>
      <c r="E36" s="138" t="s">
        <v>730</v>
      </c>
      <c r="F36" s="139" t="s">
        <v>1535</v>
      </c>
      <c r="G36" s="145" t="s">
        <v>1536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</row>
    <row r="37" spans="1:20">
      <c r="A37" s="164">
        <v>32</v>
      </c>
      <c r="B37" s="135">
        <v>3709</v>
      </c>
      <c r="C37" s="136">
        <f>VLOOKUP(B37,เลขปชช!B$2:J$959,6,0)</f>
        <v>1560101667683</v>
      </c>
      <c r="D37" s="137">
        <f>VLOOKUP(B37,เลขปชช!B$2:J$959,7,0)</f>
        <v>39955</v>
      </c>
      <c r="E37" s="138" t="s">
        <v>730</v>
      </c>
      <c r="F37" s="139" t="s">
        <v>1651</v>
      </c>
      <c r="G37" s="145" t="s">
        <v>1652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</row>
  </sheetData>
  <mergeCells count="4">
    <mergeCell ref="A1:T1"/>
    <mergeCell ref="A2:T2"/>
    <mergeCell ref="E5:G5"/>
    <mergeCell ref="A3:T3"/>
  </mergeCells>
  <pageMargins left="0.70866141732283472" right="0.35433070866141736" top="0.43307086614173229" bottom="0.35433070866141736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>
    <tabColor theme="9" tint="0.39997558519241921"/>
  </sheetPr>
  <dimension ref="A1:AA43"/>
  <sheetViews>
    <sheetView view="pageBreakPreview" topLeftCell="A28" zoomScaleSheetLayoutView="100" workbookViewId="0">
      <selection activeCell="D4" sqref="C1:D1048576"/>
    </sheetView>
  </sheetViews>
  <sheetFormatPr defaultRowHeight="21"/>
  <cols>
    <col min="1" max="1" width="5.125" style="125" bestFit="1" customWidth="1"/>
    <col min="2" max="2" width="9" style="125"/>
    <col min="3" max="3" width="17.62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22" width="3.625" style="125" customWidth="1"/>
    <col min="23" max="16384" width="9" style="125"/>
  </cols>
  <sheetData>
    <row r="1" spans="1:27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</row>
    <row r="2" spans="1:27">
      <c r="A2" s="448" t="s">
        <v>1866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126"/>
      <c r="X2" s="126"/>
      <c r="Y2" s="126"/>
      <c r="Z2" s="126"/>
      <c r="AA2" s="126"/>
    </row>
    <row r="3" spans="1:27">
      <c r="A3" s="448" t="str">
        <f>"ครูที่ปรึกษา  "&amp;สถิติ!P21&amp;", " &amp;สถิติ!P22</f>
        <v>ครูที่ปรึกษา  นางสาวผาณิต   อานุนามัง, นายสยาม   วงศ์ธิดาธร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127"/>
      <c r="X3" s="162"/>
      <c r="Y3" s="162"/>
      <c r="Z3" s="162"/>
      <c r="AA3" s="162"/>
    </row>
    <row r="4" spans="1:27" ht="12" customHeight="1"/>
    <row r="5" spans="1:27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388"/>
      <c r="U5" s="131"/>
      <c r="V5" s="131"/>
    </row>
    <row r="6" spans="1:27" s="134" customFormat="1">
      <c r="A6" s="133">
        <v>1</v>
      </c>
      <c r="B6" s="135">
        <v>2860</v>
      </c>
      <c r="C6" s="136">
        <f>VLOOKUP(B6,เลขปชช!B$2:J$959,6,0)</f>
        <v>1570501326808</v>
      </c>
      <c r="D6" s="137">
        <f>VLOOKUP(B6,เลขปชช!B$2:J$959,7,0)</f>
        <v>38992</v>
      </c>
      <c r="E6" s="138" t="s">
        <v>729</v>
      </c>
      <c r="F6" s="139" t="s">
        <v>533</v>
      </c>
      <c r="G6" s="145" t="s">
        <v>142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388"/>
      <c r="U6" s="131"/>
      <c r="V6" s="131"/>
    </row>
    <row r="7" spans="1:27">
      <c r="A7" s="164">
        <v>2</v>
      </c>
      <c r="B7" s="135">
        <v>2896</v>
      </c>
      <c r="C7" s="136">
        <f>VLOOKUP(B7,เลขปชช!B$2:J$959,6,0)</f>
        <v>1570501332743</v>
      </c>
      <c r="D7" s="137">
        <f>VLOOKUP(B7,เลขปชช!B$2:J$959,7,0)</f>
        <v>39385</v>
      </c>
      <c r="E7" s="138" t="s">
        <v>729</v>
      </c>
      <c r="F7" s="139" t="s">
        <v>1542</v>
      </c>
      <c r="G7" s="145" t="s">
        <v>737</v>
      </c>
      <c r="H7" s="13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7">
      <c r="A8" s="164">
        <v>3</v>
      </c>
      <c r="B8" s="135">
        <v>2900</v>
      </c>
      <c r="C8" s="136">
        <f>VLOOKUP(B8,เลขปชช!B$2:J$959,6,0)</f>
        <v>1579901241468</v>
      </c>
      <c r="D8" s="137">
        <f>VLOOKUP(B8,เลขปชช!B$2:J$959,7,0)</f>
        <v>39254</v>
      </c>
      <c r="E8" s="138" t="s">
        <v>729</v>
      </c>
      <c r="F8" s="139" t="s">
        <v>442</v>
      </c>
      <c r="G8" s="145" t="s">
        <v>738</v>
      </c>
      <c r="H8" s="13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7">
      <c r="A9" s="133">
        <v>4</v>
      </c>
      <c r="B9" s="135">
        <v>2912</v>
      </c>
      <c r="C9" s="136">
        <f>VLOOKUP(B9,เลขปชช!B$2:J$959,6,0)</f>
        <v>1570501339357</v>
      </c>
      <c r="D9" s="137">
        <f>VLOOKUP(B9,เลขปชช!B$2:J$959,7,0)</f>
        <v>39819</v>
      </c>
      <c r="E9" s="138" t="s">
        <v>729</v>
      </c>
      <c r="F9" s="139" t="s">
        <v>386</v>
      </c>
      <c r="G9" s="145" t="s">
        <v>739</v>
      </c>
      <c r="H9" s="13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</row>
    <row r="10" spans="1:27">
      <c r="A10" s="164">
        <v>5</v>
      </c>
      <c r="B10" s="135">
        <v>2913</v>
      </c>
      <c r="C10" s="136">
        <f>VLOOKUP(B10,เลขปชช!B$2:J$959,6,0)</f>
        <v>1909803427229</v>
      </c>
      <c r="D10" s="137">
        <f>VLOOKUP(B10,เลขปชช!B$2:J$959,7,0)</f>
        <v>39930</v>
      </c>
      <c r="E10" s="138" t="s">
        <v>729</v>
      </c>
      <c r="F10" s="139" t="s">
        <v>480</v>
      </c>
      <c r="G10" s="145" t="s">
        <v>740</v>
      </c>
      <c r="H10" s="13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spans="1:27">
      <c r="A11" s="164">
        <v>6</v>
      </c>
      <c r="B11" s="135">
        <v>2915</v>
      </c>
      <c r="C11" s="136">
        <f>VLOOKUP(B11,เลขปชช!B$2:J$959,6,0)</f>
        <v>1579901328474</v>
      </c>
      <c r="D11" s="137">
        <f>VLOOKUP(B11,เลขปชช!B$2:J$959,7,0)</f>
        <v>39823</v>
      </c>
      <c r="E11" s="138" t="s">
        <v>729</v>
      </c>
      <c r="F11" s="139" t="s">
        <v>481</v>
      </c>
      <c r="G11" s="145" t="s">
        <v>741</v>
      </c>
      <c r="H11" s="13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7">
      <c r="A12" s="133">
        <v>7</v>
      </c>
      <c r="B12" s="135">
        <v>2926</v>
      </c>
      <c r="C12" s="136">
        <f>VLOOKUP(B12,เลขปชช!B$2:J$959,6,0)</f>
        <v>1570501336072</v>
      </c>
      <c r="D12" s="137">
        <f>VLOOKUP(B12,เลขปชช!B$2:J$959,7,0)</f>
        <v>39601</v>
      </c>
      <c r="E12" s="138" t="s">
        <v>729</v>
      </c>
      <c r="F12" s="139" t="s">
        <v>482</v>
      </c>
      <c r="G12" s="145" t="s">
        <v>103</v>
      </c>
      <c r="H12" s="13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spans="1:27">
      <c r="A13" s="164">
        <v>8</v>
      </c>
      <c r="B13" s="135">
        <v>2931</v>
      </c>
      <c r="C13" s="136">
        <f>VLOOKUP(B13,เลขปชช!B$2:J$959,6,0)</f>
        <v>1570501337729</v>
      </c>
      <c r="D13" s="137">
        <f>VLOOKUP(B13,เลขปชช!B$2:J$959,7,0)</f>
        <v>39708</v>
      </c>
      <c r="E13" s="138" t="s">
        <v>729</v>
      </c>
      <c r="F13" s="139" t="s">
        <v>484</v>
      </c>
      <c r="G13" s="145" t="s">
        <v>743</v>
      </c>
      <c r="H13" s="13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spans="1:27">
      <c r="A14" s="164">
        <v>9</v>
      </c>
      <c r="B14" s="135">
        <v>2953</v>
      </c>
      <c r="C14" s="136">
        <f>VLOOKUP(B14,เลขปชช!B$2:J$959,6,0)</f>
        <v>1570501336897</v>
      </c>
      <c r="D14" s="137">
        <f>VLOOKUP(B14,เลขปชช!B$2:J$959,7,0)</f>
        <v>39655</v>
      </c>
      <c r="E14" s="138" t="s">
        <v>729</v>
      </c>
      <c r="F14" s="139" t="s">
        <v>480</v>
      </c>
      <c r="G14" s="145" t="s">
        <v>744</v>
      </c>
      <c r="H14" s="13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</row>
    <row r="15" spans="1:27">
      <c r="A15" s="133">
        <v>10</v>
      </c>
      <c r="B15" s="135">
        <v>2998</v>
      </c>
      <c r="C15" s="136">
        <f>VLOOKUP(B15,เลขปชช!B$2:J$959,6,0)</f>
        <v>1570501340461</v>
      </c>
      <c r="D15" s="137">
        <f>VLOOKUP(B15,เลขปชช!B$2:J$959,7,0)</f>
        <v>39907</v>
      </c>
      <c r="E15" s="138" t="s">
        <v>729</v>
      </c>
      <c r="F15" s="139" t="s">
        <v>485</v>
      </c>
      <c r="G15" s="145" t="s">
        <v>745</v>
      </c>
      <c r="H15" s="13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</row>
    <row r="16" spans="1:27">
      <c r="A16" s="164">
        <v>11</v>
      </c>
      <c r="B16" s="135">
        <v>3164</v>
      </c>
      <c r="C16" s="136">
        <f>VLOOKUP(B16,เลขปชช!B$2:J$959,6,0)</f>
        <v>1570501340487</v>
      </c>
      <c r="D16" s="137">
        <f>VLOOKUP(B16,เลขปชช!B$2:J$959,7,0)</f>
        <v>39909</v>
      </c>
      <c r="E16" s="138" t="s">
        <v>729</v>
      </c>
      <c r="F16" s="139" t="s">
        <v>486</v>
      </c>
      <c r="G16" s="145" t="s">
        <v>746</v>
      </c>
      <c r="H16" s="13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</row>
    <row r="17" spans="1:22">
      <c r="A17" s="164">
        <v>12</v>
      </c>
      <c r="B17" s="135">
        <v>3167</v>
      </c>
      <c r="C17" s="136">
        <f>VLOOKUP(B17,เลขปชช!B$2:J$959,6,0)</f>
        <v>1570501337915</v>
      </c>
      <c r="D17" s="137">
        <f>VLOOKUP(B17,เลขปชช!B$2:J$959,7,0)</f>
        <v>39716</v>
      </c>
      <c r="E17" s="138" t="s">
        <v>729</v>
      </c>
      <c r="F17" s="139" t="s">
        <v>487</v>
      </c>
      <c r="G17" s="145" t="s">
        <v>747</v>
      </c>
      <c r="H17" s="13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>
      <c r="A18" s="133">
        <v>13</v>
      </c>
      <c r="B18" s="135">
        <v>3223</v>
      </c>
      <c r="C18" s="136">
        <f>VLOOKUP(B18,เลขปชช!B$2:J$959,6,0)</f>
        <v>1570501338636</v>
      </c>
      <c r="D18" s="137">
        <f>VLOOKUP(B18,เลขปชช!B$2:J$959,7,0)</f>
        <v>39762</v>
      </c>
      <c r="E18" s="138" t="s">
        <v>729</v>
      </c>
      <c r="F18" s="139" t="s">
        <v>488</v>
      </c>
      <c r="G18" s="145" t="s">
        <v>748</v>
      </c>
      <c r="H18" s="13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</row>
    <row r="19" spans="1:22">
      <c r="A19" s="164">
        <v>14</v>
      </c>
      <c r="B19" s="135">
        <v>3228</v>
      </c>
      <c r="C19" s="136">
        <f>VLOOKUP(B19,เลขปชช!B$2:J$959,6,0)</f>
        <v>1579901312900</v>
      </c>
      <c r="D19" s="137">
        <f>VLOOKUP(B19,เลขปชช!B$2:J$959,7,0)</f>
        <v>39725</v>
      </c>
      <c r="E19" s="138" t="s">
        <v>729</v>
      </c>
      <c r="F19" s="139" t="s">
        <v>489</v>
      </c>
      <c r="G19" s="145" t="s">
        <v>749</v>
      </c>
      <c r="H19" s="13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</row>
    <row r="20" spans="1:22">
      <c r="A20" s="164">
        <v>15</v>
      </c>
      <c r="B20" s="135">
        <v>3326</v>
      </c>
      <c r="C20" s="136">
        <f>VLOOKUP(B20,เลขปชช!B$2:J$959,6,0)</f>
        <v>1570501335980</v>
      </c>
      <c r="D20" s="137">
        <f>VLOOKUP(B20,เลขปชช!B$2:J$959,7,0)</f>
        <v>39590</v>
      </c>
      <c r="E20" s="138" t="s">
        <v>729</v>
      </c>
      <c r="F20" s="139" t="s">
        <v>1048</v>
      </c>
      <c r="G20" s="145" t="s">
        <v>750</v>
      </c>
      <c r="H20" s="13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</row>
    <row r="21" spans="1:22">
      <c r="A21" s="133">
        <v>16</v>
      </c>
      <c r="B21" s="135">
        <v>3453</v>
      </c>
      <c r="C21" s="136">
        <f>VLOOKUP(B21,เลขปชช!B$2:J$959,6,0)</f>
        <v>1570501337338</v>
      </c>
      <c r="D21" s="137">
        <f>VLOOKUP(B21,เลขปชช!B$2:J$959,7,0)</f>
        <v>39687</v>
      </c>
      <c r="E21" s="138" t="s">
        <v>729</v>
      </c>
      <c r="F21" s="139" t="s">
        <v>490</v>
      </c>
      <c r="G21" s="145" t="s">
        <v>751</v>
      </c>
      <c r="H21" s="13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</row>
    <row r="22" spans="1:22">
      <c r="A22" s="164">
        <v>17</v>
      </c>
      <c r="B22" s="135">
        <v>3454</v>
      </c>
      <c r="C22" s="136">
        <f>VLOOKUP(B22,เลขปชช!B$2:J$959,6,0)</f>
        <v>1579901320708</v>
      </c>
      <c r="D22" s="137">
        <f>VLOOKUP(B22,เลขปชช!B$2:J$959,7,0)</f>
        <v>39775</v>
      </c>
      <c r="E22" s="138" t="s">
        <v>729</v>
      </c>
      <c r="F22" s="139" t="s">
        <v>491</v>
      </c>
      <c r="G22" s="145" t="s">
        <v>752</v>
      </c>
      <c r="H22" s="13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</row>
    <row r="23" spans="1:22">
      <c r="A23" s="164">
        <v>18</v>
      </c>
      <c r="B23" s="135">
        <v>3765</v>
      </c>
      <c r="C23" s="136">
        <f>VLOOKUP(B23,เลขปชช!B$2:J$959,6,0)</f>
        <v>1209000434978</v>
      </c>
      <c r="D23" s="137">
        <f>VLOOKUP(B23,เลขปชช!B$2:J$959,7,0)</f>
        <v>39794</v>
      </c>
      <c r="E23" s="379" t="s">
        <v>729</v>
      </c>
      <c r="F23" s="128" t="s">
        <v>1844</v>
      </c>
      <c r="G23" s="386" t="s">
        <v>1845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</row>
    <row r="24" spans="1:22">
      <c r="A24" s="164">
        <v>19</v>
      </c>
      <c r="B24" s="135">
        <v>2918</v>
      </c>
      <c r="C24" s="136">
        <f>VLOOKUP(B24,เลขปชช!B$2:J$959,6,0)</f>
        <v>1102900175761</v>
      </c>
      <c r="D24" s="137">
        <f>VLOOKUP(B24,เลขปชช!B$2:J$959,7,0)</f>
        <v>39799</v>
      </c>
      <c r="E24" s="138" t="s">
        <v>730</v>
      </c>
      <c r="F24" s="139" t="s">
        <v>492</v>
      </c>
      <c r="G24" s="145" t="s">
        <v>60</v>
      </c>
      <c r="H24" s="13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</row>
    <row r="25" spans="1:22">
      <c r="A25" s="133">
        <v>20</v>
      </c>
      <c r="B25" s="135">
        <v>2919</v>
      </c>
      <c r="C25" s="136">
        <f>VLOOKUP(B25,เลขปชช!B$2:J$959,6,0)</f>
        <v>1102200279890</v>
      </c>
      <c r="D25" s="137">
        <f>VLOOKUP(B25,เลขปชช!B$2:J$959,7,0)</f>
        <v>39818</v>
      </c>
      <c r="E25" s="138" t="s">
        <v>730</v>
      </c>
      <c r="F25" s="139" t="s">
        <v>1026</v>
      </c>
      <c r="G25" s="145" t="s">
        <v>750</v>
      </c>
      <c r="H25" s="13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</row>
    <row r="26" spans="1:22">
      <c r="A26" s="164">
        <v>21</v>
      </c>
      <c r="B26" s="135">
        <v>2921</v>
      </c>
      <c r="C26" s="136">
        <f>VLOOKUP(B26,เลขปชช!B$2:J$959,6,0)</f>
        <v>1510101557896</v>
      </c>
      <c r="D26" s="137">
        <f>VLOOKUP(B26,เลขปชช!B$2:J$959,7,0)</f>
        <v>39852</v>
      </c>
      <c r="E26" s="138" t="s">
        <v>730</v>
      </c>
      <c r="F26" s="139" t="s">
        <v>493</v>
      </c>
      <c r="G26" s="145" t="s">
        <v>753</v>
      </c>
      <c r="H26" s="13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</row>
    <row r="27" spans="1:22">
      <c r="A27" s="164">
        <v>22</v>
      </c>
      <c r="B27" s="135">
        <v>2924</v>
      </c>
      <c r="C27" s="136">
        <f>VLOOKUP(B27,เลขปชช!B$2:J$959,6,0)</f>
        <v>1570501340819</v>
      </c>
      <c r="D27" s="137">
        <f>VLOOKUP(B27,เลขปชช!B$2:J$959,7,0)</f>
        <v>39938</v>
      </c>
      <c r="E27" s="138" t="s">
        <v>730</v>
      </c>
      <c r="F27" s="139" t="s">
        <v>494</v>
      </c>
      <c r="G27" s="145" t="s">
        <v>359</v>
      </c>
      <c r="H27" s="13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</row>
    <row r="28" spans="1:22">
      <c r="A28" s="164">
        <v>23</v>
      </c>
      <c r="B28" s="135">
        <v>2933</v>
      </c>
      <c r="C28" s="136">
        <f>VLOOKUP(B28,เลขปชช!B$2:J$959,6,0)</f>
        <v>1570501337273</v>
      </c>
      <c r="D28" s="137">
        <f>VLOOKUP(B28,เลขปชช!B$2:J$959,7,0)</f>
        <v>39681</v>
      </c>
      <c r="E28" s="138" t="s">
        <v>730</v>
      </c>
      <c r="F28" s="139" t="s">
        <v>464</v>
      </c>
      <c r="G28" s="145" t="s">
        <v>311</v>
      </c>
      <c r="H28" s="13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</row>
    <row r="29" spans="1:22">
      <c r="A29" s="133">
        <v>24</v>
      </c>
      <c r="B29" s="135">
        <v>2935</v>
      </c>
      <c r="C29" s="136">
        <f>VLOOKUP(B29,เลขปชช!B$2:J$959,6,0)</f>
        <v>5570501057125</v>
      </c>
      <c r="D29" s="137">
        <f>VLOOKUP(B29,เลขปชช!B$2:J$959,7,0)</f>
        <v>39774</v>
      </c>
      <c r="E29" s="138" t="s">
        <v>730</v>
      </c>
      <c r="F29" s="139" t="s">
        <v>495</v>
      </c>
      <c r="G29" s="145" t="s">
        <v>754</v>
      </c>
      <c r="H29" s="13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  <row r="30" spans="1:22">
      <c r="A30" s="164">
        <v>25</v>
      </c>
      <c r="B30" s="135">
        <v>2936</v>
      </c>
      <c r="C30" s="136">
        <f>VLOOKUP(B30,เลขปชช!B$2:J$959,6,0)</f>
        <v>1408900043425</v>
      </c>
      <c r="D30" s="137">
        <f>VLOOKUP(B30,เลขปชช!B$2:J$959,7,0)</f>
        <v>39742</v>
      </c>
      <c r="E30" s="138" t="s">
        <v>730</v>
      </c>
      <c r="F30" s="139" t="s">
        <v>496</v>
      </c>
      <c r="G30" s="145" t="s">
        <v>755</v>
      </c>
      <c r="H30" s="13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</row>
    <row r="31" spans="1:22">
      <c r="A31" s="164">
        <v>26</v>
      </c>
      <c r="B31" s="135">
        <v>2938</v>
      </c>
      <c r="C31" s="136">
        <f>VLOOKUP(B31,เลขปชช!B$2:J$959,6,0)</f>
        <v>1579901302530</v>
      </c>
      <c r="D31" s="137">
        <f>VLOOKUP(B31,เลขปชช!B$2:J$959,7,0)</f>
        <v>39665</v>
      </c>
      <c r="E31" s="138" t="s">
        <v>730</v>
      </c>
      <c r="F31" s="139" t="s">
        <v>497</v>
      </c>
      <c r="G31" s="145" t="s">
        <v>366</v>
      </c>
      <c r="H31" s="13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</row>
    <row r="32" spans="1:22">
      <c r="A32" s="164">
        <v>27</v>
      </c>
      <c r="B32" s="135">
        <v>2999</v>
      </c>
      <c r="C32" s="136">
        <f>VLOOKUP(B32,เลขปชช!B$2:J$959,6,0)</f>
        <v>1579901344372</v>
      </c>
      <c r="D32" s="137">
        <f>VLOOKUP(B32,เลขปชช!B$2:J$959,7,0)</f>
        <v>39928</v>
      </c>
      <c r="E32" s="138" t="s">
        <v>730</v>
      </c>
      <c r="F32" s="139" t="s">
        <v>498</v>
      </c>
      <c r="G32" s="145" t="s">
        <v>112</v>
      </c>
      <c r="H32" s="13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</row>
    <row r="33" spans="1:22">
      <c r="A33" s="133">
        <v>28</v>
      </c>
      <c r="B33" s="135">
        <v>3003</v>
      </c>
      <c r="C33" s="136">
        <f>VLOOKUP(B33,เลขปชช!B$2:J$959,6,0)</f>
        <v>1570501338326</v>
      </c>
      <c r="D33" s="137">
        <f>VLOOKUP(B33,เลขปชช!B$2:J$959,7,0)</f>
        <v>39746</v>
      </c>
      <c r="E33" s="138" t="s">
        <v>730</v>
      </c>
      <c r="F33" s="139" t="s">
        <v>499</v>
      </c>
      <c r="G33" s="145" t="s">
        <v>756</v>
      </c>
      <c r="H33" s="13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</row>
    <row r="34" spans="1:22">
      <c r="A34" s="164">
        <v>29</v>
      </c>
      <c r="B34" s="135">
        <v>3165</v>
      </c>
      <c r="C34" s="136">
        <f>VLOOKUP(B34,เลขปชช!B$2:J$959,6,0)</f>
        <v>1909803390414</v>
      </c>
      <c r="D34" s="137">
        <f>VLOOKUP(B34,เลขปชช!B$2:J$959,7,0)</f>
        <v>39806</v>
      </c>
      <c r="E34" s="138" t="s">
        <v>730</v>
      </c>
      <c r="F34" s="139" t="s">
        <v>500</v>
      </c>
      <c r="G34" s="145" t="s">
        <v>757</v>
      </c>
      <c r="H34" s="13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</row>
    <row r="35" spans="1:22">
      <c r="A35" s="164">
        <v>30</v>
      </c>
      <c r="B35" s="135">
        <v>3225</v>
      </c>
      <c r="C35" s="136">
        <f>VLOOKUP(B35,เลขปชช!B$2:J$959,6,0)</f>
        <v>1570501337940</v>
      </c>
      <c r="D35" s="137">
        <f>VLOOKUP(B35,เลขปชช!B$2:J$959,7,0)</f>
        <v>39723</v>
      </c>
      <c r="E35" s="138" t="s">
        <v>730</v>
      </c>
      <c r="F35" s="139" t="s">
        <v>501</v>
      </c>
      <c r="G35" s="145" t="s">
        <v>758</v>
      </c>
      <c r="H35" s="13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</row>
    <row r="36" spans="1:22">
      <c r="A36" s="164">
        <v>31</v>
      </c>
      <c r="B36" s="135">
        <v>3226</v>
      </c>
      <c r="C36" s="136">
        <f>VLOOKUP(B36,เลขปชช!B$2:J$959,6,0)</f>
        <v>1103200173715</v>
      </c>
      <c r="D36" s="137">
        <f>VLOOKUP(B36,เลขปชช!B$2:J$959,7,0)</f>
        <v>39887</v>
      </c>
      <c r="E36" s="138" t="s">
        <v>730</v>
      </c>
      <c r="F36" s="139" t="s">
        <v>502</v>
      </c>
      <c r="G36" s="145" t="s">
        <v>109</v>
      </c>
      <c r="H36" s="13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</row>
    <row r="37" spans="1:22">
      <c r="A37" s="133">
        <v>32</v>
      </c>
      <c r="B37" s="135">
        <v>3324</v>
      </c>
      <c r="C37" s="136">
        <f>VLOOKUP(B37,เลขปชช!B$2:J$959,6,0)</f>
        <v>1570501335785</v>
      </c>
      <c r="D37" s="137">
        <f>VLOOKUP(B37,เลขปชช!B$2:J$959,7,0)</f>
        <v>39563</v>
      </c>
      <c r="E37" s="138" t="s">
        <v>730</v>
      </c>
      <c r="F37" s="139" t="s">
        <v>759</v>
      </c>
      <c r="G37" s="145" t="s">
        <v>116</v>
      </c>
      <c r="H37" s="13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</row>
    <row r="38" spans="1:22">
      <c r="A38" s="164">
        <v>33</v>
      </c>
      <c r="B38" s="135">
        <v>3415</v>
      </c>
      <c r="C38" s="136">
        <f>VLOOKUP(B38,เลขปชช!B$2:J$959,6,0)</f>
        <v>1578800056494</v>
      </c>
      <c r="D38" s="137">
        <f>VLOOKUP(B38,เลขปชช!B$2:J$959,7,0)</f>
        <v>39677</v>
      </c>
      <c r="E38" s="138" t="s">
        <v>730</v>
      </c>
      <c r="F38" s="139" t="s">
        <v>785</v>
      </c>
      <c r="G38" s="145" t="s">
        <v>271</v>
      </c>
      <c r="H38" s="13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</row>
    <row r="39" spans="1:22">
      <c r="A39" s="164">
        <v>34</v>
      </c>
      <c r="B39" s="135">
        <v>3455</v>
      </c>
      <c r="C39" s="136">
        <f>VLOOKUP(B39,เลขปชช!B$2:J$959,6,0)</f>
        <v>1209601616442</v>
      </c>
      <c r="D39" s="137">
        <f>VLOOKUP(B39,เลขปชช!B$2:J$959,7,0)</f>
        <v>39737</v>
      </c>
      <c r="E39" s="138" t="s">
        <v>730</v>
      </c>
      <c r="F39" s="139" t="s">
        <v>786</v>
      </c>
      <c r="G39" s="145" t="s">
        <v>784</v>
      </c>
      <c r="H39" s="13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</row>
    <row r="40" spans="1:22">
      <c r="A40" s="133">
        <v>35</v>
      </c>
      <c r="B40" s="135">
        <v>3557</v>
      </c>
      <c r="C40" s="136">
        <f>VLOOKUP(B40,เลขปชช!B$2:J$959,6,0)</f>
        <v>1570501341122</v>
      </c>
      <c r="D40" s="137">
        <f>VLOOKUP(B40,เลขปชช!B$2:J$959,7,0)</f>
        <v>39961</v>
      </c>
      <c r="E40" s="138" t="s">
        <v>730</v>
      </c>
      <c r="F40" s="139" t="s">
        <v>1019</v>
      </c>
      <c r="G40" s="145" t="s">
        <v>1020</v>
      </c>
      <c r="H40" s="13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</row>
    <row r="41" spans="1:22">
      <c r="A41" s="164">
        <v>36</v>
      </c>
      <c r="B41" s="135">
        <v>3685</v>
      </c>
      <c r="C41" s="136">
        <f>VLOOKUP(B41,เลขปชช!B$2:J$959,6,0)</f>
        <v>1570501337001</v>
      </c>
      <c r="D41" s="137">
        <f>VLOOKUP(B41,เลขปชช!B$2:J$959,7,0)</f>
        <v>39667</v>
      </c>
      <c r="E41" s="138" t="s">
        <v>730</v>
      </c>
      <c r="F41" s="139" t="s">
        <v>1653</v>
      </c>
      <c r="G41" s="145" t="s">
        <v>85</v>
      </c>
      <c r="H41" s="13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</row>
    <row r="42" spans="1:22">
      <c r="A42" s="164">
        <v>37</v>
      </c>
      <c r="B42" s="135">
        <v>3686</v>
      </c>
      <c r="C42" s="136">
        <f>VLOOKUP(B42,เลขปชช!B$2:J$959,6,0)</f>
        <v>1509966702737</v>
      </c>
      <c r="D42" s="137">
        <f>VLOOKUP(B42,เลขปชช!B$2:J$959,7,0)</f>
        <v>39900</v>
      </c>
      <c r="E42" s="138" t="s">
        <v>730</v>
      </c>
      <c r="F42" s="139" t="s">
        <v>1654</v>
      </c>
      <c r="G42" s="145" t="s">
        <v>1655</v>
      </c>
      <c r="H42" s="13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</row>
    <row r="43" spans="1:22">
      <c r="A43" s="133">
        <v>38</v>
      </c>
      <c r="B43" s="135">
        <v>3687</v>
      </c>
      <c r="C43" s="136">
        <f>VLOOKUP(B43,เลขปชช!B$2:J$959,6,0)</f>
        <v>1560101655430</v>
      </c>
      <c r="D43" s="137">
        <f>VLOOKUP(B43,เลขปชช!B$2:J$959,7,0)</f>
        <v>39661</v>
      </c>
      <c r="E43" s="138" t="s">
        <v>730</v>
      </c>
      <c r="F43" s="139" t="s">
        <v>521</v>
      </c>
      <c r="G43" s="145" t="s">
        <v>1685</v>
      </c>
      <c r="H43" s="13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</row>
  </sheetData>
  <mergeCells count="4">
    <mergeCell ref="A1:V1"/>
    <mergeCell ref="A2:V2"/>
    <mergeCell ref="A3:V3"/>
    <mergeCell ref="E5:G5"/>
  </mergeCells>
  <pageMargins left="1.3385826771653544" right="0.31496062992125984" top="0.31496062992125984" bottom="0.31496062992125984" header="0.19685039370078741" footer="0.31496062992125984"/>
  <pageSetup paperSize="9" scale="85" orientation="portrait" r:id="rId1"/>
  <headerFooter>
    <oddFooter>&amp;R&amp;D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>
    <tabColor theme="9" tint="0.39997558519241921"/>
  </sheetPr>
  <dimension ref="A1:Z43"/>
  <sheetViews>
    <sheetView view="pageBreakPreview" zoomScaleSheetLayoutView="100" workbookViewId="0">
      <selection activeCell="C15" sqref="C15"/>
    </sheetView>
  </sheetViews>
  <sheetFormatPr defaultRowHeight="21"/>
  <cols>
    <col min="1" max="1" width="5.125" style="125" bestFit="1" customWidth="1"/>
    <col min="2" max="2" width="9" style="125"/>
    <col min="3" max="3" width="18.875" style="125" customWidth="1"/>
    <col min="4" max="4" width="16.5" style="125" customWidth="1"/>
    <col min="5" max="5" width="7.375" style="125" customWidth="1"/>
    <col min="6" max="6" width="13.625" style="128" customWidth="1"/>
    <col min="7" max="7" width="13.625" style="163" customWidth="1"/>
    <col min="8" max="21" width="3.625" style="125" customWidth="1"/>
    <col min="22" max="22" width="17.75" style="125" customWidth="1"/>
    <col min="23" max="16384" width="9" style="125"/>
  </cols>
  <sheetData>
    <row r="1" spans="1:26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</row>
    <row r="2" spans="1:26">
      <c r="A2" s="448" t="s">
        <v>1867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126"/>
      <c r="W2" s="126"/>
      <c r="X2" s="126"/>
      <c r="Y2" s="126"/>
      <c r="Z2" s="126"/>
    </row>
    <row r="3" spans="1:26">
      <c r="A3" s="448" t="str">
        <f>"ครูที่ปรึกษา  "&amp;สถิติ!P23</f>
        <v>ครูที่ปรึกษา  นางดวงสมร   ก้อนทองสิงห์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127"/>
      <c r="W3" s="162"/>
      <c r="X3" s="162"/>
      <c r="Y3" s="162"/>
      <c r="Z3" s="162"/>
    </row>
    <row r="4" spans="1:26" ht="12" customHeight="1"/>
    <row r="5" spans="1:26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</row>
    <row r="6" spans="1:26">
      <c r="A6" s="164">
        <v>1</v>
      </c>
      <c r="B6" s="135">
        <v>2910</v>
      </c>
      <c r="C6" s="136">
        <f>VLOOKUP(B6,เลขปชช!B$2:J$959,6,0)</f>
        <v>1570501338890</v>
      </c>
      <c r="D6" s="137">
        <f>VLOOKUP(B6,เลขปชช!B$2:J$959,7,0)</f>
        <v>39784</v>
      </c>
      <c r="E6" s="138" t="s">
        <v>729</v>
      </c>
      <c r="F6" s="139" t="s">
        <v>504</v>
      </c>
      <c r="G6" s="145" t="s">
        <v>115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1:26">
      <c r="A7" s="164">
        <v>2</v>
      </c>
      <c r="B7" s="135">
        <v>2911</v>
      </c>
      <c r="C7" s="136">
        <f>VLOOKUP(B7,เลขปชช!B$2:J$959,6,0)</f>
        <v>1570501339764</v>
      </c>
      <c r="D7" s="137">
        <f>VLOOKUP(B7,เลขปชช!B$2:J$959,7,0)</f>
        <v>39848</v>
      </c>
      <c r="E7" s="138" t="s">
        <v>729</v>
      </c>
      <c r="F7" s="139" t="s">
        <v>411</v>
      </c>
      <c r="G7" s="145" t="s">
        <v>116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</row>
    <row r="8" spans="1:26">
      <c r="A8" s="164">
        <v>3</v>
      </c>
      <c r="B8" s="135">
        <v>2914</v>
      </c>
      <c r="C8" s="136">
        <f>VLOOKUP(B8,เลขปชช!B$2:J$959,6,0)</f>
        <v>1570501332085</v>
      </c>
      <c r="D8" s="137">
        <f>VLOOKUP(B8,เลขปชช!B$2:J$959,7,0)</f>
        <v>39350</v>
      </c>
      <c r="E8" s="138" t="s">
        <v>729</v>
      </c>
      <c r="F8" s="139" t="s">
        <v>505</v>
      </c>
      <c r="G8" s="145" t="s">
        <v>82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</row>
    <row r="9" spans="1:26">
      <c r="A9" s="164">
        <v>4</v>
      </c>
      <c r="B9" s="135">
        <v>2925</v>
      </c>
      <c r="C9" s="136">
        <f>VLOOKUP(B9,เลขปชช!B$2:J$959,6,0)</f>
        <v>1579901299059</v>
      </c>
      <c r="D9" s="137">
        <f>VLOOKUP(B9,เลขปชช!B$2:J$959,7,0)</f>
        <v>39644</v>
      </c>
      <c r="E9" s="138" t="s">
        <v>729</v>
      </c>
      <c r="F9" s="139" t="s">
        <v>506</v>
      </c>
      <c r="G9" s="145" t="s">
        <v>117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</row>
    <row r="10" spans="1:26">
      <c r="A10" s="164">
        <v>5</v>
      </c>
      <c r="B10" s="135">
        <v>2928</v>
      </c>
      <c r="C10" s="136">
        <f>VLOOKUP(B10,เลขปชช!B$2:J$959,6,0)</f>
        <v>1579901309534</v>
      </c>
      <c r="D10" s="137">
        <f>VLOOKUP(B10,เลขปชช!B$2:J$959,7,0)</f>
        <v>39705</v>
      </c>
      <c r="E10" s="138" t="s">
        <v>729</v>
      </c>
      <c r="F10" s="139" t="s">
        <v>507</v>
      </c>
      <c r="G10" s="145" t="s">
        <v>118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</row>
    <row r="11" spans="1:26">
      <c r="A11" s="164">
        <v>6</v>
      </c>
      <c r="B11" s="135">
        <v>2930</v>
      </c>
      <c r="C11" s="136">
        <f>VLOOKUP(B11,เลขปชช!B$2:J$959,6,0)</f>
        <v>1570501338288</v>
      </c>
      <c r="D11" s="137">
        <f>VLOOKUP(B11,เลขปชช!B$2:J$959,7,0)</f>
        <v>39739</v>
      </c>
      <c r="E11" s="138" t="s">
        <v>729</v>
      </c>
      <c r="F11" s="139" t="s">
        <v>508</v>
      </c>
      <c r="G11" s="145" t="s">
        <v>119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</row>
    <row r="12" spans="1:26">
      <c r="A12" s="164">
        <v>7</v>
      </c>
      <c r="B12" s="135">
        <v>2997</v>
      </c>
      <c r="C12" s="136">
        <f>VLOOKUP(B12,เลขปชช!B$2:J$959,6,0)</f>
        <v>1510101557497</v>
      </c>
      <c r="D12" s="137">
        <f>VLOOKUP(B12,เลขปชช!B$2:J$959,7,0)</f>
        <v>39846</v>
      </c>
      <c r="E12" s="138" t="s">
        <v>729</v>
      </c>
      <c r="F12" s="139" t="s">
        <v>509</v>
      </c>
      <c r="G12" s="145" t="s">
        <v>177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</row>
    <row r="13" spans="1:26">
      <c r="A13" s="164">
        <v>8</v>
      </c>
      <c r="B13" s="135">
        <v>3002</v>
      </c>
      <c r="C13" s="136">
        <f>VLOOKUP(B13,เลขปชช!B$2:J$959,6,0)</f>
        <v>1570501337605</v>
      </c>
      <c r="D13" s="137">
        <f>VLOOKUP(B13,เลขปชช!B$2:J$959,7,0)</f>
        <v>39701</v>
      </c>
      <c r="E13" s="138" t="s">
        <v>729</v>
      </c>
      <c r="F13" s="139" t="s">
        <v>510</v>
      </c>
      <c r="G13" s="145" t="s">
        <v>120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pans="1:26">
      <c r="A14" s="164">
        <v>9</v>
      </c>
      <c r="B14" s="135">
        <v>3100</v>
      </c>
      <c r="C14" s="136">
        <f>VLOOKUP(B14,เลขปชช!B$2:J$959,6,0)</f>
        <v>1570501332441</v>
      </c>
      <c r="D14" s="137">
        <f>VLOOKUP(B14,เลขปชช!B$2:J$959,7,0)</f>
        <v>39369</v>
      </c>
      <c r="E14" s="138" t="s">
        <v>729</v>
      </c>
      <c r="F14" s="139" t="s">
        <v>511</v>
      </c>
      <c r="G14" s="145" t="s">
        <v>121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pans="1:26">
      <c r="A15" s="164">
        <v>10</v>
      </c>
      <c r="B15" s="135">
        <v>3163</v>
      </c>
      <c r="C15" s="136">
        <v>5571500095113</v>
      </c>
      <c r="D15" s="137">
        <f>VLOOKUP(B15,เลขปชช!B$2:J$959,7,0)</f>
        <v>39854</v>
      </c>
      <c r="E15" s="138" t="s">
        <v>729</v>
      </c>
      <c r="F15" s="139" t="s">
        <v>512</v>
      </c>
      <c r="G15" s="145" t="s">
        <v>122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6">
      <c r="A16" s="164">
        <v>11</v>
      </c>
      <c r="B16" s="135">
        <v>3166</v>
      </c>
      <c r="C16" s="136">
        <f>VLOOKUP(B16,เลขปชช!B$2:J$959,6,0)</f>
        <v>1579901309852</v>
      </c>
      <c r="D16" s="137">
        <f>VLOOKUP(B16,เลขปชช!B$2:J$959,7,0)</f>
        <v>39707</v>
      </c>
      <c r="E16" s="138" t="s">
        <v>729</v>
      </c>
      <c r="F16" s="139" t="s">
        <v>513</v>
      </c>
      <c r="G16" s="145" t="s">
        <v>123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pans="1:21">
      <c r="A17" s="164">
        <v>12</v>
      </c>
      <c r="B17" s="135">
        <v>3168</v>
      </c>
      <c r="C17" s="136">
        <f>VLOOKUP(B17,เลขปชช!B$2:J$959,6,0)</f>
        <v>1209000413911</v>
      </c>
      <c r="D17" s="137">
        <f>VLOOKUP(B17,เลขปชช!B$2:J$959,7,0)</f>
        <v>39694</v>
      </c>
      <c r="E17" s="138" t="s">
        <v>729</v>
      </c>
      <c r="F17" s="139" t="s">
        <v>514</v>
      </c>
      <c r="G17" s="145" t="s">
        <v>124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>
      <c r="A18" s="164">
        <v>13</v>
      </c>
      <c r="B18" s="135">
        <v>3229</v>
      </c>
      <c r="C18" s="136">
        <f>VLOOKUP(B18,เลขปชช!B$2:J$959,6,0)</f>
        <v>1579901309101</v>
      </c>
      <c r="D18" s="137">
        <f>VLOOKUP(B18,เลขปชช!B$2:J$959,7,0)</f>
        <v>39701</v>
      </c>
      <c r="E18" s="138" t="s">
        <v>729</v>
      </c>
      <c r="F18" s="139" t="s">
        <v>515</v>
      </c>
      <c r="G18" s="145" t="s">
        <v>125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</row>
    <row r="19" spans="1:21">
      <c r="A19" s="164">
        <v>14</v>
      </c>
      <c r="B19" s="135">
        <v>3327</v>
      </c>
      <c r="C19" s="136">
        <f>VLOOKUP(B19,เลขปชช!B$2:J$959,6,0)</f>
        <v>1579901325394</v>
      </c>
      <c r="D19" s="137">
        <f>VLOOKUP(B19,เลขปชช!B$2:J$959,7,0)</f>
        <v>39803</v>
      </c>
      <c r="E19" s="138" t="s">
        <v>729</v>
      </c>
      <c r="F19" s="139" t="s">
        <v>516</v>
      </c>
      <c r="G19" s="145" t="s">
        <v>126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</row>
    <row r="20" spans="1:21">
      <c r="A20" s="164">
        <v>15</v>
      </c>
      <c r="B20" s="135">
        <v>3456</v>
      </c>
      <c r="C20" s="136">
        <f>VLOOKUP(B20,เลขปชช!B$2:J$959,6,0)</f>
        <v>1749800474422</v>
      </c>
      <c r="D20" s="137">
        <f>VLOOKUP(B20,เลขปชช!B$2:J$959,7,0)</f>
        <v>39819</v>
      </c>
      <c r="E20" s="138" t="s">
        <v>729</v>
      </c>
      <c r="F20" s="139" t="s">
        <v>517</v>
      </c>
      <c r="G20" s="145" t="s">
        <v>127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</row>
    <row r="21" spans="1:21">
      <c r="A21" s="164">
        <v>16</v>
      </c>
      <c r="B21" s="135">
        <v>3458</v>
      </c>
      <c r="C21" s="136">
        <f>VLOOKUP(B21,เลขปชช!B$2:J$959,6,0)</f>
        <v>1100201967852</v>
      </c>
      <c r="D21" s="137">
        <f>VLOOKUP(B21,เลขปชช!B$2:J$959,7,0)</f>
        <v>39678</v>
      </c>
      <c r="E21" s="138" t="s">
        <v>729</v>
      </c>
      <c r="F21" s="139" t="s">
        <v>1067</v>
      </c>
      <c r="G21" s="145" t="s">
        <v>129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</row>
    <row r="22" spans="1:21" s="148" customFormat="1">
      <c r="A22" s="164">
        <v>17</v>
      </c>
      <c r="B22" s="144">
        <v>3866</v>
      </c>
      <c r="C22" s="136">
        <f>VLOOKUP(B22,เลขปชช!B$2:J$959,6,0)</f>
        <v>1909803385585</v>
      </c>
      <c r="D22" s="137">
        <f>VLOOKUP(B22,เลขปชช!B$2:J$959,7,0)</f>
        <v>39788</v>
      </c>
      <c r="E22" s="138" t="s">
        <v>729</v>
      </c>
      <c r="F22" s="262" t="s">
        <v>1965</v>
      </c>
      <c r="G22" s="263" t="s">
        <v>1966</v>
      </c>
      <c r="H22" s="307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</row>
    <row r="23" spans="1:21" s="148" customFormat="1">
      <c r="A23" s="164">
        <v>18</v>
      </c>
      <c r="B23" s="144">
        <v>3880</v>
      </c>
      <c r="C23" s="136">
        <f>VLOOKUP(B23,เลขปชช!B$2:J$959,6,0)</f>
        <v>1199901236964</v>
      </c>
      <c r="D23" s="137">
        <f>VLOOKUP(B23,เลขปชช!B$2:J$959,7,0)</f>
        <v>39779</v>
      </c>
      <c r="E23" s="138" t="s">
        <v>729</v>
      </c>
      <c r="F23" s="262" t="s">
        <v>2087</v>
      </c>
      <c r="G23" s="263" t="s">
        <v>1690</v>
      </c>
      <c r="H23" s="307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</row>
    <row r="24" spans="1:21">
      <c r="A24" s="164">
        <v>19</v>
      </c>
      <c r="B24" s="135">
        <v>2885</v>
      </c>
      <c r="C24" s="136">
        <f>VLOOKUP(B24,เลขปชช!B$2:J$959,6,0)</f>
        <v>1570501333685</v>
      </c>
      <c r="D24" s="137">
        <f>VLOOKUP(B24,เลขปชช!B$2:J$959,7,0)</f>
        <v>39406</v>
      </c>
      <c r="E24" s="302" t="s">
        <v>730</v>
      </c>
      <c r="F24" s="303" t="s">
        <v>519</v>
      </c>
      <c r="G24" s="316" t="s">
        <v>130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</row>
    <row r="25" spans="1:21">
      <c r="A25" s="164">
        <v>20</v>
      </c>
      <c r="B25" s="135">
        <v>2920</v>
      </c>
      <c r="C25" s="136">
        <f>VLOOKUP(B25,เลขปชช!B$2:J$959,6,0)</f>
        <v>1570501339004</v>
      </c>
      <c r="D25" s="137">
        <f>VLOOKUP(B25,เลขปชช!B$2:J$959,7,0)</f>
        <v>39793</v>
      </c>
      <c r="E25" s="138" t="s">
        <v>730</v>
      </c>
      <c r="F25" s="139" t="s">
        <v>520</v>
      </c>
      <c r="G25" s="145" t="s">
        <v>131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</row>
    <row r="26" spans="1:21">
      <c r="A26" s="164">
        <v>21</v>
      </c>
      <c r="B26" s="135">
        <v>2922</v>
      </c>
      <c r="C26" s="136">
        <f>VLOOKUP(B26,เลขปชช!B$2:J$959,6,0)</f>
        <v>1570501339772</v>
      </c>
      <c r="D26" s="137">
        <f>VLOOKUP(B26,เลขปชช!B$2:J$959,7,0)</f>
        <v>39848</v>
      </c>
      <c r="E26" s="138" t="s">
        <v>730</v>
      </c>
      <c r="F26" s="139" t="s">
        <v>521</v>
      </c>
      <c r="G26" s="145" t="s">
        <v>116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</row>
    <row r="27" spans="1:21">
      <c r="A27" s="164">
        <v>22</v>
      </c>
      <c r="B27" s="135">
        <v>2923</v>
      </c>
      <c r="C27" s="136">
        <f>VLOOKUP(B27,เลขปชช!B$2:J$959,6,0)</f>
        <v>1129701467458</v>
      </c>
      <c r="D27" s="137">
        <f>VLOOKUP(B27,เลขปชช!B$2:J$959,7,0)</f>
        <v>39871</v>
      </c>
      <c r="E27" s="138" t="s">
        <v>730</v>
      </c>
      <c r="F27" s="139" t="s">
        <v>522</v>
      </c>
      <c r="G27" s="145" t="s">
        <v>132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</row>
    <row r="28" spans="1:21">
      <c r="A28" s="164">
        <v>23</v>
      </c>
      <c r="B28" s="135">
        <v>2932</v>
      </c>
      <c r="C28" s="136">
        <f>VLOOKUP(B28,เลขปชช!B$2:J$959,6,0)</f>
        <v>1349901585339</v>
      </c>
      <c r="D28" s="137">
        <f>VLOOKUP(B28,เลขปชช!B$2:J$959,7,0)</f>
        <v>39730</v>
      </c>
      <c r="E28" s="138" t="s">
        <v>730</v>
      </c>
      <c r="F28" s="139" t="s">
        <v>523</v>
      </c>
      <c r="G28" s="145" t="s">
        <v>133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</row>
    <row r="29" spans="1:21">
      <c r="A29" s="164">
        <v>24</v>
      </c>
      <c r="B29" s="135">
        <v>2934</v>
      </c>
      <c r="C29" s="136">
        <f>VLOOKUP(B29,เลขปชช!B$2:J$959,6,0)</f>
        <v>1417300051248</v>
      </c>
      <c r="D29" s="137">
        <f>VLOOKUP(B29,เลขปชช!B$2:J$959,7,0)</f>
        <v>39594</v>
      </c>
      <c r="E29" s="138" t="s">
        <v>730</v>
      </c>
      <c r="F29" s="139" t="s">
        <v>524</v>
      </c>
      <c r="G29" s="145" t="s">
        <v>85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</row>
    <row r="30" spans="1:21">
      <c r="A30" s="164">
        <v>25</v>
      </c>
      <c r="B30" s="135">
        <v>2937</v>
      </c>
      <c r="C30" s="136">
        <f>VLOOKUP(B30,เลขปชช!B$2:J$959,6,0)</f>
        <v>1570501338628</v>
      </c>
      <c r="D30" s="137">
        <f>VLOOKUP(B30,เลขปชช!B$2:J$959,7,0)</f>
        <v>39767</v>
      </c>
      <c r="E30" s="138" t="s">
        <v>730</v>
      </c>
      <c r="F30" s="139" t="s">
        <v>525</v>
      </c>
      <c r="G30" s="145" t="s">
        <v>134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</row>
    <row r="31" spans="1:21">
      <c r="A31" s="164">
        <v>26</v>
      </c>
      <c r="B31" s="135">
        <v>2948</v>
      </c>
      <c r="C31" s="136">
        <f>VLOOKUP(B31,เลขปชช!B$2:J$959,6,0)</f>
        <v>1570501340045</v>
      </c>
      <c r="D31" s="137">
        <f>VLOOKUP(B31,เลขปชช!B$2:J$959,7,0)</f>
        <v>39869</v>
      </c>
      <c r="E31" s="138" t="s">
        <v>730</v>
      </c>
      <c r="F31" s="139" t="s">
        <v>526</v>
      </c>
      <c r="G31" s="145" t="s">
        <v>26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</row>
    <row r="32" spans="1:21">
      <c r="A32" s="164">
        <v>27</v>
      </c>
      <c r="B32" s="135">
        <v>2967</v>
      </c>
      <c r="C32" s="136">
        <f>VLOOKUP(B32,เลขปชช!B$2:J$959,6,0)</f>
        <v>1570501339047</v>
      </c>
      <c r="D32" s="137">
        <f>VLOOKUP(B32,เลขปชช!B$2:J$959,7,0)</f>
        <v>39797</v>
      </c>
      <c r="E32" s="138" t="s">
        <v>730</v>
      </c>
      <c r="F32" s="139" t="s">
        <v>527</v>
      </c>
      <c r="G32" s="145" t="s">
        <v>135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</row>
    <row r="33" spans="1:22">
      <c r="A33" s="164">
        <v>28</v>
      </c>
      <c r="B33" s="135">
        <v>3000</v>
      </c>
      <c r="C33" s="136">
        <f>VLOOKUP(B33,เลขปชช!B$2:J$959,6,0)</f>
        <v>1839902069429</v>
      </c>
      <c r="D33" s="137">
        <f>VLOOKUP(B33,เลขปชช!B$2:J$959,7,0)</f>
        <v>39911</v>
      </c>
      <c r="E33" s="138" t="s">
        <v>730</v>
      </c>
      <c r="F33" s="139" t="s">
        <v>528</v>
      </c>
      <c r="G33" s="145" t="s">
        <v>136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</row>
    <row r="34" spans="1:22">
      <c r="A34" s="164">
        <v>29</v>
      </c>
      <c r="B34" s="135">
        <v>3169</v>
      </c>
      <c r="C34" s="136">
        <f>VLOOKUP(B34,เลขปชช!B$2:J$959,6,0)</f>
        <v>1609900894271</v>
      </c>
      <c r="D34" s="137">
        <f>VLOOKUP(B34,เลขปชช!B$2:J$959,7,0)</f>
        <v>39684</v>
      </c>
      <c r="E34" s="138" t="s">
        <v>730</v>
      </c>
      <c r="F34" s="139" t="s">
        <v>529</v>
      </c>
      <c r="G34" s="145" t="s">
        <v>137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</row>
    <row r="35" spans="1:22">
      <c r="A35" s="164">
        <v>30</v>
      </c>
      <c r="B35" s="135">
        <v>3192</v>
      </c>
      <c r="C35" s="136">
        <f>VLOOKUP(B35,เลขปชช!B$2:J$959,6,0)</f>
        <v>1570501330449</v>
      </c>
      <c r="D35" s="137">
        <f>VLOOKUP(B35,เลขปชช!B$2:J$959,7,0)</f>
        <v>39257</v>
      </c>
      <c r="E35" s="138" t="s">
        <v>730</v>
      </c>
      <c r="F35" s="139" t="s">
        <v>530</v>
      </c>
      <c r="G35" s="145" t="s">
        <v>138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</row>
    <row r="36" spans="1:22">
      <c r="A36" s="164">
        <v>31</v>
      </c>
      <c r="B36" s="135">
        <v>3227</v>
      </c>
      <c r="C36" s="136">
        <f>VLOOKUP(B36,เลขปชช!B$2:J$959,6,0)</f>
        <v>1570501340037</v>
      </c>
      <c r="D36" s="137">
        <f>VLOOKUP(B36,เลขปชช!B$2:J$959,7,0)</f>
        <v>39864</v>
      </c>
      <c r="E36" s="138" t="s">
        <v>730</v>
      </c>
      <c r="F36" s="139" t="s">
        <v>531</v>
      </c>
      <c r="G36" s="145" t="s">
        <v>139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</row>
    <row r="37" spans="1:22">
      <c r="A37" s="164">
        <v>32</v>
      </c>
      <c r="B37" s="135">
        <v>3329</v>
      </c>
      <c r="C37" s="136">
        <f>VLOOKUP(B37,เลขปชช!B$2:J$959,6,0)</f>
        <v>1579901333885</v>
      </c>
      <c r="D37" s="137">
        <f>VLOOKUP(B37,เลขปชช!B$2:J$959,7,0)</f>
        <v>39856</v>
      </c>
      <c r="E37" s="138" t="s">
        <v>730</v>
      </c>
      <c r="F37" s="139" t="s">
        <v>532</v>
      </c>
      <c r="G37" s="145" t="s">
        <v>140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2">
      <c r="A38" s="164">
        <v>33</v>
      </c>
      <c r="B38" s="135">
        <v>3408</v>
      </c>
      <c r="C38" s="136">
        <f>VLOOKUP(B38,เลขปชช!B$2:J$959,6,0)</f>
        <v>1103704330601</v>
      </c>
      <c r="D38" s="137">
        <f>VLOOKUP(B38,เลขปชช!B$2:J$959,7,0)</f>
        <v>39633</v>
      </c>
      <c r="E38" s="138" t="s">
        <v>730</v>
      </c>
      <c r="F38" s="139" t="s">
        <v>1024</v>
      </c>
      <c r="G38" s="145" t="s">
        <v>213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</row>
    <row r="39" spans="1:22">
      <c r="A39" s="164">
        <v>34</v>
      </c>
      <c r="B39" s="135">
        <v>3459</v>
      </c>
      <c r="C39" s="136">
        <f>VLOOKUP(B39,เลขปชช!B$2:J$959,6,0)</f>
        <v>1101000223024</v>
      </c>
      <c r="D39" s="137">
        <f>VLOOKUP(B39,เลขปชช!B$2:J$959,7,0)</f>
        <v>39711</v>
      </c>
      <c r="E39" s="138" t="s">
        <v>730</v>
      </c>
      <c r="F39" s="139" t="s">
        <v>1540</v>
      </c>
      <c r="G39" s="145" t="s">
        <v>787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22">
      <c r="A40" s="164">
        <v>35</v>
      </c>
      <c r="B40" s="135">
        <v>3665</v>
      </c>
      <c r="C40" s="136">
        <f>VLOOKUP(B40,เลขปชช!B$2:J$959,6,0)</f>
        <v>1909803380486</v>
      </c>
      <c r="D40" s="137">
        <f>VLOOKUP(B40,เลขปชช!B$2:J$959,7,0)</f>
        <v>39776</v>
      </c>
      <c r="E40" s="138" t="s">
        <v>730</v>
      </c>
      <c r="F40" s="139" t="s">
        <v>760</v>
      </c>
      <c r="G40" s="145" t="s">
        <v>1551</v>
      </c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</row>
    <row r="41" spans="1:22">
      <c r="A41" s="164">
        <v>36</v>
      </c>
      <c r="B41" s="135">
        <v>3666</v>
      </c>
      <c r="C41" s="136">
        <f>VLOOKUP(B41,เลขปชช!B$2:J$959,6,0)</f>
        <v>1570501336790</v>
      </c>
      <c r="D41" s="137">
        <f>VLOOKUP(B41,เลขปชช!B$2:J$959,7,0)</f>
        <v>39646</v>
      </c>
      <c r="E41" s="138" t="s">
        <v>730</v>
      </c>
      <c r="F41" s="139" t="s">
        <v>1561</v>
      </c>
      <c r="G41" s="145" t="s">
        <v>1562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</row>
    <row r="42" spans="1:22" ht="21.75" thickBot="1">
      <c r="A42" s="164">
        <v>37</v>
      </c>
      <c r="B42" s="135">
        <v>3684</v>
      </c>
      <c r="C42" s="136">
        <f>VLOOKUP(B42,เลขปชช!B$2:J$959,6,0)</f>
        <v>1570501341823</v>
      </c>
      <c r="D42" s="137">
        <f>VLOOKUP(B42,เลขปชช!B$2:J$959,7,0)</f>
        <v>40026</v>
      </c>
      <c r="E42" s="286" t="s">
        <v>730</v>
      </c>
      <c r="F42" s="301" t="s">
        <v>1656</v>
      </c>
      <c r="G42" s="314" t="s">
        <v>1657</v>
      </c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</row>
    <row r="43" spans="1:22" ht="21" customHeight="1" thickBot="1">
      <c r="A43" s="164">
        <v>38</v>
      </c>
      <c r="B43" s="135">
        <v>3867</v>
      </c>
      <c r="C43" s="136">
        <f>VLOOKUP(B43,เลขปชช!B$2:J$959,6,0)</f>
        <v>1102400216174</v>
      </c>
      <c r="D43" s="137">
        <f>VLOOKUP(B43,เลขปชช!B$2:J$959,7,0)</f>
        <v>39582</v>
      </c>
      <c r="E43" s="311" t="s">
        <v>730</v>
      </c>
      <c r="F43" s="262" t="s">
        <v>1967</v>
      </c>
      <c r="G43" s="263" t="s">
        <v>1968</v>
      </c>
      <c r="H43" s="310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315" t="s">
        <v>1970</v>
      </c>
    </row>
  </sheetData>
  <sortState ref="B6:G41">
    <sortCondition ref="E6:E41"/>
    <sortCondition ref="B6:B41"/>
  </sortState>
  <mergeCells count="4">
    <mergeCell ref="A1:U1"/>
    <mergeCell ref="A2:U2"/>
    <mergeCell ref="A3:U3"/>
    <mergeCell ref="E5:G5"/>
  </mergeCells>
  <pageMargins left="0.59" right="0.35433070866141736" top="0.39370078740157483" bottom="0.31496062992125984" header="0.31496062992125984" footer="0.31496062992125984"/>
  <pageSetup paperSize="9" scale="84" orientation="portrait" r:id="rId1"/>
  <headerFooter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>
    <tabColor theme="4" tint="-0.249977111117893"/>
  </sheetPr>
  <dimension ref="A1:V25"/>
  <sheetViews>
    <sheetView zoomScale="70" zoomScaleNormal="70" workbookViewId="0">
      <selection activeCell="Y18" sqref="Y18"/>
    </sheetView>
  </sheetViews>
  <sheetFormatPr defaultRowHeight="20.25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20" width="0" style="4" hidden="1" customWidth="1"/>
    <col min="21" max="16384" width="9" style="4"/>
  </cols>
  <sheetData>
    <row r="1" spans="1:22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2" ht="22.5">
      <c r="A2" s="444" t="s">
        <v>1697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13"/>
      <c r="S2" s="13"/>
      <c r="T2" s="13"/>
      <c r="U2" s="13"/>
      <c r="V2" s="13"/>
    </row>
    <row r="3" spans="1:22" ht="22.5">
      <c r="A3" s="444" t="s">
        <v>993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2"/>
      <c r="S3" s="14"/>
      <c r="T3" s="14"/>
      <c r="U3" s="14"/>
      <c r="V3" s="14"/>
    </row>
    <row r="4" spans="1:22" ht="12" customHeight="1"/>
    <row r="5" spans="1:22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3">
        <v>1</v>
      </c>
      <c r="B6" s="7"/>
      <c r="C6" s="65"/>
      <c r="D6" s="64"/>
      <c r="E6" s="8"/>
      <c r="F6" s="10"/>
      <c r="G6" s="9"/>
      <c r="H6" s="21"/>
      <c r="I6" s="15"/>
      <c r="J6" s="15"/>
      <c r="K6" s="15"/>
      <c r="L6" s="15"/>
      <c r="M6" s="15"/>
      <c r="N6" s="15"/>
      <c r="O6" s="15"/>
      <c r="P6" s="15"/>
      <c r="Q6" s="15"/>
      <c r="R6" s="56" t="e">
        <f>VLOOKUP(B6,เลขปชช!B$2:J$701,6,0)</f>
        <v>#N/A</v>
      </c>
      <c r="S6" s="59" t="e">
        <f>VLOOKUP(B6,เลขปชช!B$2:J$701,7,0)</f>
        <v>#N/A</v>
      </c>
      <c r="T6" s="56" t="e">
        <f>VLOOKUP(B6,#REF!,4,0)</f>
        <v>#REF!</v>
      </c>
    </row>
    <row r="7" spans="1:22">
      <c r="A7" s="3">
        <v>2</v>
      </c>
      <c r="B7" s="7"/>
      <c r="C7" s="65"/>
      <c r="D7" s="64"/>
      <c r="E7" s="8"/>
      <c r="F7" s="10"/>
      <c r="G7" s="9"/>
      <c r="H7" s="21"/>
      <c r="I7" s="15"/>
      <c r="J7" s="15"/>
      <c r="K7" s="15"/>
      <c r="L7" s="15"/>
      <c r="M7" s="15"/>
      <c r="N7" s="15"/>
      <c r="O7" s="15"/>
      <c r="P7" s="15"/>
      <c r="Q7" s="15"/>
      <c r="R7" s="56" t="e">
        <f>VLOOKUP(B7,เลขปชช!B$2:J$701,6,0)</f>
        <v>#N/A</v>
      </c>
      <c r="S7" s="59" t="e">
        <f>VLOOKUP(B7,เลขปชช!B$2:J$701,7,0)</f>
        <v>#N/A</v>
      </c>
      <c r="T7" s="56" t="e">
        <f>VLOOKUP(B7,#REF!,4,0)</f>
        <v>#REF!</v>
      </c>
    </row>
    <row r="8" spans="1:22">
      <c r="A8" s="21">
        <v>3</v>
      </c>
      <c r="B8" s="7"/>
      <c r="C8" s="65"/>
      <c r="D8" s="64"/>
      <c r="E8" s="8"/>
      <c r="F8" s="10"/>
      <c r="G8" s="9"/>
      <c r="H8" s="21"/>
      <c r="I8" s="15"/>
      <c r="J8" s="15"/>
      <c r="K8" s="15"/>
      <c r="L8" s="15"/>
      <c r="M8" s="15"/>
      <c r="N8" s="15"/>
      <c r="O8" s="15"/>
      <c r="P8" s="15"/>
      <c r="Q8" s="15"/>
      <c r="R8" s="56" t="e">
        <f>VLOOKUP(B8,เลขปชช!B$2:J$701,6,0)</f>
        <v>#N/A</v>
      </c>
      <c r="S8" s="59" t="e">
        <f>VLOOKUP(B8,เลขปชช!B$2:J$701,7,0)</f>
        <v>#N/A</v>
      </c>
      <c r="T8" s="56" t="e">
        <f>VLOOKUP(B8,#REF!,4,0)</f>
        <v>#REF!</v>
      </c>
    </row>
    <row r="9" spans="1:22">
      <c r="A9" s="21">
        <v>4</v>
      </c>
      <c r="B9" s="7"/>
      <c r="C9" s="65"/>
      <c r="D9" s="64"/>
      <c r="E9" s="8"/>
      <c r="F9" s="10"/>
      <c r="G9" s="9"/>
      <c r="H9" s="21"/>
      <c r="I9" s="15"/>
      <c r="J9" s="15"/>
      <c r="K9" s="15"/>
      <c r="L9" s="15"/>
      <c r="M9" s="15"/>
      <c r="N9" s="15"/>
      <c r="O9" s="15"/>
      <c r="P9" s="15"/>
      <c r="Q9" s="15"/>
      <c r="R9" s="56" t="e">
        <f>VLOOKUP(B9,เลขปชช!B$2:J$701,6,0)</f>
        <v>#N/A</v>
      </c>
      <c r="S9" s="59" t="e">
        <f>VLOOKUP(B9,เลขปชช!B$2:J$701,7,0)</f>
        <v>#N/A</v>
      </c>
      <c r="T9" s="56" t="e">
        <f>VLOOKUP(B9,#REF!,4,0)</f>
        <v>#REF!</v>
      </c>
    </row>
    <row r="10" spans="1:22">
      <c r="A10" s="21">
        <v>5</v>
      </c>
      <c r="B10" s="7"/>
      <c r="C10" s="65"/>
      <c r="D10" s="64"/>
      <c r="E10" s="8"/>
      <c r="F10" s="10"/>
      <c r="G10" s="9"/>
      <c r="H10" s="21"/>
      <c r="I10" s="15"/>
      <c r="J10" s="15"/>
      <c r="K10" s="15"/>
      <c r="L10" s="15"/>
      <c r="M10" s="15"/>
      <c r="N10" s="15"/>
      <c r="O10" s="15"/>
      <c r="P10" s="15"/>
      <c r="Q10" s="15"/>
      <c r="R10" s="56" t="e">
        <f>VLOOKUP(B10,เลขปชช!B$2:J$701,6,0)</f>
        <v>#N/A</v>
      </c>
      <c r="S10" s="59" t="e">
        <f>VLOOKUP(B10,เลขปชช!B$2:J$701,7,0)</f>
        <v>#N/A</v>
      </c>
      <c r="T10" s="56" t="e">
        <f>VLOOKUP(B10,#REF!,4,0)</f>
        <v>#REF!</v>
      </c>
    </row>
    <row r="11" spans="1:22">
      <c r="A11" s="21">
        <v>6</v>
      </c>
      <c r="B11" s="7"/>
      <c r="C11" s="65"/>
      <c r="D11" s="64"/>
      <c r="E11" s="8"/>
      <c r="F11" s="10"/>
      <c r="G11" s="9"/>
      <c r="H11" s="21"/>
      <c r="I11" s="15"/>
      <c r="J11" s="15"/>
      <c r="K11" s="15"/>
      <c r="L11" s="15"/>
      <c r="M11" s="15"/>
      <c r="N11" s="15"/>
      <c r="O11" s="15"/>
      <c r="P11" s="15"/>
      <c r="Q11" s="15"/>
      <c r="R11" s="56" t="e">
        <f>VLOOKUP(B11,เลขปชช!B$2:J$701,6,0)</f>
        <v>#N/A</v>
      </c>
      <c r="S11" s="59" t="e">
        <f>VLOOKUP(B11,เลขปชช!B$2:J$701,7,0)</f>
        <v>#N/A</v>
      </c>
      <c r="T11" s="56" t="e">
        <f>VLOOKUP(B11,#REF!,4,0)</f>
        <v>#REF!</v>
      </c>
    </row>
    <row r="12" spans="1:22">
      <c r="A12" s="21">
        <v>7</v>
      </c>
      <c r="B12" s="7"/>
      <c r="C12" s="65"/>
      <c r="D12" s="64"/>
      <c r="E12" s="8"/>
      <c r="F12" s="10"/>
      <c r="G12" s="9"/>
      <c r="H12" s="21"/>
      <c r="I12" s="15"/>
      <c r="J12" s="15"/>
      <c r="K12" s="15"/>
      <c r="L12" s="15"/>
      <c r="M12" s="15"/>
      <c r="N12" s="15"/>
      <c r="O12" s="15"/>
      <c r="P12" s="15"/>
      <c r="Q12" s="15"/>
      <c r="R12" s="56" t="e">
        <f>VLOOKUP(B12,เลขปชช!B$2:J$701,6,0)</f>
        <v>#N/A</v>
      </c>
      <c r="S12" s="59" t="e">
        <f>VLOOKUP(B12,เลขปชช!B$2:J$701,7,0)</f>
        <v>#N/A</v>
      </c>
      <c r="T12" s="56" t="e">
        <f>VLOOKUP(B12,#REF!,4,0)</f>
        <v>#REF!</v>
      </c>
    </row>
    <row r="13" spans="1:22">
      <c r="A13" s="21">
        <v>8</v>
      </c>
      <c r="B13" s="7"/>
      <c r="C13" s="65"/>
      <c r="D13" s="64"/>
      <c r="E13" s="8"/>
      <c r="F13" s="10"/>
      <c r="G13" s="9"/>
      <c r="H13" s="21"/>
      <c r="I13" s="15"/>
      <c r="J13" s="15"/>
      <c r="K13" s="15"/>
      <c r="L13" s="15"/>
      <c r="M13" s="15"/>
      <c r="N13" s="15"/>
      <c r="O13" s="15"/>
      <c r="P13" s="15"/>
      <c r="Q13" s="15"/>
      <c r="R13" s="56" t="e">
        <f>VLOOKUP(B13,เลขปชช!B$2:J$701,6,0)</f>
        <v>#N/A</v>
      </c>
      <c r="S13" s="59" t="e">
        <f>VLOOKUP(B13,เลขปชช!B$2:J$701,7,0)</f>
        <v>#N/A</v>
      </c>
      <c r="T13" s="56" t="e">
        <f>VLOOKUP(B13,#REF!,4,0)</f>
        <v>#REF!</v>
      </c>
    </row>
    <row r="14" spans="1:22">
      <c r="A14" s="21">
        <v>9</v>
      </c>
      <c r="B14" s="7"/>
      <c r="C14" s="65"/>
      <c r="D14" s="64"/>
      <c r="E14" s="8"/>
      <c r="F14" s="10"/>
      <c r="G14" s="9"/>
      <c r="H14" s="21"/>
      <c r="I14" s="15"/>
      <c r="J14" s="15"/>
      <c r="K14" s="15"/>
      <c r="L14" s="15"/>
      <c r="M14" s="15"/>
      <c r="N14" s="15"/>
      <c r="O14" s="15"/>
      <c r="P14" s="15"/>
      <c r="Q14" s="15"/>
      <c r="R14" s="56" t="e">
        <f>VLOOKUP(B14,เลขปชช!B$2:J$701,6,0)</f>
        <v>#N/A</v>
      </c>
      <c r="S14" s="59" t="e">
        <f>VLOOKUP(B14,เลขปชช!B$2:J$701,7,0)</f>
        <v>#N/A</v>
      </c>
      <c r="T14" s="56" t="e">
        <f>VLOOKUP(B14,#REF!,4,0)</f>
        <v>#REF!</v>
      </c>
    </row>
    <row r="15" spans="1:22">
      <c r="A15" s="21">
        <v>10</v>
      </c>
      <c r="B15" s="7"/>
      <c r="C15" s="65"/>
      <c r="D15" s="64"/>
      <c r="E15" s="8"/>
      <c r="F15" s="10"/>
      <c r="G15" s="9"/>
      <c r="H15" s="21"/>
      <c r="I15" s="15"/>
      <c r="J15" s="15"/>
      <c r="K15" s="15"/>
      <c r="L15" s="15"/>
      <c r="M15" s="15"/>
      <c r="N15" s="15"/>
      <c r="O15" s="15"/>
      <c r="P15" s="15"/>
      <c r="Q15" s="15"/>
      <c r="R15" s="56" t="e">
        <f>VLOOKUP(B15,เลขปชช!B$2:J$701,6,0)</f>
        <v>#N/A</v>
      </c>
      <c r="S15" s="59" t="e">
        <f>VLOOKUP(B15,เลขปชช!B$2:J$701,7,0)</f>
        <v>#N/A</v>
      </c>
      <c r="T15" s="56" t="e">
        <f>VLOOKUP(B15,#REF!,4,0)</f>
        <v>#REF!</v>
      </c>
    </row>
    <row r="16" spans="1:22">
      <c r="A16" s="21">
        <v>11</v>
      </c>
      <c r="B16" s="7"/>
      <c r="C16" s="65"/>
      <c r="D16" s="64"/>
      <c r="E16" s="8"/>
      <c r="F16" s="16"/>
      <c r="G16" s="9"/>
      <c r="H16" s="21"/>
      <c r="I16" s="15"/>
      <c r="J16" s="15"/>
      <c r="K16" s="15"/>
      <c r="L16" s="15"/>
      <c r="M16" s="15"/>
      <c r="N16" s="15"/>
      <c r="O16" s="15"/>
      <c r="P16" s="15"/>
      <c r="Q16" s="15"/>
      <c r="R16" s="56" t="e">
        <f>VLOOKUP(B16,เลขปชช!B$2:J$701,6,0)</f>
        <v>#N/A</v>
      </c>
      <c r="S16" s="59" t="e">
        <f>VLOOKUP(B16,เลขปชช!B$2:J$701,7,0)</f>
        <v>#N/A</v>
      </c>
      <c r="T16" s="56" t="e">
        <f>VLOOKUP(B16,#REF!,4,0)</f>
        <v>#REF!</v>
      </c>
    </row>
    <row r="17" spans="1:20">
      <c r="A17" s="21">
        <v>12</v>
      </c>
      <c r="B17" s="7"/>
      <c r="C17" s="65"/>
      <c r="D17" s="64"/>
      <c r="E17" s="8"/>
      <c r="F17" s="10"/>
      <c r="G17" s="9"/>
      <c r="H17" s="21"/>
      <c r="I17" s="15"/>
      <c r="J17" s="15"/>
      <c r="K17" s="15"/>
      <c r="L17" s="15"/>
      <c r="M17" s="15"/>
      <c r="N17" s="15"/>
      <c r="O17" s="15"/>
      <c r="P17" s="15"/>
      <c r="Q17" s="15"/>
      <c r="R17" s="56" t="e">
        <f>VLOOKUP(B17,เลขปชช!B$2:J$701,6,0)</f>
        <v>#N/A</v>
      </c>
      <c r="S17" s="59" t="e">
        <f>VLOOKUP(B17,เลขปชช!B$2:J$701,7,0)</f>
        <v>#N/A</v>
      </c>
      <c r="T17" s="56" t="e">
        <f>VLOOKUP(B17,#REF!,4,0)</f>
        <v>#REF!</v>
      </c>
    </row>
    <row r="18" spans="1:20">
      <c r="A18" s="21">
        <v>13</v>
      </c>
      <c r="B18" s="7"/>
      <c r="C18" s="65"/>
      <c r="D18" s="64"/>
      <c r="E18" s="8"/>
      <c r="F18" s="10"/>
      <c r="G18" s="9"/>
      <c r="H18" s="21"/>
      <c r="I18" s="15"/>
      <c r="J18" s="15"/>
      <c r="K18" s="15"/>
      <c r="L18" s="15"/>
      <c r="M18" s="15"/>
      <c r="N18" s="15"/>
      <c r="O18" s="15"/>
      <c r="P18" s="15"/>
      <c r="Q18" s="15"/>
      <c r="R18" s="56" t="e">
        <f>VLOOKUP(B18,เลขปชช!B$2:J$701,6,0)</f>
        <v>#N/A</v>
      </c>
      <c r="S18" s="59" t="e">
        <f>VLOOKUP(B18,เลขปชช!B$2:J$701,7,0)</f>
        <v>#N/A</v>
      </c>
      <c r="T18" s="56" t="e">
        <f>VLOOKUP(B18,#REF!,4,0)</f>
        <v>#REF!</v>
      </c>
    </row>
    <row r="19" spans="1:20">
      <c r="A19" s="21">
        <v>14</v>
      </c>
      <c r="B19" s="7"/>
      <c r="C19" s="65"/>
      <c r="D19" s="64"/>
      <c r="E19" s="8"/>
      <c r="F19" s="10"/>
      <c r="G19" s="9"/>
      <c r="H19" s="21"/>
      <c r="I19" s="15"/>
      <c r="J19" s="15"/>
      <c r="K19" s="15"/>
      <c r="L19" s="15"/>
      <c r="M19" s="15"/>
      <c r="N19" s="15"/>
      <c r="O19" s="15"/>
      <c r="P19" s="15"/>
      <c r="Q19" s="15"/>
      <c r="R19" s="56" t="e">
        <f>VLOOKUP(B19,เลขปชช!B$2:J$701,6,0)</f>
        <v>#N/A</v>
      </c>
      <c r="S19" s="59" t="e">
        <f>VLOOKUP(B19,เลขปชช!B$2:J$701,7,0)</f>
        <v>#N/A</v>
      </c>
      <c r="T19" s="56" t="e">
        <f>VLOOKUP(B19,#REF!,4,0)</f>
        <v>#REF!</v>
      </c>
    </row>
    <row r="20" spans="1:20">
      <c r="A20" s="21">
        <v>15</v>
      </c>
      <c r="B20" s="7"/>
      <c r="C20" s="65"/>
      <c r="D20" s="64"/>
      <c r="E20" s="8"/>
      <c r="F20" s="10"/>
      <c r="G20" s="9"/>
      <c r="H20" s="21"/>
      <c r="I20" s="15"/>
      <c r="J20" s="15"/>
      <c r="K20" s="15"/>
      <c r="L20" s="15"/>
      <c r="M20" s="15"/>
      <c r="N20" s="15"/>
      <c r="O20" s="15"/>
      <c r="P20" s="15"/>
      <c r="Q20" s="15"/>
      <c r="R20" s="56" t="e">
        <f>VLOOKUP(B20,เลขปชช!B$2:J$701,6,0)</f>
        <v>#N/A</v>
      </c>
      <c r="S20" s="59" t="e">
        <f>VLOOKUP(B20,เลขปชช!B$2:J$701,7,0)</f>
        <v>#N/A</v>
      </c>
      <c r="T20" s="56" t="e">
        <f>VLOOKUP(B20,#REF!,4,0)</f>
        <v>#REF!</v>
      </c>
    </row>
    <row r="21" spans="1:20">
      <c r="A21" s="21">
        <v>16</v>
      </c>
      <c r="B21" s="7"/>
      <c r="C21" s="65"/>
      <c r="D21" s="64"/>
      <c r="E21" s="8"/>
      <c r="F21" s="10"/>
      <c r="G21" s="9"/>
      <c r="H21" s="21"/>
      <c r="I21" s="15"/>
      <c r="J21" s="15"/>
      <c r="K21" s="15"/>
      <c r="L21" s="15"/>
      <c r="M21" s="15"/>
      <c r="N21" s="15"/>
      <c r="O21" s="15"/>
      <c r="P21" s="15"/>
      <c r="Q21" s="15"/>
      <c r="R21" s="56" t="e">
        <f>VLOOKUP(B21,เลขปชช!B$2:J$701,6,0)</f>
        <v>#N/A</v>
      </c>
      <c r="S21" s="59" t="e">
        <f>VLOOKUP(B21,เลขปชช!B$2:J$701,7,0)</f>
        <v>#N/A</v>
      </c>
      <c r="T21" s="56" t="e">
        <f>VLOOKUP(B21,#REF!,4,0)</f>
        <v>#REF!</v>
      </c>
    </row>
    <row r="22" spans="1:20">
      <c r="A22" s="21">
        <v>17</v>
      </c>
      <c r="B22" s="7"/>
      <c r="C22" s="65"/>
      <c r="D22" s="64"/>
      <c r="E22" s="8"/>
      <c r="F22" s="10"/>
      <c r="G22" s="9"/>
      <c r="H22" s="21"/>
      <c r="I22" s="15"/>
      <c r="J22" s="15"/>
      <c r="K22" s="15"/>
      <c r="L22" s="15"/>
      <c r="M22" s="15"/>
      <c r="N22" s="15"/>
      <c r="O22" s="15"/>
      <c r="P22" s="15"/>
      <c r="Q22" s="15"/>
      <c r="R22" s="56" t="e">
        <f>VLOOKUP(B22,เลขปชช!B$2:J$701,6,0)</f>
        <v>#N/A</v>
      </c>
      <c r="S22" s="59" t="e">
        <f>VLOOKUP(B22,เลขปชช!B$2:J$701,7,0)</f>
        <v>#N/A</v>
      </c>
      <c r="T22" s="56" t="e">
        <f>VLOOKUP(B22,#REF!,4,0)</f>
        <v>#REF!</v>
      </c>
    </row>
    <row r="23" spans="1:20">
      <c r="A23" s="21">
        <v>18</v>
      </c>
      <c r="B23" s="7"/>
      <c r="C23" s="65"/>
      <c r="D23" s="64"/>
      <c r="E23" s="8"/>
      <c r="F23" s="10"/>
      <c r="G23" s="9"/>
      <c r="H23" s="21"/>
      <c r="I23" s="15"/>
      <c r="J23" s="15"/>
      <c r="K23" s="15"/>
      <c r="L23" s="15"/>
      <c r="M23" s="15"/>
      <c r="N23" s="15"/>
      <c r="O23" s="15"/>
      <c r="P23" s="15"/>
      <c r="Q23" s="15"/>
      <c r="R23" s="56" t="e">
        <f>VLOOKUP(B23,เลขปชช!B$2:J$701,6,0)</f>
        <v>#N/A</v>
      </c>
      <c r="S23" s="59" t="e">
        <f>VLOOKUP(B23,เลขปชช!B$2:J$701,7,0)</f>
        <v>#N/A</v>
      </c>
      <c r="T23" s="56" t="e">
        <f>VLOOKUP(B23,#REF!,4,0)</f>
        <v>#REF!</v>
      </c>
    </row>
    <row r="24" spans="1:20">
      <c r="A24" s="21">
        <v>19</v>
      </c>
      <c r="B24" s="7"/>
      <c r="C24" s="65"/>
      <c r="D24" s="64"/>
      <c r="E24" s="8"/>
      <c r="F24" s="10"/>
      <c r="G24" s="9"/>
      <c r="H24" s="21"/>
      <c r="I24" s="15"/>
      <c r="J24" s="15"/>
      <c r="K24" s="15"/>
      <c r="L24" s="15"/>
      <c r="M24" s="15"/>
      <c r="N24" s="15"/>
      <c r="O24" s="15"/>
      <c r="P24" s="15"/>
      <c r="Q24" s="15"/>
      <c r="R24" s="56" t="e">
        <f>VLOOKUP(B24,เลขปชช!B$2:J$701,6,0)</f>
        <v>#N/A</v>
      </c>
      <c r="S24" s="59" t="e">
        <f>VLOOKUP(B24,เลขปชช!B$2:J$701,7,0)</f>
        <v>#N/A</v>
      </c>
      <c r="T24" s="56" t="e">
        <f>VLOOKUP(B24,#REF!,4,0)</f>
        <v>#REF!</v>
      </c>
    </row>
    <row r="25" spans="1:20">
      <c r="A25" s="21">
        <v>20</v>
      </c>
      <c r="B25" s="7"/>
      <c r="C25" s="63"/>
      <c r="D25" s="63"/>
      <c r="E25" s="22"/>
      <c r="F25" s="10"/>
      <c r="G25" s="9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56" t="e">
        <f>VLOOKUP(B25,เลขปชช!B$2:J$701,6,0)</f>
        <v>#N/A</v>
      </c>
      <c r="S25" s="59" t="e">
        <f>VLOOKUP(B25,เลขปชช!B$2:J$701,7,0)</f>
        <v>#N/A</v>
      </c>
      <c r="T25" s="56" t="e">
        <f>VLOOKUP(B25,#REF!,4,0)</f>
        <v>#REF!</v>
      </c>
    </row>
  </sheetData>
  <mergeCells count="4">
    <mergeCell ref="A1:Q1"/>
    <mergeCell ref="A2:Q2"/>
    <mergeCell ref="A3:Q3"/>
    <mergeCell ref="E5:G5"/>
  </mergeCells>
  <pageMargins left="0.7" right="0.36" top="0.75" bottom="0.33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5">
    <tabColor theme="9" tint="0.39997558519241921"/>
  </sheetPr>
  <dimension ref="A1:AC41"/>
  <sheetViews>
    <sheetView view="pageBreakPreview" topLeftCell="A28" zoomScale="115" zoomScaleSheetLayoutView="115" workbookViewId="0">
      <selection activeCell="AF38" sqref="AF38"/>
    </sheetView>
  </sheetViews>
  <sheetFormatPr defaultRowHeight="21"/>
  <cols>
    <col min="1" max="1" width="5.125" style="125" bestFit="1" customWidth="1"/>
    <col min="2" max="2" width="9" style="125"/>
    <col min="3" max="3" width="17.87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20" width="3.625" style="125" customWidth="1"/>
    <col min="21" max="21" width="9" style="125"/>
    <col min="22" max="28" width="0" style="125" hidden="1" customWidth="1"/>
    <col min="29" max="16384" width="9" style="125"/>
  </cols>
  <sheetData>
    <row r="1" spans="1:29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</row>
    <row r="2" spans="1:29">
      <c r="A2" s="448" t="s">
        <v>1887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126"/>
    </row>
    <row r="3" spans="1:29">
      <c r="A3" s="448" t="str">
        <f>"ครูที่ปรึกษา  "&amp;สถิติ!P24&amp;", " &amp;สถิติ!P25</f>
        <v>ครูที่ปรึกษา  นายสุรชาติ   โพธิ์ยอด, นางสาวธันยพร   ชวนคิด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162"/>
    </row>
    <row r="4" spans="1:29" ht="12" customHeight="1"/>
    <row r="5" spans="1:29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9" s="134" customFormat="1">
      <c r="A6" s="133">
        <v>1</v>
      </c>
      <c r="B6" s="297">
        <v>2777</v>
      </c>
      <c r="C6" s="136">
        <f>VLOOKUP(B6,เลขปชช!B$2:J$959,6,0)</f>
        <v>1849901846791</v>
      </c>
      <c r="D6" s="137">
        <f>VLOOKUP(B6,เลขปชช!B$2:J$959,7,0)</f>
        <v>38973</v>
      </c>
      <c r="E6" s="164" t="s">
        <v>729</v>
      </c>
      <c r="F6" s="284" t="s">
        <v>614</v>
      </c>
      <c r="G6" s="284" t="s">
        <v>222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298" t="s">
        <v>1597</v>
      </c>
    </row>
    <row r="7" spans="1:29">
      <c r="A7" s="164">
        <v>2</v>
      </c>
      <c r="B7" s="135">
        <v>2876</v>
      </c>
      <c r="C7" s="136">
        <f>VLOOKUP(B7,เลขปชช!B$2:J$959,6,0)</f>
        <v>1579901249451</v>
      </c>
      <c r="D7" s="137">
        <f>VLOOKUP(B7,เลขปชช!B$2:J$959,7,0)</f>
        <v>39316</v>
      </c>
      <c r="E7" s="253" t="s">
        <v>729</v>
      </c>
      <c r="F7" s="253" t="s">
        <v>535</v>
      </c>
      <c r="G7" s="253" t="s">
        <v>144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254" t="s">
        <v>262</v>
      </c>
      <c r="V7" s="254">
        <v>13</v>
      </c>
      <c r="W7" s="254">
        <v>5</v>
      </c>
      <c r="X7" s="254">
        <v>5</v>
      </c>
      <c r="Y7" s="254">
        <v>6</v>
      </c>
      <c r="Z7" s="254">
        <f t="shared" ref="Z7:Z39" si="0">SUM(V7:Y7)</f>
        <v>29</v>
      </c>
      <c r="AA7" s="255">
        <f t="shared" ref="AA7:AA39" si="1">Z7*100/60</f>
        <v>48.333333333333336</v>
      </c>
      <c r="AB7" s="254">
        <f t="shared" ref="AB7:AB16" si="2">RANK(AA7,AA$2:AA$67)</f>
        <v>9</v>
      </c>
      <c r="AC7" s="254" t="s">
        <v>1904</v>
      </c>
    </row>
    <row r="8" spans="1:29">
      <c r="A8" s="133">
        <v>3</v>
      </c>
      <c r="B8" s="135">
        <v>2894</v>
      </c>
      <c r="C8" s="136">
        <f>VLOOKUP(B8,เลขปชช!B$2:J$959,6,0)</f>
        <v>1570501333413</v>
      </c>
      <c r="D8" s="137">
        <f>VLOOKUP(B8,เลขปชช!B$2:J$959,7,0)</f>
        <v>39413</v>
      </c>
      <c r="E8" s="253" t="s">
        <v>729</v>
      </c>
      <c r="F8" s="253" t="s">
        <v>444</v>
      </c>
      <c r="G8" s="253" t="s">
        <v>146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254" t="s">
        <v>262</v>
      </c>
      <c r="V8" s="254">
        <v>10</v>
      </c>
      <c r="W8" s="254">
        <v>4</v>
      </c>
      <c r="X8" s="254">
        <v>9</v>
      </c>
      <c r="Y8" s="254">
        <v>4</v>
      </c>
      <c r="Z8" s="254">
        <f t="shared" si="0"/>
        <v>27</v>
      </c>
      <c r="AA8" s="255">
        <f t="shared" si="1"/>
        <v>45</v>
      </c>
      <c r="AB8" s="254">
        <f t="shared" si="2"/>
        <v>12</v>
      </c>
      <c r="AC8" s="254" t="s">
        <v>1904</v>
      </c>
    </row>
    <row r="9" spans="1:29">
      <c r="A9" s="164">
        <v>4</v>
      </c>
      <c r="B9" s="135">
        <v>3055</v>
      </c>
      <c r="C9" s="136">
        <f>VLOOKUP(B9,เลขปชช!B$2:J$959,6,0)</f>
        <v>1570501333812</v>
      </c>
      <c r="D9" s="137">
        <f>VLOOKUP(B9,เลขปชช!B$2:J$959,7,0)</f>
        <v>39449</v>
      </c>
      <c r="E9" s="253" t="s">
        <v>729</v>
      </c>
      <c r="F9" s="253" t="s">
        <v>541</v>
      </c>
      <c r="G9" s="253" t="s">
        <v>151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254" t="s">
        <v>262</v>
      </c>
      <c r="V9" s="254">
        <v>10</v>
      </c>
      <c r="W9" s="254">
        <v>8</v>
      </c>
      <c r="X9" s="254">
        <v>7</v>
      </c>
      <c r="Y9" s="254">
        <v>1</v>
      </c>
      <c r="Z9" s="254">
        <f t="shared" si="0"/>
        <v>26</v>
      </c>
      <c r="AA9" s="255">
        <f t="shared" si="1"/>
        <v>43.333333333333336</v>
      </c>
      <c r="AB9" s="254">
        <f t="shared" si="2"/>
        <v>15</v>
      </c>
      <c r="AC9" s="254" t="s">
        <v>1904</v>
      </c>
    </row>
    <row r="10" spans="1:29">
      <c r="A10" s="133">
        <v>5</v>
      </c>
      <c r="B10" s="135">
        <v>3051</v>
      </c>
      <c r="C10" s="136">
        <f>VLOOKUP(B10,เลขปชช!B$2:J$959,6,0)</f>
        <v>1209000362373</v>
      </c>
      <c r="D10" s="137">
        <f>VLOOKUP(B10,เลขปชช!B$2:J$959,7,0)</f>
        <v>39409</v>
      </c>
      <c r="E10" s="253" t="s">
        <v>729</v>
      </c>
      <c r="F10" s="253" t="s">
        <v>540</v>
      </c>
      <c r="G10" s="253" t="s">
        <v>150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254" t="s">
        <v>262</v>
      </c>
      <c r="V10" s="254">
        <v>7</v>
      </c>
      <c r="W10" s="254">
        <v>6</v>
      </c>
      <c r="X10" s="254">
        <v>10</v>
      </c>
      <c r="Y10" s="254">
        <v>3</v>
      </c>
      <c r="Z10" s="254">
        <f t="shared" si="0"/>
        <v>26</v>
      </c>
      <c r="AA10" s="255">
        <f t="shared" si="1"/>
        <v>43.333333333333336</v>
      </c>
      <c r="AB10" s="254">
        <f t="shared" si="2"/>
        <v>15</v>
      </c>
      <c r="AC10" s="254" t="s">
        <v>1904</v>
      </c>
    </row>
    <row r="11" spans="1:29">
      <c r="A11" s="164">
        <v>6</v>
      </c>
      <c r="B11" s="144">
        <v>2884</v>
      </c>
      <c r="C11" s="136">
        <f>VLOOKUP(B11,เลขปชช!B$2:J$959,6,0)</f>
        <v>1579901272401</v>
      </c>
      <c r="D11" s="137">
        <f>VLOOKUP(B11,เลขปชช!B$2:J$959,7,0)</f>
        <v>39459</v>
      </c>
      <c r="E11" s="253" t="s">
        <v>729</v>
      </c>
      <c r="F11" s="253" t="s">
        <v>564</v>
      </c>
      <c r="G11" s="253" t="s">
        <v>173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254" t="s">
        <v>280</v>
      </c>
      <c r="V11" s="254">
        <v>8</v>
      </c>
      <c r="W11" s="254">
        <v>8</v>
      </c>
      <c r="X11" s="254">
        <v>6</v>
      </c>
      <c r="Y11" s="254">
        <v>3</v>
      </c>
      <c r="Z11" s="254">
        <f t="shared" si="0"/>
        <v>25</v>
      </c>
      <c r="AA11" s="255">
        <f t="shared" si="1"/>
        <v>41.666666666666664</v>
      </c>
      <c r="AB11" s="254">
        <f t="shared" si="2"/>
        <v>18</v>
      </c>
      <c r="AC11" s="254" t="s">
        <v>1904</v>
      </c>
    </row>
    <row r="12" spans="1:29">
      <c r="A12" s="133">
        <v>7</v>
      </c>
      <c r="B12" s="135">
        <v>3060</v>
      </c>
      <c r="C12" s="136">
        <f>VLOOKUP(B12,เลขปชช!B$2:J$959,6,0)</f>
        <v>1570501330457</v>
      </c>
      <c r="D12" s="137">
        <f>VLOOKUP(B12,เลขปชช!B$2:J$959,7,0)</f>
        <v>39260</v>
      </c>
      <c r="E12" s="253" t="s">
        <v>729</v>
      </c>
      <c r="F12" s="253" t="s">
        <v>533</v>
      </c>
      <c r="G12" s="253" t="s">
        <v>152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254" t="s">
        <v>262</v>
      </c>
      <c r="V12" s="254">
        <v>10</v>
      </c>
      <c r="W12" s="254">
        <v>6</v>
      </c>
      <c r="X12" s="254">
        <v>6</v>
      </c>
      <c r="Y12" s="254">
        <v>1</v>
      </c>
      <c r="Z12" s="254">
        <f t="shared" si="0"/>
        <v>23</v>
      </c>
      <c r="AA12" s="255">
        <f t="shared" si="1"/>
        <v>38.333333333333336</v>
      </c>
      <c r="AB12" s="254">
        <f t="shared" si="2"/>
        <v>22</v>
      </c>
      <c r="AC12" s="254" t="s">
        <v>1904</v>
      </c>
    </row>
    <row r="13" spans="1:29">
      <c r="A13" s="164">
        <v>8</v>
      </c>
      <c r="B13" s="135">
        <v>3157</v>
      </c>
      <c r="C13" s="136">
        <f>VLOOKUP(B13,เลขปชช!B$2:J$959,6,0)</f>
        <v>1579901254900</v>
      </c>
      <c r="D13" s="137">
        <f>VLOOKUP(B13,เลขปชช!B$2:J$959,7,0)</f>
        <v>39348</v>
      </c>
      <c r="E13" s="253" t="s">
        <v>729</v>
      </c>
      <c r="F13" s="253" t="s">
        <v>544</v>
      </c>
      <c r="G13" s="253" t="s">
        <v>155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254" t="s">
        <v>262</v>
      </c>
      <c r="V13" s="254">
        <v>6</v>
      </c>
      <c r="W13" s="254">
        <v>6</v>
      </c>
      <c r="X13" s="254">
        <v>7</v>
      </c>
      <c r="Y13" s="254">
        <v>4</v>
      </c>
      <c r="Z13" s="254">
        <f t="shared" si="0"/>
        <v>23</v>
      </c>
      <c r="AA13" s="255">
        <f t="shared" si="1"/>
        <v>38.333333333333336</v>
      </c>
      <c r="AB13" s="254">
        <f t="shared" si="2"/>
        <v>22</v>
      </c>
      <c r="AC13" s="254" t="s">
        <v>1904</v>
      </c>
    </row>
    <row r="14" spans="1:29">
      <c r="A14" s="133">
        <v>9</v>
      </c>
      <c r="B14" s="135">
        <v>3098</v>
      </c>
      <c r="C14" s="136">
        <f>VLOOKUP(B14,เลขปชช!B$2:J$959,6,0)</f>
        <v>1570501331666</v>
      </c>
      <c r="D14" s="137">
        <f>VLOOKUP(B14,เลขปชช!B$2:J$959,7,0)</f>
        <v>39330</v>
      </c>
      <c r="E14" s="253" t="s">
        <v>729</v>
      </c>
      <c r="F14" s="253" t="s">
        <v>542</v>
      </c>
      <c r="G14" s="253" t="s">
        <v>153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254" t="s">
        <v>262</v>
      </c>
      <c r="V14" s="254">
        <v>6</v>
      </c>
      <c r="W14" s="254">
        <v>5</v>
      </c>
      <c r="X14" s="254">
        <v>7</v>
      </c>
      <c r="Y14" s="254">
        <v>2.5</v>
      </c>
      <c r="Z14" s="254">
        <f t="shared" si="0"/>
        <v>20.5</v>
      </c>
      <c r="AA14" s="255">
        <f t="shared" si="1"/>
        <v>34.166666666666664</v>
      </c>
      <c r="AB14" s="254">
        <f t="shared" si="2"/>
        <v>26</v>
      </c>
      <c r="AC14" s="254" t="s">
        <v>1904</v>
      </c>
    </row>
    <row r="15" spans="1:29">
      <c r="A15" s="164">
        <v>10</v>
      </c>
      <c r="B15" s="135">
        <v>3331</v>
      </c>
      <c r="C15" s="136">
        <f>VLOOKUP(B15,เลขปชช!B$2:J$959,6,0)</f>
        <v>1209000377532</v>
      </c>
      <c r="D15" s="137">
        <f>VLOOKUP(B15,เลขปชช!B$2:J$959,7,0)</f>
        <v>39503</v>
      </c>
      <c r="E15" s="253" t="s">
        <v>729</v>
      </c>
      <c r="F15" s="253" t="s">
        <v>574</v>
      </c>
      <c r="G15" s="253" t="s">
        <v>183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254" t="s">
        <v>280</v>
      </c>
      <c r="V15" s="254">
        <v>4</v>
      </c>
      <c r="W15" s="254">
        <v>5</v>
      </c>
      <c r="X15" s="254">
        <v>7</v>
      </c>
      <c r="Y15" s="254">
        <v>2</v>
      </c>
      <c r="Z15" s="254">
        <f t="shared" si="0"/>
        <v>18</v>
      </c>
      <c r="AA15" s="255">
        <f t="shared" si="1"/>
        <v>30</v>
      </c>
      <c r="AB15" s="254">
        <f t="shared" si="2"/>
        <v>28</v>
      </c>
      <c r="AC15" s="254" t="s">
        <v>1904</v>
      </c>
    </row>
    <row r="16" spans="1:29">
      <c r="A16" s="133">
        <v>11</v>
      </c>
      <c r="B16" s="135">
        <v>2880</v>
      </c>
      <c r="C16" s="136">
        <f>VLOOKUP(B16,เลขปชช!B$2:J$959,6,0)</f>
        <v>1579901279546</v>
      </c>
      <c r="D16" s="137">
        <f>VLOOKUP(B16,เลขปชช!B$2:J$959,7,0)</f>
        <v>39501</v>
      </c>
      <c r="E16" s="253" t="s">
        <v>729</v>
      </c>
      <c r="F16" s="253" t="s">
        <v>561</v>
      </c>
      <c r="G16" s="253" t="s">
        <v>131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254" t="s">
        <v>280</v>
      </c>
      <c r="V16" s="254">
        <v>5</v>
      </c>
      <c r="W16" s="254">
        <v>3</v>
      </c>
      <c r="X16" s="254">
        <v>3</v>
      </c>
      <c r="Y16" s="254">
        <v>2</v>
      </c>
      <c r="Z16" s="254">
        <f t="shared" si="0"/>
        <v>13</v>
      </c>
      <c r="AA16" s="255">
        <f t="shared" si="1"/>
        <v>21.666666666666668</v>
      </c>
      <c r="AB16" s="254">
        <f t="shared" si="2"/>
        <v>29</v>
      </c>
      <c r="AC16" s="254" t="s">
        <v>1904</v>
      </c>
    </row>
    <row r="17" spans="1:29">
      <c r="A17" s="133">
        <v>12</v>
      </c>
      <c r="B17" s="135">
        <v>3870</v>
      </c>
      <c r="C17" s="136">
        <f>VLOOKUP(B17,เลขปชช!B$2:J$959,6,0)</f>
        <v>1570501332212</v>
      </c>
      <c r="D17" s="137">
        <f>VLOOKUP(B17,เลขปชช!B$2:J$959,7,0)</f>
        <v>39348</v>
      </c>
      <c r="E17" s="253" t="s">
        <v>729</v>
      </c>
      <c r="F17" s="253" t="s">
        <v>566</v>
      </c>
      <c r="G17" s="253" t="s">
        <v>31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459" t="s">
        <v>1905</v>
      </c>
      <c r="V17" s="459"/>
      <c r="W17" s="459"/>
      <c r="X17" s="459"/>
      <c r="Y17" s="459"/>
      <c r="Z17" s="459"/>
      <c r="AA17" s="459"/>
      <c r="AB17" s="459"/>
      <c r="AC17" s="459"/>
    </row>
    <row r="18" spans="1:29">
      <c r="A18" s="164">
        <v>13</v>
      </c>
      <c r="B18" s="135">
        <v>3871</v>
      </c>
      <c r="C18" s="136">
        <f>VLOOKUP(B18,เลขปชช!B$2:J$959,6,0)</f>
        <v>1570501335467</v>
      </c>
      <c r="D18" s="137">
        <f>VLOOKUP(B18,เลขปชช!B$2:J$959,7,0)</f>
        <v>39553</v>
      </c>
      <c r="E18" s="253" t="s">
        <v>729</v>
      </c>
      <c r="F18" s="253" t="s">
        <v>1892</v>
      </c>
      <c r="G18" s="253" t="s">
        <v>1893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460" t="s">
        <v>1906</v>
      </c>
      <c r="V18" s="460"/>
      <c r="W18" s="460"/>
      <c r="X18" s="460"/>
      <c r="Y18" s="460"/>
      <c r="Z18" s="460"/>
      <c r="AA18" s="460"/>
      <c r="AB18" s="460"/>
      <c r="AC18" s="460"/>
    </row>
    <row r="19" spans="1:29">
      <c r="A19" s="133">
        <v>14</v>
      </c>
      <c r="B19" s="135">
        <v>2901</v>
      </c>
      <c r="C19" s="136">
        <f>VLOOKUP(B19,เลขปชช!B$2:J$959,6,0)</f>
        <v>1570501332620</v>
      </c>
      <c r="D19" s="137">
        <f>VLOOKUP(B19,เลขปชช!B$2:J$959,7,0)</f>
        <v>39378</v>
      </c>
      <c r="E19" s="253" t="s">
        <v>729</v>
      </c>
      <c r="F19" s="253" t="s">
        <v>568</v>
      </c>
      <c r="G19" s="253" t="s">
        <v>176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254" t="s">
        <v>280</v>
      </c>
      <c r="V19" s="254">
        <v>13</v>
      </c>
      <c r="W19" s="254">
        <v>9</v>
      </c>
      <c r="X19" s="254">
        <v>9</v>
      </c>
      <c r="Y19" s="254">
        <v>5.5</v>
      </c>
      <c r="Z19" s="254">
        <f t="shared" si="0"/>
        <v>36.5</v>
      </c>
      <c r="AA19" s="255">
        <f t="shared" si="1"/>
        <v>60.833333333333336</v>
      </c>
      <c r="AB19" s="254">
        <f t="shared" ref="AB19:AB37" si="3">RANK(AA19,AA$2:AA$67)</f>
        <v>3</v>
      </c>
      <c r="AC19" s="254" t="s">
        <v>1904</v>
      </c>
    </row>
    <row r="20" spans="1:29">
      <c r="A20" s="164">
        <v>15</v>
      </c>
      <c r="B20" s="135">
        <v>2899</v>
      </c>
      <c r="C20" s="136">
        <f>VLOOKUP(B20,เลขปชช!B$2:J$959,6,0)</f>
        <v>1570501335441</v>
      </c>
      <c r="D20" s="137">
        <f>VLOOKUP(B20,เลขปชช!B$2:J$959,7,0)</f>
        <v>39547</v>
      </c>
      <c r="E20" s="253" t="s">
        <v>729</v>
      </c>
      <c r="F20" s="253" t="s">
        <v>427</v>
      </c>
      <c r="G20" s="253" t="s">
        <v>147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254" t="s">
        <v>262</v>
      </c>
      <c r="V20" s="254">
        <v>13</v>
      </c>
      <c r="W20" s="254">
        <v>8</v>
      </c>
      <c r="X20" s="254">
        <v>9</v>
      </c>
      <c r="Y20" s="254">
        <v>4</v>
      </c>
      <c r="Z20" s="254">
        <f t="shared" si="0"/>
        <v>34</v>
      </c>
      <c r="AA20" s="255">
        <f t="shared" si="1"/>
        <v>56.666666666666664</v>
      </c>
      <c r="AB20" s="254">
        <f t="shared" si="3"/>
        <v>4</v>
      </c>
      <c r="AC20" s="254" t="s">
        <v>1904</v>
      </c>
    </row>
    <row r="21" spans="1:29">
      <c r="A21" s="133">
        <v>16</v>
      </c>
      <c r="B21" s="135">
        <v>2881</v>
      </c>
      <c r="C21" s="136">
        <f>VLOOKUP(B21,เลขปชช!B$2:J$959,6,0)</f>
        <v>1570501335262</v>
      </c>
      <c r="D21" s="137">
        <f>VLOOKUP(B21,เลขปชช!B$2:J$959,7,0)</f>
        <v>39539</v>
      </c>
      <c r="E21" s="253" t="s">
        <v>729</v>
      </c>
      <c r="F21" s="253" t="s">
        <v>562</v>
      </c>
      <c r="G21" s="253" t="s">
        <v>171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254" t="s">
        <v>262</v>
      </c>
      <c r="V21" s="254">
        <v>6</v>
      </c>
      <c r="W21" s="254">
        <v>11</v>
      </c>
      <c r="X21" s="254">
        <v>3</v>
      </c>
      <c r="Y21" s="254">
        <v>3</v>
      </c>
      <c r="Z21" s="254">
        <f t="shared" si="0"/>
        <v>23</v>
      </c>
      <c r="AA21" s="255">
        <f t="shared" si="1"/>
        <v>38.333333333333336</v>
      </c>
      <c r="AB21" s="254">
        <f t="shared" si="3"/>
        <v>22</v>
      </c>
      <c r="AC21" s="254" t="s">
        <v>1904</v>
      </c>
    </row>
    <row r="22" spans="1:29">
      <c r="A22" s="133">
        <v>17</v>
      </c>
      <c r="B22" s="135">
        <v>3757</v>
      </c>
      <c r="C22" s="136">
        <f>VLOOKUP(B22,เลขปชช!B$2:J$959,6,0)</f>
        <v>1570501334746</v>
      </c>
      <c r="D22" s="137">
        <f>VLOOKUP(B22,เลขปชช!B$2:J$959,7,0)</f>
        <v>39513</v>
      </c>
      <c r="E22" s="253" t="s">
        <v>729</v>
      </c>
      <c r="F22" s="253" t="s">
        <v>1785</v>
      </c>
      <c r="G22" s="253" t="s">
        <v>1786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254" t="s">
        <v>280</v>
      </c>
      <c r="V22" s="254">
        <v>11</v>
      </c>
      <c r="W22" s="254">
        <v>7</v>
      </c>
      <c r="X22" s="254">
        <v>4</v>
      </c>
      <c r="Y22" s="254">
        <v>3</v>
      </c>
      <c r="Z22" s="254">
        <f t="shared" si="0"/>
        <v>25</v>
      </c>
      <c r="AA22" s="255">
        <f t="shared" si="1"/>
        <v>41.666666666666664</v>
      </c>
      <c r="AB22" s="254">
        <f t="shared" si="3"/>
        <v>18</v>
      </c>
      <c r="AC22" s="254" t="s">
        <v>1904</v>
      </c>
    </row>
    <row r="23" spans="1:29">
      <c r="A23" s="133">
        <v>18</v>
      </c>
      <c r="B23" s="135">
        <v>3883</v>
      </c>
      <c r="C23" s="136">
        <f>VLOOKUP(B23,เลขปชช!B$2:J$959,6,0)</f>
        <v>1509966605014</v>
      </c>
      <c r="D23" s="137">
        <f>VLOOKUP(B23,เลขปชช!B$2:J$959,7,0)</f>
        <v>39359</v>
      </c>
      <c r="E23" s="253" t="s">
        <v>729</v>
      </c>
      <c r="F23" s="253" t="s">
        <v>515</v>
      </c>
      <c r="G23" s="253" t="s">
        <v>2095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254" t="s">
        <v>1907</v>
      </c>
      <c r="V23" s="254"/>
      <c r="W23" s="254"/>
      <c r="X23" s="254"/>
      <c r="Y23" s="254"/>
      <c r="Z23" s="254"/>
      <c r="AA23" s="255"/>
      <c r="AB23" s="254"/>
      <c r="AC23" s="254"/>
    </row>
    <row r="24" spans="1:29">
      <c r="A24" s="164">
        <v>19</v>
      </c>
      <c r="B24" s="135">
        <v>2903</v>
      </c>
      <c r="C24" s="136">
        <f>VLOOKUP(B24,เลขปชช!B$2:J$959,6,0)</f>
        <v>1570501334274</v>
      </c>
      <c r="D24" s="137">
        <f>VLOOKUP(B24,เลขปชช!B$2:J$959,7,0)</f>
        <v>39467</v>
      </c>
      <c r="E24" s="253" t="s">
        <v>730</v>
      </c>
      <c r="F24" s="253" t="s">
        <v>548</v>
      </c>
      <c r="G24" s="253" t="s">
        <v>159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254" t="s">
        <v>262</v>
      </c>
      <c r="V24" s="254">
        <v>14</v>
      </c>
      <c r="W24" s="254">
        <v>12</v>
      </c>
      <c r="X24" s="254">
        <v>6</v>
      </c>
      <c r="Y24" s="254">
        <v>11</v>
      </c>
      <c r="Z24" s="254">
        <f t="shared" si="0"/>
        <v>43</v>
      </c>
      <c r="AA24" s="255">
        <f t="shared" si="1"/>
        <v>71.666666666666671</v>
      </c>
      <c r="AB24" s="254">
        <f t="shared" si="3"/>
        <v>1</v>
      </c>
      <c r="AC24" s="254" t="s">
        <v>1904</v>
      </c>
    </row>
    <row r="25" spans="1:29">
      <c r="A25" s="133">
        <v>20</v>
      </c>
      <c r="B25" s="135">
        <v>2966</v>
      </c>
      <c r="C25" s="136">
        <f>VLOOKUP(B25,เลขปชช!B$2:J$959,6,0)</f>
        <v>1909803286030</v>
      </c>
      <c r="D25" s="137">
        <f>VLOOKUP(B25,เลขปชช!B$2:J$959,7,0)</f>
        <v>39476</v>
      </c>
      <c r="E25" s="253" t="s">
        <v>730</v>
      </c>
      <c r="F25" s="253" t="s">
        <v>589</v>
      </c>
      <c r="G25" s="253" t="s">
        <v>85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254" t="s">
        <v>280</v>
      </c>
      <c r="V25" s="254">
        <v>7</v>
      </c>
      <c r="W25" s="254">
        <v>12</v>
      </c>
      <c r="X25" s="254">
        <v>11</v>
      </c>
      <c r="Y25" s="254">
        <v>9</v>
      </c>
      <c r="Z25" s="254">
        <f t="shared" si="0"/>
        <v>39</v>
      </c>
      <c r="AA25" s="255">
        <f t="shared" si="1"/>
        <v>65</v>
      </c>
      <c r="AB25" s="254">
        <f t="shared" si="3"/>
        <v>2</v>
      </c>
      <c r="AC25" s="254" t="s">
        <v>1904</v>
      </c>
    </row>
    <row r="26" spans="1:29">
      <c r="A26" s="133">
        <v>21</v>
      </c>
      <c r="B26" s="135">
        <v>3290</v>
      </c>
      <c r="C26" s="136">
        <f>VLOOKUP(B26,เลขปชช!B$2:J$959,6,0)</f>
        <v>1579901247946</v>
      </c>
      <c r="D26" s="137">
        <f>VLOOKUP(B26,เลขปชช!B$2:J$959,7,0)</f>
        <v>39304</v>
      </c>
      <c r="E26" s="253" t="s">
        <v>730</v>
      </c>
      <c r="F26" s="253" t="s">
        <v>1018</v>
      </c>
      <c r="G26" s="253" t="s">
        <v>83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254" t="s">
        <v>280</v>
      </c>
      <c r="V26" s="254">
        <v>14</v>
      </c>
      <c r="W26" s="254">
        <v>6</v>
      </c>
      <c r="X26" s="254">
        <v>6</v>
      </c>
      <c r="Y26" s="254">
        <v>6.5</v>
      </c>
      <c r="Z26" s="254">
        <f t="shared" si="0"/>
        <v>32.5</v>
      </c>
      <c r="AA26" s="255">
        <f t="shared" si="1"/>
        <v>54.166666666666664</v>
      </c>
      <c r="AB26" s="254">
        <f t="shared" si="3"/>
        <v>5</v>
      </c>
      <c r="AC26" s="254" t="s">
        <v>1904</v>
      </c>
    </row>
    <row r="27" spans="1:29">
      <c r="A27" s="133">
        <v>22</v>
      </c>
      <c r="B27" s="135">
        <v>3306</v>
      </c>
      <c r="C27" s="136">
        <f>VLOOKUP(B27,เลขปชช!B$2:J$959,6,0)</f>
        <v>1409903689301</v>
      </c>
      <c r="D27" s="137">
        <f>VLOOKUP(B27,เลขปชช!B$2:J$959,7,0)</f>
        <v>39559</v>
      </c>
      <c r="E27" s="253" t="s">
        <v>730</v>
      </c>
      <c r="F27" s="253" t="s">
        <v>1062</v>
      </c>
      <c r="G27" s="253" t="s">
        <v>1063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254" t="s">
        <v>262</v>
      </c>
      <c r="V27" s="254">
        <v>7</v>
      </c>
      <c r="W27" s="254">
        <v>8</v>
      </c>
      <c r="X27" s="254">
        <v>5</v>
      </c>
      <c r="Y27" s="254">
        <v>10.5</v>
      </c>
      <c r="Z27" s="254">
        <f t="shared" si="0"/>
        <v>30.5</v>
      </c>
      <c r="AA27" s="255">
        <f t="shared" si="1"/>
        <v>50.833333333333336</v>
      </c>
      <c r="AB27" s="254">
        <f t="shared" si="3"/>
        <v>7</v>
      </c>
      <c r="AC27" s="254" t="s">
        <v>1904</v>
      </c>
    </row>
    <row r="28" spans="1:29">
      <c r="A28" s="164">
        <v>23</v>
      </c>
      <c r="B28" s="135">
        <v>3109</v>
      </c>
      <c r="C28" s="136">
        <f>VLOOKUP(B28,เลขปชช!B$2:J$959,6,0)</f>
        <v>1570501333049</v>
      </c>
      <c r="D28" s="137">
        <f>VLOOKUP(B28,เลขปชช!B$2:J$959,7,0)</f>
        <v>39395</v>
      </c>
      <c r="E28" s="253" t="s">
        <v>730</v>
      </c>
      <c r="F28" s="253" t="s">
        <v>558</v>
      </c>
      <c r="G28" s="253" t="s">
        <v>167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254" t="s">
        <v>262</v>
      </c>
      <c r="V28" s="254">
        <v>8</v>
      </c>
      <c r="W28" s="254">
        <v>8</v>
      </c>
      <c r="X28" s="254">
        <v>4</v>
      </c>
      <c r="Y28" s="254">
        <v>9.5</v>
      </c>
      <c r="Z28" s="254">
        <f t="shared" si="0"/>
        <v>29.5</v>
      </c>
      <c r="AA28" s="255">
        <f t="shared" si="1"/>
        <v>49.166666666666664</v>
      </c>
      <c r="AB28" s="254">
        <f t="shared" si="3"/>
        <v>8</v>
      </c>
      <c r="AC28" s="254" t="s">
        <v>1904</v>
      </c>
    </row>
    <row r="29" spans="1:29">
      <c r="A29" s="133">
        <v>24</v>
      </c>
      <c r="B29" s="135">
        <v>3093</v>
      </c>
      <c r="C29" s="136">
        <f>VLOOKUP(B29,เลขปชช!B$2:J$959,6,0)</f>
        <v>1129902009228</v>
      </c>
      <c r="D29" s="137">
        <f>VLOOKUP(B29,เลขปชช!B$2:J$959,7,0)</f>
        <v>39095</v>
      </c>
      <c r="E29" s="253" t="s">
        <v>730</v>
      </c>
      <c r="F29" s="253" t="s">
        <v>554</v>
      </c>
      <c r="G29" s="253" t="s">
        <v>164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254" t="s">
        <v>262</v>
      </c>
      <c r="V29" s="254">
        <v>5</v>
      </c>
      <c r="W29" s="254">
        <v>8</v>
      </c>
      <c r="X29" s="254">
        <v>9</v>
      </c>
      <c r="Y29" s="254">
        <v>7</v>
      </c>
      <c r="Z29" s="254">
        <f t="shared" si="0"/>
        <v>29</v>
      </c>
      <c r="AA29" s="255">
        <f t="shared" si="1"/>
        <v>48.333333333333336</v>
      </c>
      <c r="AB29" s="254">
        <f t="shared" si="3"/>
        <v>9</v>
      </c>
      <c r="AC29" s="254" t="s">
        <v>1904</v>
      </c>
    </row>
    <row r="30" spans="1:29">
      <c r="A30" s="133">
        <v>25</v>
      </c>
      <c r="B30" s="135">
        <v>2889</v>
      </c>
      <c r="C30" s="136">
        <f>VLOOKUP(B30,เลขปชช!B$2:J$959,6,0)</f>
        <v>1579901273459</v>
      </c>
      <c r="D30" s="137">
        <f>VLOOKUP(B30,เลขปชช!B$2:J$959,7,0)</f>
        <v>39463</v>
      </c>
      <c r="E30" s="253" t="s">
        <v>730</v>
      </c>
      <c r="F30" s="253" t="s">
        <v>546</v>
      </c>
      <c r="G30" s="253" t="s">
        <v>32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254" t="s">
        <v>262</v>
      </c>
      <c r="V30" s="254">
        <v>9</v>
      </c>
      <c r="W30" s="254">
        <v>7</v>
      </c>
      <c r="X30" s="254">
        <v>7</v>
      </c>
      <c r="Y30" s="254">
        <v>5</v>
      </c>
      <c r="Z30" s="254">
        <f t="shared" si="0"/>
        <v>28</v>
      </c>
      <c r="AA30" s="255">
        <f t="shared" si="1"/>
        <v>46.666666666666664</v>
      </c>
      <c r="AB30" s="254">
        <f t="shared" si="3"/>
        <v>11</v>
      </c>
      <c r="AC30" s="254" t="s">
        <v>1904</v>
      </c>
    </row>
    <row r="31" spans="1:29">
      <c r="A31" s="133">
        <v>26</v>
      </c>
      <c r="B31" s="135">
        <v>2890</v>
      </c>
      <c r="C31" s="136">
        <f>VLOOKUP(B31,เลขปชช!B$2:J$959,6,0)</f>
        <v>1502101046761</v>
      </c>
      <c r="D31" s="137">
        <f>VLOOKUP(B31,เลขปชช!B$2:J$959,7,0)</f>
        <v>39287</v>
      </c>
      <c r="E31" s="253" t="s">
        <v>730</v>
      </c>
      <c r="F31" s="253" t="s">
        <v>547</v>
      </c>
      <c r="G31" s="253" t="s">
        <v>158</v>
      </c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254" t="s">
        <v>262</v>
      </c>
      <c r="V31" s="254">
        <v>9</v>
      </c>
      <c r="W31" s="254">
        <v>3</v>
      </c>
      <c r="X31" s="254">
        <v>10</v>
      </c>
      <c r="Y31" s="254">
        <v>5</v>
      </c>
      <c r="Z31" s="254">
        <f t="shared" si="0"/>
        <v>27</v>
      </c>
      <c r="AA31" s="255">
        <f t="shared" si="1"/>
        <v>45</v>
      </c>
      <c r="AB31" s="254">
        <f t="shared" si="3"/>
        <v>12</v>
      </c>
      <c r="AC31" s="254" t="s">
        <v>1904</v>
      </c>
    </row>
    <row r="32" spans="1:29">
      <c r="A32" s="164">
        <v>27</v>
      </c>
      <c r="B32" s="135">
        <v>3671</v>
      </c>
      <c r="C32" s="136">
        <f>VLOOKUP(B32,เลขปชช!B$2:J$959,6,0)</f>
        <v>1579901289053</v>
      </c>
      <c r="D32" s="137">
        <f>VLOOKUP(B32,เลขปชช!B$2:J$959,7,0)</f>
        <v>39570</v>
      </c>
      <c r="E32" s="253" t="s">
        <v>730</v>
      </c>
      <c r="F32" s="253" t="s">
        <v>1566</v>
      </c>
      <c r="G32" s="253" t="s">
        <v>95</v>
      </c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254" t="s">
        <v>262</v>
      </c>
      <c r="V32" s="254">
        <v>10</v>
      </c>
      <c r="W32" s="254">
        <v>6</v>
      </c>
      <c r="X32" s="254">
        <v>5</v>
      </c>
      <c r="Y32" s="254">
        <v>5.5</v>
      </c>
      <c r="Z32" s="254">
        <f t="shared" si="0"/>
        <v>26.5</v>
      </c>
      <c r="AA32" s="255">
        <f t="shared" si="1"/>
        <v>44.166666666666664</v>
      </c>
      <c r="AB32" s="254">
        <f t="shared" si="3"/>
        <v>14</v>
      </c>
      <c r="AC32" s="254" t="s">
        <v>1904</v>
      </c>
    </row>
    <row r="33" spans="1:29">
      <c r="A33" s="133">
        <v>28</v>
      </c>
      <c r="B33" s="135">
        <v>3101</v>
      </c>
      <c r="C33" s="136">
        <f>VLOOKUP(B33,เลขปชช!B$2:J$959,6,0)</f>
        <v>1570501330171</v>
      </c>
      <c r="D33" s="137">
        <f>VLOOKUP(B33,เลขปชช!B$2:J$959,7,0)</f>
        <v>39238</v>
      </c>
      <c r="E33" s="253" t="s">
        <v>730</v>
      </c>
      <c r="F33" s="253" t="s">
        <v>555</v>
      </c>
      <c r="G33" s="253" t="s">
        <v>165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254" t="s">
        <v>262</v>
      </c>
      <c r="V33" s="254">
        <v>7</v>
      </c>
      <c r="W33" s="254">
        <v>7</v>
      </c>
      <c r="X33" s="254">
        <v>8</v>
      </c>
      <c r="Y33" s="254">
        <v>4</v>
      </c>
      <c r="Z33" s="254">
        <f t="shared" si="0"/>
        <v>26</v>
      </c>
      <c r="AA33" s="255">
        <f t="shared" si="1"/>
        <v>43.333333333333336</v>
      </c>
      <c r="AB33" s="254">
        <f t="shared" si="3"/>
        <v>15</v>
      </c>
      <c r="AC33" s="254" t="s">
        <v>1904</v>
      </c>
    </row>
    <row r="34" spans="1:29">
      <c r="A34" s="133">
        <v>29</v>
      </c>
      <c r="B34" s="135">
        <v>3708</v>
      </c>
      <c r="C34" s="136">
        <f>VLOOKUP(B34,เลขปชช!B$2:J$959,6,0)</f>
        <v>1149700105633</v>
      </c>
      <c r="D34" s="137">
        <f>VLOOKUP(B34,เลขปชช!B$2:J$959,7,0)</f>
        <v>39337</v>
      </c>
      <c r="E34" s="253" t="s">
        <v>730</v>
      </c>
      <c r="F34" s="253" t="s">
        <v>1706</v>
      </c>
      <c r="G34" s="253" t="s">
        <v>1707</v>
      </c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254" t="s">
        <v>280</v>
      </c>
      <c r="V34" s="254">
        <v>6</v>
      </c>
      <c r="W34" s="254">
        <v>4</v>
      </c>
      <c r="X34" s="254">
        <v>8</v>
      </c>
      <c r="Y34" s="254">
        <v>6.5</v>
      </c>
      <c r="Z34" s="254">
        <f t="shared" si="0"/>
        <v>24.5</v>
      </c>
      <c r="AA34" s="255">
        <f t="shared" si="1"/>
        <v>40.833333333333336</v>
      </c>
      <c r="AB34" s="254">
        <f t="shared" si="3"/>
        <v>20</v>
      </c>
      <c r="AC34" s="254" t="s">
        <v>1904</v>
      </c>
    </row>
    <row r="35" spans="1:29">
      <c r="A35" s="133">
        <v>30</v>
      </c>
      <c r="B35" s="135">
        <v>2943</v>
      </c>
      <c r="C35" s="136">
        <f>VLOOKUP(B35,เลขปชช!B$2:J$959,6,0)</f>
        <v>1570501331607</v>
      </c>
      <c r="D35" s="137">
        <f>VLOOKUP(B35,เลขปชช!B$2:J$959,7,0)</f>
        <v>39327</v>
      </c>
      <c r="E35" s="253" t="s">
        <v>730</v>
      </c>
      <c r="F35" s="253" t="s">
        <v>585</v>
      </c>
      <c r="G35" s="253" t="s">
        <v>194</v>
      </c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254" t="s">
        <v>280</v>
      </c>
      <c r="V35" s="254">
        <v>6</v>
      </c>
      <c r="W35" s="254">
        <v>7</v>
      </c>
      <c r="X35" s="254">
        <v>6</v>
      </c>
      <c r="Y35" s="254">
        <v>5</v>
      </c>
      <c r="Z35" s="254">
        <f t="shared" si="0"/>
        <v>24</v>
      </c>
      <c r="AA35" s="255">
        <f t="shared" si="1"/>
        <v>40</v>
      </c>
      <c r="AB35" s="254">
        <f t="shared" si="3"/>
        <v>21</v>
      </c>
      <c r="AC35" s="254" t="s">
        <v>1904</v>
      </c>
    </row>
    <row r="36" spans="1:29">
      <c r="A36" s="164">
        <v>31</v>
      </c>
      <c r="B36" s="135">
        <v>2907</v>
      </c>
      <c r="C36" s="136">
        <f>VLOOKUP(B36,เลขปชช!B$2:J$959,6,0)</f>
        <v>1118700121956</v>
      </c>
      <c r="D36" s="137">
        <f>VLOOKUP(B36,เลขปชช!B$2:J$959,7,0)</f>
        <v>39446</v>
      </c>
      <c r="E36" s="253" t="s">
        <v>730</v>
      </c>
      <c r="F36" s="253" t="s">
        <v>496</v>
      </c>
      <c r="G36" s="253" t="s">
        <v>191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254" t="s">
        <v>280</v>
      </c>
      <c r="V36" s="254">
        <v>4</v>
      </c>
      <c r="W36" s="254">
        <v>8</v>
      </c>
      <c r="X36" s="254">
        <v>3</v>
      </c>
      <c r="Y36" s="254">
        <v>8</v>
      </c>
      <c r="Z36" s="254">
        <f t="shared" si="0"/>
        <v>23</v>
      </c>
      <c r="AA36" s="255">
        <f t="shared" si="1"/>
        <v>38.333333333333336</v>
      </c>
      <c r="AB36" s="254">
        <f t="shared" si="3"/>
        <v>22</v>
      </c>
      <c r="AC36" s="254" t="s">
        <v>1904</v>
      </c>
    </row>
    <row r="37" spans="1:29">
      <c r="A37" s="133">
        <v>32</v>
      </c>
      <c r="B37" s="135">
        <v>2958</v>
      </c>
      <c r="C37" s="136">
        <f>VLOOKUP(B37,เลขปชช!B$2:J$959,6,0)</f>
        <v>1104200603753</v>
      </c>
      <c r="D37" s="137">
        <f>VLOOKUP(B37,เลขปชช!B$2:J$959,7,0)</f>
        <v>39368</v>
      </c>
      <c r="E37" s="253" t="s">
        <v>730</v>
      </c>
      <c r="F37" s="253" t="s">
        <v>1546</v>
      </c>
      <c r="G37" s="253" t="s">
        <v>1238</v>
      </c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254" t="s">
        <v>280</v>
      </c>
      <c r="V37" s="254">
        <v>4</v>
      </c>
      <c r="W37" s="254">
        <v>5</v>
      </c>
      <c r="X37" s="254">
        <v>7</v>
      </c>
      <c r="Y37" s="254">
        <v>4</v>
      </c>
      <c r="Z37" s="254">
        <f t="shared" si="0"/>
        <v>20</v>
      </c>
      <c r="AA37" s="255">
        <f t="shared" si="1"/>
        <v>33.333333333333336</v>
      </c>
      <c r="AB37" s="254">
        <f t="shared" si="3"/>
        <v>27</v>
      </c>
      <c r="AC37" s="254" t="s">
        <v>1904</v>
      </c>
    </row>
    <row r="38" spans="1:29">
      <c r="A38" s="133">
        <v>33</v>
      </c>
      <c r="B38" s="135">
        <v>3872</v>
      </c>
      <c r="C38" s="136">
        <f>VLOOKUP(B38,เลขปชช!B$2:J$959,6,0)</f>
        <v>1570501333693</v>
      </c>
      <c r="D38" s="137">
        <f>VLOOKUP(B38,เลขปชช!B$2:J$959,7,0)</f>
        <v>39441</v>
      </c>
      <c r="E38" s="253" t="s">
        <v>730</v>
      </c>
      <c r="F38" s="253" t="s">
        <v>1894</v>
      </c>
      <c r="G38" s="253" t="s">
        <v>1895</v>
      </c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459" t="s">
        <v>1647</v>
      </c>
      <c r="V38" s="459"/>
      <c r="W38" s="459"/>
      <c r="X38" s="459"/>
      <c r="Y38" s="459"/>
      <c r="Z38" s="459"/>
      <c r="AA38" s="459"/>
      <c r="AB38" s="459"/>
      <c r="AC38" s="459"/>
    </row>
    <row r="39" spans="1:29">
      <c r="A39" s="133">
        <v>34</v>
      </c>
      <c r="B39" s="135">
        <v>2891</v>
      </c>
      <c r="C39" s="136">
        <f>VLOOKUP(B39,เลขปชช!B$2:J$959,6,0)</f>
        <v>1570501330406</v>
      </c>
      <c r="D39" s="137">
        <f>VLOOKUP(B39,เลขปชช!B$2:J$959,7,0)</f>
        <v>39252</v>
      </c>
      <c r="E39" s="253" t="s">
        <v>730</v>
      </c>
      <c r="F39" s="253" t="s">
        <v>581</v>
      </c>
      <c r="G39" s="253" t="s">
        <v>190</v>
      </c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254" t="s">
        <v>280</v>
      </c>
      <c r="V39" s="254">
        <v>8</v>
      </c>
      <c r="W39" s="254">
        <v>10</v>
      </c>
      <c r="X39" s="254">
        <v>8</v>
      </c>
      <c r="Y39" s="254">
        <v>6</v>
      </c>
      <c r="Z39" s="254">
        <f t="shared" si="0"/>
        <v>32</v>
      </c>
      <c r="AA39" s="255">
        <f t="shared" si="1"/>
        <v>53.333333333333336</v>
      </c>
      <c r="AB39" s="254">
        <f>RANK(AA39,AA$2:AA$67)</f>
        <v>6</v>
      </c>
      <c r="AC39" s="254" t="s">
        <v>1904</v>
      </c>
    </row>
    <row r="40" spans="1:29">
      <c r="A40" s="164">
        <v>35</v>
      </c>
      <c r="B40" s="135">
        <v>3882</v>
      </c>
      <c r="C40" s="136">
        <f>VLOOKUP(B40,เลขปชช!B$2:J$959,6,0)</f>
        <v>1249900845915</v>
      </c>
      <c r="D40" s="137">
        <f>VLOOKUP(B40,เลขปชช!B$2:J$959,7,0)</f>
        <v>39047</v>
      </c>
      <c r="E40" s="141" t="s">
        <v>730</v>
      </c>
      <c r="F40" s="328" t="s">
        <v>2092</v>
      </c>
      <c r="G40" s="328" t="s">
        <v>2093</v>
      </c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25" t="s">
        <v>2094</v>
      </c>
    </row>
    <row r="41" spans="1:29">
      <c r="A41" s="133">
        <v>36</v>
      </c>
      <c r="B41" s="135">
        <v>3886</v>
      </c>
      <c r="C41" s="136">
        <f>VLOOKUP(B41,เลขปชช!B$2:J$959,6,0)</f>
        <v>1909803221418</v>
      </c>
      <c r="D41" s="137">
        <f>VLOOKUP(B41,เลขปชช!B$2:J$959,7,0)</f>
        <v>39275</v>
      </c>
      <c r="E41" s="141" t="s">
        <v>730</v>
      </c>
      <c r="F41" s="128" t="s">
        <v>2102</v>
      </c>
      <c r="G41" s="284" t="s">
        <v>2103</v>
      </c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25" t="s">
        <v>2104</v>
      </c>
    </row>
  </sheetData>
  <mergeCells count="7">
    <mergeCell ref="U38:AC38"/>
    <mergeCell ref="A1:T1"/>
    <mergeCell ref="A2:T2"/>
    <mergeCell ref="E5:G5"/>
    <mergeCell ref="A3:T3"/>
    <mergeCell ref="U18:AC18"/>
    <mergeCell ref="U17:AC17"/>
  </mergeCells>
  <pageMargins left="0.64" right="0.39370078740157483" top="0.39370078740157483" bottom="0.39370078740157483" header="0.31496062992125984" footer="0.31496062992125984"/>
  <pageSetup paperSize="9" scale="90" orientation="portrait" r:id="rId1"/>
  <headerFooter>
    <oddFooter>&amp;R&amp;D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6">
    <tabColor theme="9" tint="0.39997558519241921"/>
  </sheetPr>
  <dimension ref="A1:AF39"/>
  <sheetViews>
    <sheetView view="pageBreakPreview" zoomScale="115" zoomScaleSheetLayoutView="115" workbookViewId="0">
      <selection activeCell="B20" sqref="B20"/>
    </sheetView>
  </sheetViews>
  <sheetFormatPr defaultRowHeight="21"/>
  <cols>
    <col min="1" max="1" width="5.125" style="125" bestFit="1" customWidth="1"/>
    <col min="2" max="2" width="8.375" style="125" customWidth="1"/>
    <col min="3" max="3" width="14.5" style="125" customWidth="1"/>
    <col min="4" max="4" width="12.75" style="125" customWidth="1"/>
    <col min="5" max="5" width="6.625" style="125" bestFit="1" customWidth="1"/>
    <col min="6" max="6" width="10.75" style="128" customWidth="1"/>
    <col min="7" max="7" width="10.75" style="163" customWidth="1"/>
    <col min="8" max="8" width="8" style="125" customWidth="1"/>
    <col min="9" max="9" width="14" style="125" customWidth="1"/>
    <col min="10" max="20" width="3.625" style="125" hidden="1" customWidth="1"/>
    <col min="21" max="21" width="3.625" style="125" customWidth="1"/>
    <col min="22" max="22" width="9" style="125"/>
    <col min="23" max="29" width="0" style="125" hidden="1" customWidth="1"/>
    <col min="30" max="16384" width="9" style="125"/>
  </cols>
  <sheetData>
    <row r="1" spans="1:30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</row>
    <row r="2" spans="1:30">
      <c r="A2" s="448" t="s">
        <v>1888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126"/>
      <c r="W2" s="126"/>
      <c r="X2" s="126"/>
      <c r="Y2" s="126"/>
      <c r="Z2" s="126"/>
    </row>
    <row r="3" spans="1:30">
      <c r="A3" s="448" t="str">
        <f>"ครูที่ปรึกษา  "&amp;สถิติ!P26&amp;", " &amp;สถิติ!P27</f>
        <v>ครูที่ปรึกษา  นายพิศาล   ฟองนิ้ว, นายศตวรรษ   ยศวิทยากุล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127"/>
      <c r="W3" s="162"/>
      <c r="X3" s="162"/>
      <c r="Y3" s="162"/>
      <c r="Z3" s="162"/>
    </row>
    <row r="4" spans="1:30" ht="12" customHeight="1"/>
    <row r="5" spans="1:30" s="134" customFormat="1" ht="45">
      <c r="A5" s="39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61"/>
      <c r="G5" s="462"/>
      <c r="H5" s="395" t="s">
        <v>2085</v>
      </c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</row>
    <row r="6" spans="1:30" s="134" customFormat="1">
      <c r="A6" s="133">
        <v>1</v>
      </c>
      <c r="B6" s="135">
        <v>2759</v>
      </c>
      <c r="C6" s="393">
        <f>VLOOKUP(B6,เลขปชช!B$2:J$959,6,0)</f>
        <v>1579901174523</v>
      </c>
      <c r="D6" s="394">
        <f>VLOOKUP(B6,เลขปชช!B$2:J$959,7,0)</f>
        <v>38804</v>
      </c>
      <c r="E6" s="397" t="s">
        <v>729</v>
      </c>
      <c r="F6" s="398" t="s">
        <v>613</v>
      </c>
      <c r="G6" s="398" t="s">
        <v>221</v>
      </c>
      <c r="H6" s="396" t="s">
        <v>1597</v>
      </c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0"/>
      <c r="V6" s="298" t="s">
        <v>1597</v>
      </c>
    </row>
    <row r="7" spans="1:30">
      <c r="A7" s="133">
        <v>2</v>
      </c>
      <c r="B7" s="135">
        <v>3707</v>
      </c>
      <c r="C7" s="393">
        <f>VLOOKUP(B7,เลขปชช!B$2:J$959,6,0)</f>
        <v>1629900813751</v>
      </c>
      <c r="D7" s="394">
        <f>VLOOKUP(B7,เลขปชช!B$2:J$959,7,0)</f>
        <v>39292</v>
      </c>
      <c r="E7" s="253" t="s">
        <v>729</v>
      </c>
      <c r="F7" s="253" t="s">
        <v>1705</v>
      </c>
      <c r="G7" s="253" t="s">
        <v>1704</v>
      </c>
      <c r="H7" s="253" t="s">
        <v>280</v>
      </c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65"/>
      <c r="V7" s="254" t="s">
        <v>280</v>
      </c>
      <c r="W7" s="254">
        <v>12</v>
      </c>
      <c r="X7" s="254">
        <v>7</v>
      </c>
      <c r="Y7" s="254">
        <v>9</v>
      </c>
      <c r="Z7" s="254">
        <v>8</v>
      </c>
      <c r="AA7" s="254">
        <f t="shared" ref="AA7:AA37" si="0">SUM(W7:Z7)</f>
        <v>36</v>
      </c>
      <c r="AB7" s="255">
        <f t="shared" ref="AB7:AB37" si="1">AA7*100/60</f>
        <v>60</v>
      </c>
      <c r="AC7" s="254">
        <f t="shared" ref="AC7:AC37" si="2">RANK(AB7,AB$2:AB$66)</f>
        <v>4</v>
      </c>
      <c r="AD7" s="254" t="s">
        <v>1904</v>
      </c>
    </row>
    <row r="8" spans="1:30">
      <c r="A8" s="133">
        <v>3</v>
      </c>
      <c r="B8" s="135">
        <v>2877</v>
      </c>
      <c r="C8" s="393">
        <f>VLOOKUP(B8,เลขปชช!B$2:J$959,6,0)</f>
        <v>1129902061530</v>
      </c>
      <c r="D8" s="394">
        <f>VLOOKUP(B8,เลขปชช!B$2:J$959,7,0)</f>
        <v>39374</v>
      </c>
      <c r="E8" s="253" t="s">
        <v>729</v>
      </c>
      <c r="F8" s="253" t="s">
        <v>536</v>
      </c>
      <c r="G8" s="253" t="s">
        <v>145</v>
      </c>
      <c r="H8" s="253" t="s">
        <v>262</v>
      </c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65"/>
      <c r="V8" s="254" t="s">
        <v>262</v>
      </c>
      <c r="W8" s="254">
        <v>15</v>
      </c>
      <c r="X8" s="254">
        <v>7</v>
      </c>
      <c r="Y8" s="254">
        <v>9</v>
      </c>
      <c r="Z8" s="254">
        <v>8</v>
      </c>
      <c r="AA8" s="254">
        <f t="shared" si="0"/>
        <v>39</v>
      </c>
      <c r="AB8" s="255">
        <f t="shared" si="1"/>
        <v>65</v>
      </c>
      <c r="AC8" s="254">
        <f t="shared" si="2"/>
        <v>3</v>
      </c>
      <c r="AD8" s="254" t="s">
        <v>1904</v>
      </c>
    </row>
    <row r="9" spans="1:30">
      <c r="A9" s="133">
        <v>4</v>
      </c>
      <c r="B9" s="135">
        <v>3099</v>
      </c>
      <c r="C9" s="393">
        <f>VLOOKUP(B9,เลขปชช!B$2:J$959,6,0)</f>
        <v>1570501332891</v>
      </c>
      <c r="D9" s="394">
        <f>VLOOKUP(B9,เลขปชช!B$2:J$959,7,0)</f>
        <v>39390</v>
      </c>
      <c r="E9" s="253" t="s">
        <v>729</v>
      </c>
      <c r="F9" s="253" t="s">
        <v>571</v>
      </c>
      <c r="G9" s="253" t="s">
        <v>179</v>
      </c>
      <c r="H9" s="253" t="s">
        <v>280</v>
      </c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65"/>
      <c r="V9" s="254" t="s">
        <v>280</v>
      </c>
      <c r="W9" s="254">
        <v>8</v>
      </c>
      <c r="X9" s="254">
        <v>9</v>
      </c>
      <c r="Y9" s="254">
        <v>10</v>
      </c>
      <c r="Z9" s="254">
        <v>7</v>
      </c>
      <c r="AA9" s="254">
        <f t="shared" si="0"/>
        <v>34</v>
      </c>
      <c r="AB9" s="255">
        <f t="shared" si="1"/>
        <v>56.666666666666664</v>
      </c>
      <c r="AC9" s="254">
        <f t="shared" si="2"/>
        <v>6</v>
      </c>
      <c r="AD9" s="254" t="s">
        <v>1904</v>
      </c>
    </row>
    <row r="10" spans="1:30">
      <c r="A10" s="133">
        <v>5</v>
      </c>
      <c r="B10" s="135">
        <v>2897</v>
      </c>
      <c r="C10" s="393">
        <f>VLOOKUP(B10,เลขปชช!B$2:J$959,6,0)</f>
        <v>1570501335912</v>
      </c>
      <c r="D10" s="394">
        <f>VLOOKUP(B10,เลขปชช!B$2:J$959,7,0)</f>
        <v>39581</v>
      </c>
      <c r="E10" s="253" t="s">
        <v>729</v>
      </c>
      <c r="F10" s="253" t="s">
        <v>567</v>
      </c>
      <c r="G10" s="253" t="s">
        <v>175</v>
      </c>
      <c r="H10" s="253" t="s">
        <v>280</v>
      </c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65"/>
      <c r="V10" s="254" t="s">
        <v>280</v>
      </c>
      <c r="W10" s="254">
        <v>6</v>
      </c>
      <c r="X10" s="254">
        <v>7</v>
      </c>
      <c r="Y10" s="254">
        <v>5</v>
      </c>
      <c r="Z10" s="254">
        <v>1.5</v>
      </c>
      <c r="AA10" s="254">
        <f t="shared" si="0"/>
        <v>19.5</v>
      </c>
      <c r="AB10" s="255">
        <f t="shared" si="1"/>
        <v>32.5</v>
      </c>
      <c r="AC10" s="254">
        <f t="shared" si="2"/>
        <v>27</v>
      </c>
      <c r="AD10" s="254" t="s">
        <v>1904</v>
      </c>
    </row>
    <row r="11" spans="1:30">
      <c r="A11" s="133">
        <v>6</v>
      </c>
      <c r="B11" s="135">
        <v>2947</v>
      </c>
      <c r="C11" s="393">
        <f>VLOOKUP(B11,เลขปชช!B$2:J$959,6,0)</f>
        <v>1570501330848</v>
      </c>
      <c r="D11" s="394">
        <f>VLOOKUP(B11,เลขปชช!B$2:J$959,7,0)</f>
        <v>39283</v>
      </c>
      <c r="E11" s="253" t="s">
        <v>729</v>
      </c>
      <c r="F11" s="253" t="s">
        <v>539</v>
      </c>
      <c r="G11" s="253" t="s">
        <v>149</v>
      </c>
      <c r="H11" s="253" t="s">
        <v>262</v>
      </c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65"/>
      <c r="V11" s="254" t="s">
        <v>262</v>
      </c>
      <c r="W11" s="254">
        <v>13</v>
      </c>
      <c r="X11" s="254">
        <v>7</v>
      </c>
      <c r="Y11" s="254">
        <v>5</v>
      </c>
      <c r="Z11" s="254">
        <v>5.5</v>
      </c>
      <c r="AA11" s="254">
        <f t="shared" si="0"/>
        <v>30.5</v>
      </c>
      <c r="AB11" s="255">
        <f t="shared" si="1"/>
        <v>50.833333333333336</v>
      </c>
      <c r="AC11" s="254">
        <f t="shared" si="2"/>
        <v>9</v>
      </c>
      <c r="AD11" s="254" t="s">
        <v>1904</v>
      </c>
    </row>
    <row r="12" spans="1:30">
      <c r="A12" s="133">
        <v>7</v>
      </c>
      <c r="B12" s="135">
        <v>3105</v>
      </c>
      <c r="C12" s="393">
        <f>VLOOKUP(B12,เลขปชช!B$2:J$959,6,0)</f>
        <v>1570501332221</v>
      </c>
      <c r="D12" s="394">
        <f>VLOOKUP(B12,เลขปชช!B$2:J$959,7,0)</f>
        <v>39354</v>
      </c>
      <c r="E12" s="253" t="s">
        <v>729</v>
      </c>
      <c r="F12" s="253" t="s">
        <v>572</v>
      </c>
      <c r="G12" s="253" t="s">
        <v>180</v>
      </c>
      <c r="H12" s="253" t="s">
        <v>280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65"/>
      <c r="V12" s="254" t="s">
        <v>280</v>
      </c>
      <c r="W12" s="254">
        <v>11</v>
      </c>
      <c r="X12" s="254">
        <v>6</v>
      </c>
      <c r="Y12" s="254">
        <v>7</v>
      </c>
      <c r="Z12" s="254">
        <v>3</v>
      </c>
      <c r="AA12" s="254">
        <f t="shared" si="0"/>
        <v>27</v>
      </c>
      <c r="AB12" s="255">
        <f t="shared" si="1"/>
        <v>45</v>
      </c>
      <c r="AC12" s="254">
        <f t="shared" si="2"/>
        <v>15</v>
      </c>
      <c r="AD12" s="254" t="s">
        <v>1904</v>
      </c>
    </row>
    <row r="13" spans="1:30">
      <c r="A13" s="133">
        <v>8</v>
      </c>
      <c r="B13" s="135">
        <v>3762</v>
      </c>
      <c r="C13" s="393">
        <f>VLOOKUP(B13,เลขปชช!B$2:J$959,6,0)</f>
        <v>1104200616341</v>
      </c>
      <c r="D13" s="394">
        <f>VLOOKUP(B13,เลขปชช!B$2:J$959,7,0)</f>
        <v>39437</v>
      </c>
      <c r="E13" s="253" t="s">
        <v>729</v>
      </c>
      <c r="F13" s="253" t="s">
        <v>1836</v>
      </c>
      <c r="G13" s="253" t="s">
        <v>1837</v>
      </c>
      <c r="H13" s="253" t="s">
        <v>280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65"/>
      <c r="V13" s="254" t="s">
        <v>280</v>
      </c>
      <c r="W13" s="254">
        <v>8</v>
      </c>
      <c r="X13" s="254">
        <v>7</v>
      </c>
      <c r="Y13" s="254">
        <v>7</v>
      </c>
      <c r="Z13" s="254">
        <v>5</v>
      </c>
      <c r="AA13" s="254">
        <f t="shared" si="0"/>
        <v>27</v>
      </c>
      <c r="AB13" s="255">
        <f t="shared" si="1"/>
        <v>45</v>
      </c>
      <c r="AC13" s="254">
        <f t="shared" si="2"/>
        <v>15</v>
      </c>
      <c r="AD13" s="254" t="s">
        <v>1904</v>
      </c>
    </row>
    <row r="14" spans="1:30">
      <c r="A14" s="133">
        <v>9</v>
      </c>
      <c r="B14" s="135">
        <v>2944</v>
      </c>
      <c r="C14" s="393">
        <f>VLOOKUP(B14,เลขปชช!B$2:J$959,6,0)</f>
        <v>1570501333774</v>
      </c>
      <c r="D14" s="394">
        <f>VLOOKUP(B14,เลขปชช!B$2:J$959,7,0)</f>
        <v>39448</v>
      </c>
      <c r="E14" s="253" t="s">
        <v>729</v>
      </c>
      <c r="F14" s="253" t="s">
        <v>538</v>
      </c>
      <c r="G14" s="253" t="s">
        <v>148</v>
      </c>
      <c r="H14" s="253" t="s">
        <v>262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65"/>
      <c r="V14" s="254" t="s">
        <v>262</v>
      </c>
      <c r="W14" s="254">
        <v>8</v>
      </c>
      <c r="X14" s="254">
        <v>9</v>
      </c>
      <c r="Y14" s="254">
        <v>7</v>
      </c>
      <c r="Z14" s="254">
        <v>2</v>
      </c>
      <c r="AA14" s="254">
        <f t="shared" si="0"/>
        <v>26</v>
      </c>
      <c r="AB14" s="255">
        <f t="shared" si="1"/>
        <v>43.333333333333336</v>
      </c>
      <c r="AC14" s="254">
        <f t="shared" si="2"/>
        <v>18</v>
      </c>
      <c r="AD14" s="254" t="s">
        <v>1904</v>
      </c>
    </row>
    <row r="15" spans="1:30">
      <c r="A15" s="133">
        <v>10</v>
      </c>
      <c r="B15" s="135">
        <v>3106</v>
      </c>
      <c r="C15" s="393">
        <f>VLOOKUP(B15,เลขปชช!B$2:J$959,6,0)</f>
        <v>1579901268447</v>
      </c>
      <c r="D15" s="394">
        <f>VLOOKUP(B15,เลขปชช!B$2:J$959,7,0)</f>
        <v>39434</v>
      </c>
      <c r="E15" s="253" t="s">
        <v>729</v>
      </c>
      <c r="F15" s="253" t="s">
        <v>510</v>
      </c>
      <c r="G15" s="253" t="s">
        <v>181</v>
      </c>
      <c r="H15" s="253" t="s">
        <v>280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65"/>
      <c r="V15" s="254" t="s">
        <v>280</v>
      </c>
      <c r="W15" s="254">
        <v>8</v>
      </c>
      <c r="X15" s="254">
        <v>5</v>
      </c>
      <c r="Y15" s="254">
        <v>6</v>
      </c>
      <c r="Z15" s="254">
        <v>5</v>
      </c>
      <c r="AA15" s="254">
        <f t="shared" si="0"/>
        <v>24</v>
      </c>
      <c r="AB15" s="255">
        <f t="shared" si="1"/>
        <v>40</v>
      </c>
      <c r="AC15" s="254">
        <f t="shared" si="2"/>
        <v>21</v>
      </c>
      <c r="AD15" s="254" t="s">
        <v>1904</v>
      </c>
    </row>
    <row r="16" spans="1:30">
      <c r="A16" s="133">
        <v>11</v>
      </c>
      <c r="B16" s="135">
        <v>3107</v>
      </c>
      <c r="C16" s="393">
        <f>VLOOKUP(B16,เลขปชช!B$2:J$959,6,0)</f>
        <v>1570501329882</v>
      </c>
      <c r="D16" s="394">
        <f>VLOOKUP(B16,เลขปชช!B$2:J$959,7,0)</f>
        <v>39219</v>
      </c>
      <c r="E16" s="253" t="s">
        <v>729</v>
      </c>
      <c r="F16" s="253" t="s">
        <v>543</v>
      </c>
      <c r="G16" s="253" t="s">
        <v>154</v>
      </c>
      <c r="H16" s="253" t="s">
        <v>262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65"/>
      <c r="V16" s="254" t="s">
        <v>262</v>
      </c>
      <c r="W16" s="254">
        <v>5</v>
      </c>
      <c r="X16" s="254">
        <v>8</v>
      </c>
      <c r="Y16" s="254">
        <v>7</v>
      </c>
      <c r="Z16" s="254">
        <v>2</v>
      </c>
      <c r="AA16" s="254">
        <f t="shared" si="0"/>
        <v>22</v>
      </c>
      <c r="AB16" s="255">
        <f t="shared" si="1"/>
        <v>36.666666666666664</v>
      </c>
      <c r="AC16" s="254">
        <f t="shared" si="2"/>
        <v>24</v>
      </c>
      <c r="AD16" s="254" t="s">
        <v>1904</v>
      </c>
    </row>
    <row r="17" spans="1:32">
      <c r="A17" s="133">
        <v>12</v>
      </c>
      <c r="B17" s="135">
        <v>2898</v>
      </c>
      <c r="C17" s="393">
        <f>VLOOKUP(B17,เลขปชช!B$2:J$959,6,0)</f>
        <v>1579901279554</v>
      </c>
      <c r="D17" s="394">
        <f>VLOOKUP(B17,เลขปชช!B$2:J$959,7,0)</f>
        <v>39501</v>
      </c>
      <c r="E17" s="253" t="s">
        <v>729</v>
      </c>
      <c r="F17" s="253" t="s">
        <v>537</v>
      </c>
      <c r="G17" s="253" t="s">
        <v>131</v>
      </c>
      <c r="H17" s="253" t="s">
        <v>262</v>
      </c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65"/>
      <c r="V17" s="254" t="s">
        <v>262</v>
      </c>
      <c r="W17" s="254">
        <v>6</v>
      </c>
      <c r="X17" s="254">
        <v>7</v>
      </c>
      <c r="Y17" s="254">
        <v>6</v>
      </c>
      <c r="Z17" s="254">
        <v>1</v>
      </c>
      <c r="AA17" s="254">
        <f t="shared" si="0"/>
        <v>20</v>
      </c>
      <c r="AB17" s="255">
        <f t="shared" si="1"/>
        <v>33.333333333333336</v>
      </c>
      <c r="AC17" s="254">
        <f t="shared" si="2"/>
        <v>26</v>
      </c>
      <c r="AD17" s="254" t="s">
        <v>1904</v>
      </c>
    </row>
    <row r="18" spans="1:32">
      <c r="A18" s="133">
        <v>14</v>
      </c>
      <c r="B18" s="135">
        <v>3287</v>
      </c>
      <c r="C18" s="393">
        <f>VLOOKUP(B18,เลขปชช!B$2:J$959,6,0)</f>
        <v>1570501332824</v>
      </c>
      <c r="D18" s="394">
        <f>VLOOKUP(B18,เลขปชช!B$2:J$959,7,0)</f>
        <v>39384</v>
      </c>
      <c r="E18" s="253" t="s">
        <v>729</v>
      </c>
      <c r="F18" s="253" t="s">
        <v>545</v>
      </c>
      <c r="G18" s="253" t="s">
        <v>156</v>
      </c>
      <c r="H18" s="253" t="s">
        <v>262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65"/>
      <c r="V18" s="254" t="s">
        <v>262</v>
      </c>
      <c r="W18" s="254">
        <v>4</v>
      </c>
      <c r="X18" s="254">
        <v>8</v>
      </c>
      <c r="Y18" s="254">
        <v>4</v>
      </c>
      <c r="Z18" s="254">
        <v>0</v>
      </c>
      <c r="AA18" s="254">
        <f t="shared" si="0"/>
        <v>16</v>
      </c>
      <c r="AB18" s="255">
        <f t="shared" si="1"/>
        <v>26.666666666666668</v>
      </c>
      <c r="AC18" s="254">
        <f t="shared" si="2"/>
        <v>30</v>
      </c>
      <c r="AD18" s="254" t="s">
        <v>1904</v>
      </c>
    </row>
    <row r="19" spans="1:32">
      <c r="A19" s="133">
        <v>15</v>
      </c>
      <c r="B19" s="144">
        <v>3873</v>
      </c>
      <c r="C19" s="393">
        <f>VLOOKUP(B19,เลขปชช!B$2:J$959,6,0)</f>
        <v>1101801522020</v>
      </c>
      <c r="D19" s="394">
        <f>VLOOKUP(B19,เลขปชช!B$2:J$959,7,0)</f>
        <v>39293</v>
      </c>
      <c r="E19" s="253" t="s">
        <v>729</v>
      </c>
      <c r="F19" s="253" t="s">
        <v>2097</v>
      </c>
      <c r="G19" s="253" t="s">
        <v>1897</v>
      </c>
      <c r="H19" s="253" t="s">
        <v>1647</v>
      </c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65"/>
      <c r="V19" s="254"/>
      <c r="W19" s="254">
        <v>2</v>
      </c>
      <c r="X19" s="254">
        <v>8</v>
      </c>
      <c r="Y19" s="254">
        <v>4</v>
      </c>
      <c r="Z19" s="254">
        <v>1</v>
      </c>
      <c r="AA19" s="254">
        <f t="shared" si="0"/>
        <v>15</v>
      </c>
      <c r="AB19" s="255">
        <f t="shared" si="1"/>
        <v>25</v>
      </c>
      <c r="AC19" s="254">
        <f t="shared" si="2"/>
        <v>31</v>
      </c>
      <c r="AD19" s="254" t="s">
        <v>1647</v>
      </c>
      <c r="AF19" s="125" t="s">
        <v>2098</v>
      </c>
    </row>
    <row r="20" spans="1:32">
      <c r="A20" s="133">
        <v>16</v>
      </c>
      <c r="B20" s="144">
        <v>3874</v>
      </c>
      <c r="C20" s="393">
        <f>VLOOKUP(B20,เลขปชช!B$2:J$959,6,0)</f>
        <v>1579901267653</v>
      </c>
      <c r="D20" s="394">
        <f>VLOOKUP(B20,เลขปชช!B$2:J$959,7,0)</f>
        <v>39429</v>
      </c>
      <c r="E20" s="253" t="s">
        <v>729</v>
      </c>
      <c r="F20" s="253" t="s">
        <v>1898</v>
      </c>
      <c r="G20" s="253" t="s">
        <v>1899</v>
      </c>
      <c r="H20" s="253" t="s">
        <v>1625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65"/>
      <c r="V20" s="254"/>
      <c r="W20" s="254">
        <v>3</v>
      </c>
      <c r="X20" s="254">
        <v>6</v>
      </c>
      <c r="Y20" s="254">
        <v>7</v>
      </c>
      <c r="Z20" s="254">
        <v>3</v>
      </c>
      <c r="AA20" s="254">
        <f t="shared" si="0"/>
        <v>19</v>
      </c>
      <c r="AB20" s="255">
        <f t="shared" si="1"/>
        <v>31.666666666666668</v>
      </c>
      <c r="AC20" s="254">
        <f t="shared" si="2"/>
        <v>28</v>
      </c>
      <c r="AD20" s="254" t="s">
        <v>1625</v>
      </c>
    </row>
    <row r="21" spans="1:32">
      <c r="A21" s="133">
        <v>17</v>
      </c>
      <c r="B21" s="135">
        <v>3104</v>
      </c>
      <c r="C21" s="393">
        <f>VLOOKUP(B21,เลขปชช!B$2:J$959,6,0)</f>
        <v>1570501330830</v>
      </c>
      <c r="D21" s="394">
        <f>VLOOKUP(B21,เลขปชช!B$2:J$959,7,0)</f>
        <v>39284</v>
      </c>
      <c r="E21" s="253" t="s">
        <v>730</v>
      </c>
      <c r="F21" s="253" t="s">
        <v>557</v>
      </c>
      <c r="G21" s="253" t="s">
        <v>127</v>
      </c>
      <c r="H21" s="253" t="s">
        <v>262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65"/>
      <c r="V21" s="254" t="s">
        <v>262</v>
      </c>
      <c r="W21" s="254">
        <v>12</v>
      </c>
      <c r="X21" s="254">
        <v>8</v>
      </c>
      <c r="Y21" s="254">
        <v>6</v>
      </c>
      <c r="Z21" s="254">
        <v>6</v>
      </c>
      <c r="AA21" s="254">
        <f t="shared" si="0"/>
        <v>32</v>
      </c>
      <c r="AB21" s="255">
        <f t="shared" si="1"/>
        <v>53.333333333333336</v>
      </c>
      <c r="AC21" s="254">
        <f t="shared" si="2"/>
        <v>7</v>
      </c>
      <c r="AD21" s="254" t="s">
        <v>1904</v>
      </c>
    </row>
    <row r="22" spans="1:32">
      <c r="A22" s="133">
        <v>18</v>
      </c>
      <c r="B22" s="135">
        <v>3102</v>
      </c>
      <c r="C22" s="393">
        <f>VLOOKUP(B22,เลขปชช!B$2:J$959,6,0)</f>
        <v>1839901984565</v>
      </c>
      <c r="D22" s="394">
        <f>VLOOKUP(B22,เลขปชช!B$2:J$959,7,0)</f>
        <v>39367</v>
      </c>
      <c r="E22" s="253" t="s">
        <v>730</v>
      </c>
      <c r="F22" s="253" t="s">
        <v>556</v>
      </c>
      <c r="G22" s="253" t="s">
        <v>166</v>
      </c>
      <c r="H22" s="253" t="s">
        <v>262</v>
      </c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65"/>
      <c r="V22" s="254" t="s">
        <v>262</v>
      </c>
      <c r="W22" s="254">
        <v>13</v>
      </c>
      <c r="X22" s="254">
        <v>12</v>
      </c>
      <c r="Y22" s="254">
        <v>10</v>
      </c>
      <c r="Z22" s="254">
        <v>11.5</v>
      </c>
      <c r="AA22" s="254">
        <f t="shared" si="0"/>
        <v>46.5</v>
      </c>
      <c r="AB22" s="255">
        <f t="shared" si="1"/>
        <v>77.5</v>
      </c>
      <c r="AC22" s="254">
        <f t="shared" si="2"/>
        <v>1</v>
      </c>
      <c r="AD22" s="254" t="s">
        <v>1904</v>
      </c>
    </row>
    <row r="23" spans="1:32">
      <c r="A23" s="133">
        <v>19</v>
      </c>
      <c r="B23" s="135">
        <v>2946</v>
      </c>
      <c r="C23" s="393">
        <f>VLOOKUP(B23,เลขปชช!B$2:J$959,6,0)</f>
        <v>1570501333537</v>
      </c>
      <c r="D23" s="394">
        <f>VLOOKUP(B23,เลขปชช!B$2:J$959,7,0)</f>
        <v>39427</v>
      </c>
      <c r="E23" s="253" t="s">
        <v>730</v>
      </c>
      <c r="F23" s="253" t="s">
        <v>552</v>
      </c>
      <c r="G23" s="253" t="s">
        <v>163</v>
      </c>
      <c r="H23" s="253" t="s">
        <v>262</v>
      </c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65"/>
      <c r="V23" s="254" t="s">
        <v>262</v>
      </c>
      <c r="W23" s="254">
        <v>12</v>
      </c>
      <c r="X23" s="254">
        <v>11</v>
      </c>
      <c r="Y23" s="254">
        <v>8</v>
      </c>
      <c r="Z23" s="254">
        <v>8.5</v>
      </c>
      <c r="AA23" s="254">
        <f t="shared" si="0"/>
        <v>39.5</v>
      </c>
      <c r="AB23" s="255">
        <f t="shared" si="1"/>
        <v>65.833333333333329</v>
      </c>
      <c r="AC23" s="254">
        <f t="shared" si="2"/>
        <v>2</v>
      </c>
      <c r="AD23" s="254" t="s">
        <v>1904</v>
      </c>
    </row>
    <row r="24" spans="1:32">
      <c r="A24" s="133">
        <v>20</v>
      </c>
      <c r="B24" s="135">
        <v>2951</v>
      </c>
      <c r="C24" s="393">
        <f>VLOOKUP(B24,เลขปชช!B$2:J$959,6,0)</f>
        <v>1570501334703</v>
      </c>
      <c r="D24" s="394">
        <f>VLOOKUP(B24,เลขปชช!B$2:J$959,7,0)</f>
        <v>39510</v>
      </c>
      <c r="E24" s="253" t="s">
        <v>730</v>
      </c>
      <c r="F24" s="253" t="s">
        <v>553</v>
      </c>
      <c r="G24" s="253" t="s">
        <v>30</v>
      </c>
      <c r="H24" s="253" t="s">
        <v>262</v>
      </c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65"/>
      <c r="V24" s="254" t="s">
        <v>262</v>
      </c>
      <c r="W24" s="254">
        <v>10</v>
      </c>
      <c r="X24" s="254">
        <v>9</v>
      </c>
      <c r="Y24" s="254">
        <v>7</v>
      </c>
      <c r="Z24" s="254">
        <v>9</v>
      </c>
      <c r="AA24" s="254">
        <f t="shared" si="0"/>
        <v>35</v>
      </c>
      <c r="AB24" s="255">
        <f t="shared" si="1"/>
        <v>58.333333333333336</v>
      </c>
      <c r="AC24" s="254">
        <f t="shared" si="2"/>
        <v>5</v>
      </c>
      <c r="AD24" s="254" t="s">
        <v>1904</v>
      </c>
    </row>
    <row r="25" spans="1:32">
      <c r="A25" s="133">
        <v>21</v>
      </c>
      <c r="B25" s="135">
        <v>3333</v>
      </c>
      <c r="C25" s="393">
        <f>VLOOKUP(B25,เลขปชช!B$2:J$959,6,0)</f>
        <v>1103400144425</v>
      </c>
      <c r="D25" s="394">
        <f>VLOOKUP(B25,เลขปชช!B$2:J$959,7,0)</f>
        <v>39502</v>
      </c>
      <c r="E25" s="253" t="s">
        <v>730</v>
      </c>
      <c r="F25" s="253" t="s">
        <v>778</v>
      </c>
      <c r="G25" s="253" t="s">
        <v>775</v>
      </c>
      <c r="H25" s="253" t="s">
        <v>262</v>
      </c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65"/>
      <c r="V25" s="254" t="s">
        <v>262</v>
      </c>
      <c r="W25" s="254">
        <v>8</v>
      </c>
      <c r="X25" s="254">
        <v>7</v>
      </c>
      <c r="Y25" s="254">
        <v>7</v>
      </c>
      <c r="Z25" s="254">
        <v>9.5</v>
      </c>
      <c r="AA25" s="254">
        <f t="shared" si="0"/>
        <v>31.5</v>
      </c>
      <c r="AB25" s="255">
        <f t="shared" si="1"/>
        <v>52.5</v>
      </c>
      <c r="AC25" s="254">
        <f t="shared" si="2"/>
        <v>8</v>
      </c>
      <c r="AD25" s="254" t="s">
        <v>1904</v>
      </c>
    </row>
    <row r="26" spans="1:32">
      <c r="A26" s="133">
        <v>22</v>
      </c>
      <c r="B26" s="135">
        <v>3286</v>
      </c>
      <c r="C26" s="393">
        <f>VLOOKUP(B26,เลขปชช!B$2:J$959,6,0)</f>
        <v>1570501334291</v>
      </c>
      <c r="D26" s="394">
        <f>VLOOKUP(B26,เลขปชช!B$2:J$959,7,0)</f>
        <v>39478</v>
      </c>
      <c r="E26" s="253" t="s">
        <v>730</v>
      </c>
      <c r="F26" s="253" t="s">
        <v>777</v>
      </c>
      <c r="G26" s="253" t="s">
        <v>773</v>
      </c>
      <c r="H26" s="253" t="s">
        <v>262</v>
      </c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65"/>
      <c r="V26" s="254" t="s">
        <v>262</v>
      </c>
      <c r="W26" s="254">
        <v>7</v>
      </c>
      <c r="X26" s="254">
        <v>9</v>
      </c>
      <c r="Y26" s="254">
        <v>10</v>
      </c>
      <c r="Z26" s="254">
        <v>4</v>
      </c>
      <c r="AA26" s="254">
        <f t="shared" si="0"/>
        <v>30</v>
      </c>
      <c r="AB26" s="255">
        <f t="shared" si="1"/>
        <v>50</v>
      </c>
      <c r="AC26" s="254">
        <f t="shared" si="2"/>
        <v>10</v>
      </c>
      <c r="AD26" s="254" t="s">
        <v>1904</v>
      </c>
    </row>
    <row r="27" spans="1:32">
      <c r="A27" s="133">
        <v>23</v>
      </c>
      <c r="B27" s="135">
        <v>3103</v>
      </c>
      <c r="C27" s="393">
        <f>VLOOKUP(B27,เลขปชช!B$2:J$959,6,0)</f>
        <v>1104301042323</v>
      </c>
      <c r="D27" s="394">
        <f>VLOOKUP(B27,เลขปชช!B$2:J$959,7,0)</f>
        <v>39297</v>
      </c>
      <c r="E27" s="253" t="s">
        <v>730</v>
      </c>
      <c r="F27" s="253" t="s">
        <v>478</v>
      </c>
      <c r="G27" s="253" t="s">
        <v>780</v>
      </c>
      <c r="H27" s="253" t="s">
        <v>280</v>
      </c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65"/>
      <c r="V27" s="254" t="s">
        <v>280</v>
      </c>
      <c r="W27" s="254">
        <v>10</v>
      </c>
      <c r="X27" s="254">
        <v>6</v>
      </c>
      <c r="Y27" s="254">
        <v>7</v>
      </c>
      <c r="Z27" s="254">
        <v>6</v>
      </c>
      <c r="AA27" s="254">
        <f t="shared" si="0"/>
        <v>29</v>
      </c>
      <c r="AB27" s="255">
        <f t="shared" si="1"/>
        <v>48.333333333333336</v>
      </c>
      <c r="AC27" s="254">
        <f t="shared" si="2"/>
        <v>11</v>
      </c>
      <c r="AD27" s="254" t="s">
        <v>1904</v>
      </c>
    </row>
    <row r="28" spans="1:32">
      <c r="A28" s="133">
        <v>24</v>
      </c>
      <c r="B28" s="135">
        <v>3183</v>
      </c>
      <c r="C28" s="393">
        <f>VLOOKUP(B28,เลขปชช!B$2:J$959,6,0)</f>
        <v>1110301467363</v>
      </c>
      <c r="D28" s="394">
        <f>VLOOKUP(B28,เลขปชช!B$2:J$959,7,0)</f>
        <v>39457</v>
      </c>
      <c r="E28" s="253" t="s">
        <v>730</v>
      </c>
      <c r="F28" s="253" t="s">
        <v>781</v>
      </c>
      <c r="G28" s="253" t="s">
        <v>360</v>
      </c>
      <c r="H28" s="253" t="s">
        <v>280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65"/>
      <c r="V28" s="254" t="s">
        <v>280</v>
      </c>
      <c r="W28" s="254">
        <v>5</v>
      </c>
      <c r="X28" s="254">
        <v>7</v>
      </c>
      <c r="Y28" s="254">
        <v>8</v>
      </c>
      <c r="Z28" s="254">
        <v>8.5</v>
      </c>
      <c r="AA28" s="254">
        <f t="shared" si="0"/>
        <v>28.5</v>
      </c>
      <c r="AB28" s="255">
        <f t="shared" si="1"/>
        <v>47.5</v>
      </c>
      <c r="AC28" s="254">
        <f t="shared" si="2"/>
        <v>12</v>
      </c>
      <c r="AD28" s="254" t="s">
        <v>1904</v>
      </c>
    </row>
    <row r="29" spans="1:32">
      <c r="A29" s="133">
        <v>25</v>
      </c>
      <c r="B29" s="135">
        <v>3285</v>
      </c>
      <c r="C29" s="393">
        <f>VLOOKUP(B29,เลขปชช!B$2:J$959,6,0)</f>
        <v>1570501331348</v>
      </c>
      <c r="D29" s="394">
        <f>VLOOKUP(B29,เลขปชช!B$2:J$959,7,0)</f>
        <v>39317</v>
      </c>
      <c r="E29" s="253" t="s">
        <v>730</v>
      </c>
      <c r="F29" s="253" t="s">
        <v>776</v>
      </c>
      <c r="G29" s="253" t="s">
        <v>772</v>
      </c>
      <c r="H29" s="253" t="s">
        <v>262</v>
      </c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65"/>
      <c r="V29" s="254" t="s">
        <v>262</v>
      </c>
      <c r="W29" s="254">
        <v>8</v>
      </c>
      <c r="X29" s="254">
        <v>7</v>
      </c>
      <c r="Y29" s="254">
        <v>6</v>
      </c>
      <c r="Z29" s="254">
        <v>6.5</v>
      </c>
      <c r="AA29" s="254">
        <f t="shared" si="0"/>
        <v>27.5</v>
      </c>
      <c r="AB29" s="255">
        <f t="shared" si="1"/>
        <v>45.833333333333336</v>
      </c>
      <c r="AC29" s="254">
        <f t="shared" si="2"/>
        <v>14</v>
      </c>
      <c r="AD29" s="254" t="s">
        <v>1904</v>
      </c>
    </row>
    <row r="30" spans="1:32">
      <c r="A30" s="133">
        <v>26</v>
      </c>
      <c r="B30" s="135">
        <v>2908</v>
      </c>
      <c r="C30" s="393">
        <f>VLOOKUP(B30,เลขปชช!B$2:J$959,6,0)</f>
        <v>1570501334665</v>
      </c>
      <c r="D30" s="394">
        <f>VLOOKUP(B30,เลขปชช!B$2:J$959,7,0)</f>
        <v>39509</v>
      </c>
      <c r="E30" s="253" t="s">
        <v>730</v>
      </c>
      <c r="F30" s="253" t="s">
        <v>549</v>
      </c>
      <c r="G30" s="253" t="s">
        <v>160</v>
      </c>
      <c r="H30" s="253" t="s">
        <v>262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65"/>
      <c r="V30" s="254" t="s">
        <v>262</v>
      </c>
      <c r="W30" s="254">
        <v>9</v>
      </c>
      <c r="X30" s="254">
        <v>8</v>
      </c>
      <c r="Y30" s="254">
        <v>5</v>
      </c>
      <c r="Z30" s="254">
        <v>5</v>
      </c>
      <c r="AA30" s="254">
        <f t="shared" si="0"/>
        <v>27</v>
      </c>
      <c r="AB30" s="255">
        <f t="shared" si="1"/>
        <v>45</v>
      </c>
      <c r="AC30" s="254">
        <f t="shared" si="2"/>
        <v>15</v>
      </c>
      <c r="AD30" s="254" t="s">
        <v>1904</v>
      </c>
    </row>
    <row r="31" spans="1:32">
      <c r="A31" s="133">
        <v>27</v>
      </c>
      <c r="B31" s="135">
        <v>2887</v>
      </c>
      <c r="C31" s="393">
        <f>VLOOKUP(B31,เลขปชช!B$2:J$959,6,0)</f>
        <v>1909803267809</v>
      </c>
      <c r="D31" s="394">
        <f>VLOOKUP(B31,เลขปชช!B$2:J$959,7,0)</f>
        <v>39417</v>
      </c>
      <c r="E31" s="253" t="s">
        <v>730</v>
      </c>
      <c r="F31" s="253" t="s">
        <v>579</v>
      </c>
      <c r="G31" s="253" t="s">
        <v>188</v>
      </c>
      <c r="H31" s="253" t="s">
        <v>280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65"/>
      <c r="V31" s="254" t="s">
        <v>280</v>
      </c>
      <c r="W31" s="254">
        <v>10</v>
      </c>
      <c r="X31" s="254">
        <v>6</v>
      </c>
      <c r="Y31" s="254">
        <v>6</v>
      </c>
      <c r="Z31" s="254">
        <v>4</v>
      </c>
      <c r="AA31" s="254">
        <f t="shared" si="0"/>
        <v>26</v>
      </c>
      <c r="AB31" s="255">
        <f t="shared" si="1"/>
        <v>43.333333333333336</v>
      </c>
      <c r="AC31" s="254">
        <f t="shared" si="2"/>
        <v>18</v>
      </c>
      <c r="AD31" s="254" t="s">
        <v>1904</v>
      </c>
    </row>
    <row r="32" spans="1:32">
      <c r="A32" s="133">
        <v>28</v>
      </c>
      <c r="B32" s="135">
        <v>2750</v>
      </c>
      <c r="C32" s="393" t="str">
        <f>VLOOKUP(B32,เลขปชช!B$2:J$959,6,0)</f>
        <v>G635700080677</v>
      </c>
      <c r="D32" s="394">
        <f>VLOOKUP(B32,เลขปชช!B$2:J$959,7,0)</f>
        <v>38743</v>
      </c>
      <c r="E32" s="253" t="s">
        <v>730</v>
      </c>
      <c r="F32" s="253" t="s">
        <v>577</v>
      </c>
      <c r="G32" s="253" t="s">
        <v>186</v>
      </c>
      <c r="H32" s="253" t="s">
        <v>280</v>
      </c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65"/>
      <c r="V32" s="254" t="s">
        <v>280</v>
      </c>
      <c r="W32" s="254">
        <v>7</v>
      </c>
      <c r="X32" s="254">
        <v>8</v>
      </c>
      <c r="Y32" s="254">
        <v>6</v>
      </c>
      <c r="Z32" s="254">
        <v>5</v>
      </c>
      <c r="AA32" s="254">
        <f t="shared" si="0"/>
        <v>26</v>
      </c>
      <c r="AB32" s="255">
        <f t="shared" si="1"/>
        <v>43.333333333333336</v>
      </c>
      <c r="AC32" s="254">
        <f t="shared" si="2"/>
        <v>18</v>
      </c>
      <c r="AD32" s="254" t="s">
        <v>1904</v>
      </c>
    </row>
    <row r="33" spans="1:30">
      <c r="A33" s="133">
        <v>29</v>
      </c>
      <c r="B33" s="135">
        <v>2939</v>
      </c>
      <c r="C33" s="393">
        <f>VLOOKUP(B33,เลขปชช!B$2:J$959,6,0)</f>
        <v>1570501332468</v>
      </c>
      <c r="D33" s="394">
        <f>VLOOKUP(B33,เลขปชช!B$2:J$959,7,0)</f>
        <v>39371</v>
      </c>
      <c r="E33" s="253" t="s">
        <v>730</v>
      </c>
      <c r="F33" s="253" t="s">
        <v>583</v>
      </c>
      <c r="G33" s="253" t="s">
        <v>193</v>
      </c>
      <c r="H33" s="253" t="s">
        <v>280</v>
      </c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65"/>
      <c r="V33" s="254" t="s">
        <v>280</v>
      </c>
      <c r="W33" s="254">
        <v>6</v>
      </c>
      <c r="X33" s="254">
        <v>7</v>
      </c>
      <c r="Y33" s="254">
        <v>8</v>
      </c>
      <c r="Z33" s="254">
        <v>3</v>
      </c>
      <c r="AA33" s="254">
        <f t="shared" si="0"/>
        <v>24</v>
      </c>
      <c r="AB33" s="255">
        <f t="shared" si="1"/>
        <v>40</v>
      </c>
      <c r="AC33" s="254">
        <f t="shared" si="2"/>
        <v>21</v>
      </c>
      <c r="AD33" s="254" t="s">
        <v>1904</v>
      </c>
    </row>
    <row r="34" spans="1:30">
      <c r="A34" s="133">
        <v>30</v>
      </c>
      <c r="B34" s="135">
        <v>2941</v>
      </c>
      <c r="C34" s="393">
        <f>VLOOKUP(B34,เลขปชช!B$2:J$959,6,0)</f>
        <v>1570501334134</v>
      </c>
      <c r="D34" s="394">
        <f>VLOOKUP(B34,เลขปชช!B$2:J$959,7,0)</f>
        <v>39459</v>
      </c>
      <c r="E34" s="253" t="s">
        <v>730</v>
      </c>
      <c r="F34" s="253" t="s">
        <v>551</v>
      </c>
      <c r="G34" s="253" t="s">
        <v>162</v>
      </c>
      <c r="H34" s="253" t="s">
        <v>262</v>
      </c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65"/>
      <c r="V34" s="254" t="s">
        <v>262</v>
      </c>
      <c r="W34" s="254">
        <v>6</v>
      </c>
      <c r="X34" s="254">
        <v>7</v>
      </c>
      <c r="Y34" s="254">
        <v>6</v>
      </c>
      <c r="Z34" s="254">
        <v>4.5</v>
      </c>
      <c r="AA34" s="254">
        <f t="shared" si="0"/>
        <v>23.5</v>
      </c>
      <c r="AB34" s="255">
        <f t="shared" si="1"/>
        <v>39.166666666666664</v>
      </c>
      <c r="AC34" s="254">
        <f t="shared" si="2"/>
        <v>23</v>
      </c>
      <c r="AD34" s="254" t="s">
        <v>1904</v>
      </c>
    </row>
    <row r="35" spans="1:30">
      <c r="A35" s="133">
        <v>31</v>
      </c>
      <c r="B35" s="135">
        <v>2957</v>
      </c>
      <c r="C35" s="393">
        <f>VLOOKUP(B35,เลขปชช!B$2:J$959,6,0)</f>
        <v>1570501327847</v>
      </c>
      <c r="D35" s="394">
        <f>VLOOKUP(B35,เลขปชช!B$2:J$959,7,0)</f>
        <v>39069</v>
      </c>
      <c r="E35" s="253" t="s">
        <v>730</v>
      </c>
      <c r="F35" s="253" t="s">
        <v>587</v>
      </c>
      <c r="G35" s="253" t="s">
        <v>195</v>
      </c>
      <c r="H35" s="253" t="s">
        <v>280</v>
      </c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65"/>
      <c r="V35" s="254" t="s">
        <v>280</v>
      </c>
      <c r="W35" s="254">
        <v>7</v>
      </c>
      <c r="X35" s="254">
        <v>5</v>
      </c>
      <c r="Y35" s="254">
        <v>6</v>
      </c>
      <c r="Z35" s="254">
        <v>4</v>
      </c>
      <c r="AA35" s="254">
        <f t="shared" si="0"/>
        <v>22</v>
      </c>
      <c r="AB35" s="255">
        <f t="shared" si="1"/>
        <v>36.666666666666664</v>
      </c>
      <c r="AC35" s="254">
        <f t="shared" si="2"/>
        <v>24</v>
      </c>
      <c r="AD35" s="254" t="s">
        <v>1904</v>
      </c>
    </row>
    <row r="36" spans="1:30">
      <c r="A36" s="133">
        <v>32</v>
      </c>
      <c r="B36" s="135">
        <v>3875</v>
      </c>
      <c r="C36" s="393">
        <f>VLOOKUP(B36,เลขปชช!B$2:J$959,6,0)</f>
        <v>1570501335947</v>
      </c>
      <c r="D36" s="394">
        <f>VLOOKUP(B36,เลขปชช!B$2:J$959,7,0)</f>
        <v>39583</v>
      </c>
      <c r="E36" s="253" t="s">
        <v>730</v>
      </c>
      <c r="F36" s="253" t="s">
        <v>1900</v>
      </c>
      <c r="G36" s="253" t="s">
        <v>1901</v>
      </c>
      <c r="H36" s="253" t="s">
        <v>1907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65"/>
      <c r="V36" s="254"/>
      <c r="W36" s="254">
        <v>5</v>
      </c>
      <c r="X36" s="254">
        <v>5</v>
      </c>
      <c r="Y36" s="254">
        <v>4</v>
      </c>
      <c r="Z36" s="254">
        <v>3</v>
      </c>
      <c r="AA36" s="254">
        <f t="shared" si="0"/>
        <v>17</v>
      </c>
      <c r="AB36" s="255">
        <f t="shared" si="1"/>
        <v>28.333333333333332</v>
      </c>
      <c r="AC36" s="254">
        <f t="shared" si="2"/>
        <v>29</v>
      </c>
      <c r="AD36" s="254" t="s">
        <v>1907</v>
      </c>
    </row>
    <row r="37" spans="1:30">
      <c r="A37" s="133">
        <v>33</v>
      </c>
      <c r="B37" s="135">
        <v>3876</v>
      </c>
      <c r="C37" s="393">
        <f>VLOOKUP(B37,เลขปชช!B$2:J$959,6,0)</f>
        <v>1570501335769</v>
      </c>
      <c r="D37" s="394">
        <f>VLOOKUP(B37,เลขปชช!B$2:J$959,7,0)</f>
        <v>39574</v>
      </c>
      <c r="E37" s="253" t="s">
        <v>730</v>
      </c>
      <c r="F37" s="253" t="s">
        <v>1902</v>
      </c>
      <c r="G37" s="253" t="s">
        <v>1903</v>
      </c>
      <c r="H37" s="253" t="s">
        <v>1679</v>
      </c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65"/>
      <c r="V37" s="254"/>
      <c r="W37" s="254">
        <v>8</v>
      </c>
      <c r="X37" s="254">
        <v>9</v>
      </c>
      <c r="Y37" s="254">
        <v>9</v>
      </c>
      <c r="Z37" s="254">
        <v>2</v>
      </c>
      <c r="AA37" s="254">
        <f t="shared" si="0"/>
        <v>28</v>
      </c>
      <c r="AB37" s="255">
        <f t="shared" si="1"/>
        <v>46.666666666666664</v>
      </c>
      <c r="AC37" s="254">
        <f t="shared" si="2"/>
        <v>13</v>
      </c>
      <c r="AD37" s="254" t="s">
        <v>1679</v>
      </c>
    </row>
    <row r="38" spans="1:30">
      <c r="A38" s="133">
        <v>34</v>
      </c>
      <c r="B38" s="135">
        <v>3881</v>
      </c>
      <c r="C38" s="393">
        <f>VLOOKUP(B38,เลขปชช!B$2:J$959,6,0)</f>
        <v>1139900503918</v>
      </c>
      <c r="D38" s="394">
        <f>VLOOKUP(B38,เลขปชช!B$2:J$959,7,0)</f>
        <v>38812</v>
      </c>
      <c r="E38" s="253" t="s">
        <v>730</v>
      </c>
      <c r="F38" s="253" t="s">
        <v>2089</v>
      </c>
      <c r="G38" s="253" t="s">
        <v>2090</v>
      </c>
      <c r="H38" s="253" t="s">
        <v>1668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65"/>
      <c r="V38" s="254"/>
      <c r="W38" s="254"/>
      <c r="X38" s="254"/>
      <c r="Y38" s="254"/>
      <c r="Z38" s="254"/>
      <c r="AA38" s="254"/>
      <c r="AB38" s="255"/>
      <c r="AC38" s="254"/>
      <c r="AD38" s="254" t="s">
        <v>1668</v>
      </c>
    </row>
    <row r="39" spans="1:30">
      <c r="A39" s="133">
        <v>35</v>
      </c>
      <c r="B39" s="135">
        <v>3884</v>
      </c>
      <c r="C39" s="393">
        <f>VLOOKUP(B39,เลขปชช!B$2:J$959,6,0)</f>
        <v>1570501338008</v>
      </c>
      <c r="D39" s="394">
        <f>VLOOKUP(B39,เลขปชช!B$2:J$959,7,0)</f>
        <v>39728</v>
      </c>
      <c r="E39" s="253" t="s">
        <v>730</v>
      </c>
      <c r="F39" s="253" t="s">
        <v>1498</v>
      </c>
      <c r="G39" s="253" t="s">
        <v>2096</v>
      </c>
      <c r="H39" s="253" t="s">
        <v>1668</v>
      </c>
      <c r="I39" s="141"/>
    </row>
  </sheetData>
  <mergeCells count="4">
    <mergeCell ref="A1:U1"/>
    <mergeCell ref="A2:U2"/>
    <mergeCell ref="A3:U3"/>
    <mergeCell ref="E5:G5"/>
  </mergeCells>
  <pageMargins left="0.53" right="0.31496062992125984" top="0.39370078740157483" bottom="0.39370078740157483" header="0.31496062992125984" footer="0.31496062992125984"/>
  <pageSetup paperSize="9" scale="91" orientation="portrait" r:id="rId1"/>
  <headerFooter>
    <oddFooter>&amp;R&amp;D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5">
    <tabColor rgb="FF7030A0"/>
  </sheetPr>
  <dimension ref="A1:V29"/>
  <sheetViews>
    <sheetView view="pageBreakPreview" zoomScale="115" zoomScaleSheetLayoutView="115" workbookViewId="0">
      <selection activeCell="L10" sqref="L10"/>
    </sheetView>
  </sheetViews>
  <sheetFormatPr defaultRowHeight="21"/>
  <cols>
    <col min="1" max="1" width="5.125" style="125" bestFit="1" customWidth="1"/>
    <col min="2" max="2" width="9" style="125"/>
    <col min="3" max="3" width="17.62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17" width="4.125" style="125" customWidth="1"/>
    <col min="18" max="18" width="9" style="125"/>
    <col min="19" max="19" width="3.625" style="125" customWidth="1"/>
    <col min="20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22">
      <c r="A2" s="448" t="s">
        <v>1868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126"/>
      <c r="S2" s="126"/>
      <c r="T2" s="126"/>
      <c r="U2" s="126"/>
      <c r="V2" s="126"/>
    </row>
    <row r="3" spans="1:22">
      <c r="A3" s="448" t="str">
        <f>"ครูที่ปรึกษา  "&amp;สถิติ!P28</f>
        <v>ครูที่ปรึกษา  นางพรทิพย์   วงค์ตะวัน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127"/>
      <c r="S3" s="162"/>
      <c r="T3" s="162"/>
      <c r="U3" s="162"/>
      <c r="V3" s="162"/>
    </row>
    <row r="4" spans="1:22" ht="12" customHeight="1"/>
    <row r="5" spans="1:22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 t="s">
        <v>733</v>
      </c>
      <c r="G5" s="451" t="s">
        <v>734</v>
      </c>
      <c r="H5" s="240"/>
      <c r="I5" s="240"/>
      <c r="J5" s="240"/>
      <c r="K5" s="240"/>
      <c r="L5" s="240"/>
      <c r="M5" s="240"/>
      <c r="N5" s="240"/>
      <c r="O5" s="240"/>
      <c r="P5" s="240"/>
      <c r="Q5" s="240"/>
    </row>
    <row r="6" spans="1:22">
      <c r="A6" s="164">
        <v>1</v>
      </c>
      <c r="B6" s="135">
        <v>2785</v>
      </c>
      <c r="C6" s="136">
        <f>VLOOKUP(B6,เลขปชช!B$2:J$899,6,0)</f>
        <v>1129901982739</v>
      </c>
      <c r="D6" s="137">
        <f>VLOOKUP(B6,เลขปชช!B$2:J$899,7,0)</f>
        <v>38930</v>
      </c>
      <c r="E6" s="138" t="s">
        <v>729</v>
      </c>
      <c r="F6" s="139" t="s">
        <v>486</v>
      </c>
      <c r="G6" s="145" t="s">
        <v>224</v>
      </c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4"/>
      <c r="S6" s="134"/>
      <c r="T6" s="134"/>
    </row>
    <row r="7" spans="1:22">
      <c r="A7" s="164">
        <v>2</v>
      </c>
      <c r="B7" s="135">
        <v>2993</v>
      </c>
      <c r="C7" s="136">
        <f>VLOOKUP(B7,เลขปชช!B$2:J$899,6,0)</f>
        <v>1570501325267</v>
      </c>
      <c r="D7" s="137">
        <f>VLOOKUP(B7,เลขปชช!B$2:J$899,7,0)</f>
        <v>38884</v>
      </c>
      <c r="E7" s="138" t="s">
        <v>729</v>
      </c>
      <c r="F7" s="139" t="s">
        <v>600</v>
      </c>
      <c r="G7" s="145" t="s">
        <v>210</v>
      </c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34"/>
      <c r="S7" s="134"/>
      <c r="T7" s="134"/>
    </row>
    <row r="8" spans="1:22">
      <c r="A8" s="164">
        <v>3</v>
      </c>
      <c r="B8" s="135">
        <v>2782</v>
      </c>
      <c r="C8" s="136">
        <f>VLOOKUP(B8,เลขปชช!B$2:J$899,6,0)</f>
        <v>1570501326018</v>
      </c>
      <c r="D8" s="137">
        <f>VLOOKUP(B8,เลขปชช!B$2:J$899,7,0)</f>
        <v>38948</v>
      </c>
      <c r="E8" s="138" t="s">
        <v>729</v>
      </c>
      <c r="F8" s="139" t="s">
        <v>595</v>
      </c>
      <c r="G8" s="145" t="s">
        <v>203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34"/>
      <c r="S8" s="134"/>
      <c r="T8" s="134"/>
    </row>
    <row r="9" spans="1:22">
      <c r="A9" s="164">
        <v>4</v>
      </c>
      <c r="B9" s="135">
        <v>2872</v>
      </c>
      <c r="C9" s="136">
        <f>VLOOKUP(B9,เลขปชช!B$2:J$899,6,0)</f>
        <v>1570501327065</v>
      </c>
      <c r="D9" s="137">
        <f>VLOOKUP(B9,เลขปชช!B$2:J$899,7,0)</f>
        <v>39012</v>
      </c>
      <c r="E9" s="138" t="s">
        <v>729</v>
      </c>
      <c r="F9" s="139" t="s">
        <v>618</v>
      </c>
      <c r="G9" s="145" t="s">
        <v>103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</row>
    <row r="10" spans="1:22">
      <c r="A10" s="164">
        <v>5</v>
      </c>
      <c r="B10" s="135">
        <v>2991</v>
      </c>
      <c r="C10" s="136">
        <f>VLOOKUP(B10,เลขปชช!B$2:J$899,6,0)</f>
        <v>1129901975074</v>
      </c>
      <c r="D10" s="137">
        <f>VLOOKUP(B10,เลขปชช!B$2:J$899,7,0)</f>
        <v>38879</v>
      </c>
      <c r="E10" s="138" t="s">
        <v>729</v>
      </c>
      <c r="F10" s="139" t="s">
        <v>599</v>
      </c>
      <c r="G10" s="145" t="s">
        <v>209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</row>
    <row r="11" spans="1:22">
      <c r="A11" s="164">
        <v>6</v>
      </c>
      <c r="B11" s="135">
        <v>2869</v>
      </c>
      <c r="C11" s="136">
        <f>VLOOKUP(B11,เลขปชช!B$2:J$899,6,0)</f>
        <v>1510101512337</v>
      </c>
      <c r="D11" s="137">
        <f>VLOOKUP(B11,เลขปชช!B$2:J$899,7,0)</f>
        <v>39206</v>
      </c>
      <c r="E11" s="138" t="s">
        <v>729</v>
      </c>
      <c r="F11" s="139" t="s">
        <v>617</v>
      </c>
      <c r="G11" s="145" t="s">
        <v>227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22">
      <c r="A12" s="164">
        <v>7</v>
      </c>
      <c r="B12" s="135">
        <v>3442</v>
      </c>
      <c r="C12" s="136">
        <f>VLOOKUP(B12,เลขปชช!B$2:J$899,6,0)</f>
        <v>1570501327456</v>
      </c>
      <c r="D12" s="137">
        <f>VLOOKUP(B12,เลขปชช!B$2:J$899,7,0)</f>
        <v>39038</v>
      </c>
      <c r="E12" s="138" t="s">
        <v>729</v>
      </c>
      <c r="F12" s="139" t="s">
        <v>605</v>
      </c>
      <c r="G12" s="145" t="s">
        <v>1213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</row>
    <row r="13" spans="1:22">
      <c r="A13" s="164">
        <v>8</v>
      </c>
      <c r="B13" s="135">
        <v>2996</v>
      </c>
      <c r="C13" s="136">
        <f>VLOOKUP(B13,เลขปชช!B$2:J$899,6,0)</f>
        <v>1229901154495</v>
      </c>
      <c r="D13" s="137">
        <f>VLOOKUP(B13,เลขปชช!B$2:J$899,7,0)</f>
        <v>38812</v>
      </c>
      <c r="E13" s="138" t="s">
        <v>729</v>
      </c>
      <c r="F13" s="139" t="s">
        <v>621</v>
      </c>
      <c r="G13" s="145" t="s">
        <v>230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</row>
    <row r="14" spans="1:22">
      <c r="A14" s="164">
        <v>9</v>
      </c>
      <c r="B14" s="135">
        <v>2987</v>
      </c>
      <c r="C14" s="136">
        <f>VLOOKUP(B14,เลขปชช!B$2:J$899,6,0)</f>
        <v>1570501325127</v>
      </c>
      <c r="D14" s="137">
        <f>VLOOKUP(B14,เลขปชช!B$2:J$899,7,0)</f>
        <v>38863</v>
      </c>
      <c r="E14" s="138" t="s">
        <v>729</v>
      </c>
      <c r="F14" s="139" t="s">
        <v>471</v>
      </c>
      <c r="G14" s="145" t="s">
        <v>208</v>
      </c>
      <c r="H14" s="141"/>
      <c r="I14" s="141"/>
      <c r="J14" s="141"/>
      <c r="K14" s="141"/>
      <c r="L14" s="141"/>
      <c r="M14" s="141"/>
      <c r="N14" s="141"/>
      <c r="O14" s="141"/>
      <c r="P14" s="141"/>
      <c r="Q14" s="141"/>
    </row>
    <row r="15" spans="1:22">
      <c r="A15" s="164">
        <v>10</v>
      </c>
      <c r="B15" s="135">
        <v>3095</v>
      </c>
      <c r="C15" s="136">
        <f>VLOOKUP(B15,เลขปชช!B$2:J$899,6,0)</f>
        <v>1570501329742</v>
      </c>
      <c r="D15" s="137">
        <f>VLOOKUP(B15,เลขปชช!B$2:J$899,7,0)</f>
        <v>39207</v>
      </c>
      <c r="E15" s="138" t="s">
        <v>729</v>
      </c>
      <c r="F15" s="139" t="s">
        <v>601</v>
      </c>
      <c r="G15" s="145" t="s">
        <v>177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</row>
    <row r="16" spans="1:22">
      <c r="A16" s="164">
        <v>11</v>
      </c>
      <c r="B16" s="135">
        <v>3443</v>
      </c>
      <c r="C16" s="136">
        <f>VLOOKUP(B16,เลขปชช!B$2:J$899,6,0)</f>
        <v>1570501331453</v>
      </c>
      <c r="D16" s="137">
        <f>VLOOKUP(B16,เลขปชช!B$2:J$899,7,0)</f>
        <v>39320</v>
      </c>
      <c r="E16" s="138" t="s">
        <v>729</v>
      </c>
      <c r="F16" s="139" t="s">
        <v>606</v>
      </c>
      <c r="G16" s="145" t="s">
        <v>214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</row>
    <row r="17" spans="1:17">
      <c r="A17" s="164">
        <v>12</v>
      </c>
      <c r="B17" s="135">
        <v>3559</v>
      </c>
      <c r="C17" s="136">
        <f>VLOOKUP(B17,เลขปชช!B$2:J$899,6,0)</f>
        <v>1570501328282</v>
      </c>
      <c r="D17" s="137">
        <f>VLOOKUP(B17,เลขปชช!B$2:J$899,7,0)</f>
        <v>39101</v>
      </c>
      <c r="E17" s="138" t="s">
        <v>729</v>
      </c>
      <c r="F17" s="139" t="s">
        <v>1045</v>
      </c>
      <c r="G17" s="145" t="s">
        <v>1044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</row>
    <row r="18" spans="1:17">
      <c r="A18" s="164">
        <v>13</v>
      </c>
      <c r="B18" s="135">
        <v>2778</v>
      </c>
      <c r="C18" s="136">
        <f>VLOOKUP(B18,เลขปชช!B$2:J$899,6,0)</f>
        <v>1570501328703</v>
      </c>
      <c r="D18" s="137">
        <f>VLOOKUP(B18,เลขปชช!B$2:J$899,7,0)</f>
        <v>39127</v>
      </c>
      <c r="E18" s="138" t="s">
        <v>729</v>
      </c>
      <c r="F18" s="139" t="s">
        <v>597</v>
      </c>
      <c r="G18" s="145" t="s">
        <v>223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</row>
    <row r="19" spans="1:17">
      <c r="A19" s="164">
        <v>14</v>
      </c>
      <c r="B19" s="135">
        <v>3284</v>
      </c>
      <c r="C19" s="136">
        <f>VLOOKUP(B19,เลขปชช!B$2:J$899,6,0)</f>
        <v>1570501325097</v>
      </c>
      <c r="D19" s="137">
        <f>VLOOKUP(B19,เลขปชช!B$2:J$899,7,0)</f>
        <v>38864</v>
      </c>
      <c r="E19" s="138" t="s">
        <v>729</v>
      </c>
      <c r="F19" s="139" t="s">
        <v>603</v>
      </c>
      <c r="G19" s="145" t="s">
        <v>212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</row>
    <row r="20" spans="1:17">
      <c r="A20" s="164">
        <v>15</v>
      </c>
      <c r="B20" s="135">
        <v>3672</v>
      </c>
      <c r="C20" s="136">
        <f>VLOOKUP(B20,เลขปชช!B$2:J$899,6,0)</f>
        <v>1570501328550</v>
      </c>
      <c r="D20" s="137">
        <f>VLOOKUP(B20,เลขปชช!B$2:J$899,7,0)</f>
        <v>39113</v>
      </c>
      <c r="E20" s="138" t="s">
        <v>729</v>
      </c>
      <c r="F20" s="139" t="s">
        <v>1669</v>
      </c>
      <c r="G20" s="145" t="s">
        <v>1670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</row>
    <row r="21" spans="1:17">
      <c r="A21" s="164">
        <v>16</v>
      </c>
      <c r="B21" s="135">
        <v>3673</v>
      </c>
      <c r="C21" s="136">
        <f>VLOOKUP(B21,เลขปชช!B$2:J$899,6,0)</f>
        <v>1570501329033</v>
      </c>
      <c r="D21" s="137">
        <f>VLOOKUP(B21,เลขปชช!B$2:J$899,7,0)</f>
        <v>39143</v>
      </c>
      <c r="E21" s="138" t="s">
        <v>729</v>
      </c>
      <c r="F21" s="139" t="s">
        <v>1811</v>
      </c>
      <c r="G21" s="145" t="s">
        <v>1672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</row>
    <row r="22" spans="1:17">
      <c r="A22" s="164">
        <v>17</v>
      </c>
      <c r="B22" s="135">
        <v>3675</v>
      </c>
      <c r="C22" s="136">
        <f>VLOOKUP(B22,เลขปชช!B$2:J$899,6,0)</f>
        <v>1570501327804</v>
      </c>
      <c r="D22" s="137">
        <f>VLOOKUP(B22,เลขปชช!B$2:J$899,7,0)</f>
        <v>39063</v>
      </c>
      <c r="E22" s="138" t="s">
        <v>729</v>
      </c>
      <c r="F22" s="139" t="s">
        <v>1662</v>
      </c>
      <c r="G22" s="145" t="s">
        <v>1663</v>
      </c>
      <c r="H22" s="141"/>
      <c r="I22" s="141"/>
      <c r="J22" s="141"/>
      <c r="K22" s="141"/>
      <c r="L22" s="141"/>
      <c r="M22" s="141"/>
      <c r="N22" s="141"/>
      <c r="O22" s="141"/>
      <c r="P22" s="141"/>
      <c r="Q22" s="141"/>
    </row>
    <row r="23" spans="1:17">
      <c r="A23" s="164">
        <v>18</v>
      </c>
      <c r="B23" s="135">
        <v>3676</v>
      </c>
      <c r="C23" s="136">
        <f>VLOOKUP(B23,เลขปชช!B$2:J$899,6,0)</f>
        <v>1570501329068</v>
      </c>
      <c r="D23" s="137">
        <f>VLOOKUP(B23,เลขปชช!B$2:J$899,7,0)</f>
        <v>39151</v>
      </c>
      <c r="E23" s="138" t="s">
        <v>729</v>
      </c>
      <c r="F23" s="139" t="s">
        <v>1664</v>
      </c>
      <c r="G23" s="145" t="s">
        <v>1665</v>
      </c>
      <c r="H23" s="141"/>
      <c r="I23" s="141"/>
      <c r="J23" s="141"/>
      <c r="K23" s="141"/>
      <c r="L23" s="141"/>
      <c r="M23" s="141"/>
      <c r="N23" s="141"/>
      <c r="O23" s="141"/>
      <c r="P23" s="141"/>
      <c r="Q23" s="141"/>
    </row>
    <row r="24" spans="1:17">
      <c r="A24" s="164">
        <v>19</v>
      </c>
      <c r="B24" s="135">
        <v>3879</v>
      </c>
      <c r="C24" s="136">
        <f>VLOOKUP(B24,เลขปชช!B$2:J$899,6,0)</f>
        <v>1570501326883</v>
      </c>
      <c r="D24" s="137">
        <f>VLOOKUP(B24,เลขปชช!B$2:J$899,7,0)</f>
        <v>39001</v>
      </c>
      <c r="E24" s="138" t="s">
        <v>729</v>
      </c>
      <c r="F24" s="139" t="s">
        <v>2088</v>
      </c>
      <c r="G24" s="145" t="s">
        <v>1778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</row>
    <row r="25" spans="1:17">
      <c r="A25" s="164">
        <v>20</v>
      </c>
      <c r="B25" s="135">
        <v>3444</v>
      </c>
      <c r="C25" s="136">
        <f>VLOOKUP(B25,เลขปชช!B$2:J$899,6,0)</f>
        <v>1570501327359</v>
      </c>
      <c r="D25" s="137">
        <f>VLOOKUP(B25,เลขปชช!B$2:J$899,7,0)</f>
        <v>39032</v>
      </c>
      <c r="E25" s="138" t="s">
        <v>730</v>
      </c>
      <c r="F25" s="139" t="s">
        <v>610</v>
      </c>
      <c r="G25" s="145" t="s">
        <v>218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</row>
    <row r="26" spans="1:17">
      <c r="A26" s="164">
        <v>21</v>
      </c>
      <c r="B26" s="135">
        <v>3445</v>
      </c>
      <c r="C26" s="136">
        <f>VLOOKUP(B26,เลขปชช!B$2:J$899,6,0)</f>
        <v>1570501325844</v>
      </c>
      <c r="D26" s="137">
        <f>VLOOKUP(B26,เลขปชช!B$2:J$899,7,0)</f>
        <v>38936</v>
      </c>
      <c r="E26" s="138" t="s">
        <v>730</v>
      </c>
      <c r="F26" s="139" t="s">
        <v>611</v>
      </c>
      <c r="G26" s="145" t="s">
        <v>145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</row>
    <row r="27" spans="1:17">
      <c r="A27" s="164">
        <v>22</v>
      </c>
      <c r="B27" s="135">
        <v>2745</v>
      </c>
      <c r="C27" s="136">
        <f>VLOOKUP(B27,เลขปชช!B$2:J$899,6,0)</f>
        <v>1570501323663</v>
      </c>
      <c r="D27" s="137">
        <f>VLOOKUP(B27,เลขปชช!B$2:J$899,7,0)</f>
        <v>38764</v>
      </c>
      <c r="E27" s="138" t="s">
        <v>730</v>
      </c>
      <c r="F27" s="139" t="s">
        <v>631</v>
      </c>
      <c r="G27" s="145" t="s">
        <v>238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</row>
    <row r="28" spans="1:17">
      <c r="A28" s="164">
        <v>23</v>
      </c>
      <c r="B28" s="135">
        <v>2793</v>
      </c>
      <c r="C28" s="136">
        <f>VLOOKUP(B28,เลขปชช!B$2:J$899,6,0)</f>
        <v>1579901232949</v>
      </c>
      <c r="D28" s="137">
        <f>VLOOKUP(B28,เลขปชช!B$2:J$899,7,0)</f>
        <v>39200</v>
      </c>
      <c r="E28" s="138" t="s">
        <v>730</v>
      </c>
      <c r="F28" s="139" t="s">
        <v>632</v>
      </c>
      <c r="G28" s="145" t="s">
        <v>240</v>
      </c>
      <c r="H28" s="141"/>
      <c r="I28" s="141"/>
      <c r="J28" s="141"/>
      <c r="K28" s="141"/>
      <c r="L28" s="141"/>
      <c r="M28" s="141"/>
      <c r="N28" s="141"/>
      <c r="O28" s="141"/>
      <c r="P28" s="141"/>
      <c r="Q28" s="141"/>
    </row>
    <row r="29" spans="1:17">
      <c r="A29" s="164">
        <v>24</v>
      </c>
      <c r="B29" s="135">
        <v>3677</v>
      </c>
      <c r="C29" s="136">
        <f>VLOOKUP(B29,เลขปชช!B$2:J$899,6,0)</f>
        <v>1579901216935</v>
      </c>
      <c r="D29" s="137">
        <f>VLOOKUP(B29,เลขปชช!B$2:J$899,7,0)</f>
        <v>39088</v>
      </c>
      <c r="E29" s="138" t="s">
        <v>730</v>
      </c>
      <c r="F29" s="139" t="s">
        <v>1678</v>
      </c>
      <c r="G29" s="145" t="s">
        <v>1609</v>
      </c>
      <c r="H29" s="141"/>
      <c r="I29" s="141"/>
      <c r="J29" s="141"/>
      <c r="K29" s="141"/>
      <c r="L29" s="141"/>
      <c r="M29" s="141"/>
      <c r="N29" s="141"/>
      <c r="O29" s="141"/>
      <c r="P29" s="141"/>
      <c r="Q29" s="141"/>
    </row>
  </sheetData>
  <mergeCells count="4">
    <mergeCell ref="A1:Q1"/>
    <mergeCell ref="A2:Q2"/>
    <mergeCell ref="A3:Q3"/>
    <mergeCell ref="E5:G5"/>
  </mergeCells>
  <pageMargins left="0.59055118110236227" right="0.31496062992125984" top="0.52" bottom="0.31496062992125984" header="0.49" footer="0.31496062992125984"/>
  <pageSetup paperSize="9" scale="98" orientation="portrait" r:id="rId1"/>
  <headerFooter>
    <oddFooter>&amp;R&amp;D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tabColor rgb="FF7030A0"/>
  </sheetPr>
  <dimension ref="A1:U30"/>
  <sheetViews>
    <sheetView view="pageBreakPreview" zoomScale="130" zoomScaleSheetLayoutView="130" workbookViewId="0">
      <selection activeCell="F15" sqref="F15"/>
    </sheetView>
  </sheetViews>
  <sheetFormatPr defaultRowHeight="21"/>
  <cols>
    <col min="1" max="1" width="4.5" style="125" customWidth="1"/>
    <col min="2" max="2" width="9" style="125"/>
    <col min="3" max="3" width="17.7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63" customWidth="1"/>
    <col min="8" max="15" width="4.75" style="125" customWidth="1"/>
    <col min="16" max="16" width="4.5" style="125" customWidth="1"/>
    <col min="17" max="17" width="9" style="125"/>
    <col min="18" max="18" width="3.625" style="125" customWidth="1"/>
    <col min="19" max="16384" width="9" style="125"/>
  </cols>
  <sheetData>
    <row r="1" spans="1:21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</row>
    <row r="2" spans="1:21">
      <c r="A2" s="448" t="s">
        <v>1869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126"/>
      <c r="R2" s="126"/>
      <c r="S2" s="126"/>
      <c r="T2" s="126"/>
      <c r="U2" s="126"/>
    </row>
    <row r="3" spans="1:21" ht="23.25" customHeight="1">
      <c r="A3" s="464" t="str">
        <f>"ครูที่ปรึกษา "&amp;สถิติ!P29&amp;", " &amp;สถิติ!P30</f>
        <v>ครูที่ปรึกษา นายเอกชัย   ยาวิลาศ, นายวิสาร   โตบันลือภพ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</row>
    <row r="4" spans="1:21" ht="13.5" customHeight="1">
      <c r="A4" s="381"/>
      <c r="B4" s="381"/>
      <c r="C4" s="381"/>
      <c r="D4" s="381"/>
      <c r="E4" s="381"/>
      <c r="F4" s="381"/>
      <c r="G4" s="381"/>
      <c r="H4" s="389"/>
      <c r="I4" s="389"/>
      <c r="J4" s="389"/>
      <c r="K4" s="389"/>
      <c r="L4" s="389"/>
      <c r="M4" s="389"/>
      <c r="N4" s="389"/>
      <c r="O4" s="389"/>
      <c r="P4" s="389"/>
    </row>
    <row r="5" spans="1:21" s="134" customFormat="1" ht="30">
      <c r="A5" s="131" t="s">
        <v>735</v>
      </c>
      <c r="B5" s="132" t="s">
        <v>732</v>
      </c>
      <c r="C5" s="382" t="s">
        <v>1822</v>
      </c>
      <c r="D5" s="382" t="s">
        <v>2082</v>
      </c>
      <c r="E5" s="463" t="s">
        <v>736</v>
      </c>
      <c r="F5" s="463" t="s">
        <v>733</v>
      </c>
      <c r="G5" s="463" t="s">
        <v>734</v>
      </c>
      <c r="H5" s="240"/>
      <c r="I5" s="240"/>
      <c r="J5" s="240"/>
      <c r="K5" s="240"/>
      <c r="L5" s="240"/>
      <c r="M5" s="240"/>
      <c r="N5" s="240"/>
      <c r="O5" s="240"/>
      <c r="P5" s="240"/>
      <c r="R5" s="131"/>
    </row>
    <row r="6" spans="1:21" s="134" customFormat="1">
      <c r="A6" s="133">
        <v>1</v>
      </c>
      <c r="B6" s="135">
        <v>2830</v>
      </c>
      <c r="C6" s="136">
        <f>VLOOKUP(B6,เลขปชช!B$2:J$899,6,0)</f>
        <v>1209000221125</v>
      </c>
      <c r="D6" s="137">
        <f>VLOOKUP(B6,เลขปชช!B$2:J$899,7,0)</f>
        <v>38609</v>
      </c>
      <c r="E6" s="286" t="s">
        <v>729</v>
      </c>
      <c r="F6" s="301" t="s">
        <v>1339</v>
      </c>
      <c r="G6" s="314" t="s">
        <v>246</v>
      </c>
      <c r="H6" s="240"/>
      <c r="I6" s="240"/>
      <c r="J6" s="240"/>
      <c r="K6" s="240"/>
      <c r="L6" s="240"/>
      <c r="M6" s="240"/>
      <c r="N6" s="240"/>
      <c r="O6" s="240"/>
      <c r="P6" s="240"/>
      <c r="R6" s="299" t="s">
        <v>1597</v>
      </c>
    </row>
    <row r="7" spans="1:21" s="134" customFormat="1">
      <c r="A7" s="133">
        <v>2</v>
      </c>
      <c r="B7" s="135">
        <v>2755</v>
      </c>
      <c r="C7" s="136">
        <f>VLOOKUP(B7,เลขปชช!B$2:J$899,6,0)</f>
        <v>1570501322349</v>
      </c>
      <c r="D7" s="137">
        <f>VLOOKUP(B7,เลขปชช!B$2:J$899,7,0)</f>
        <v>38692</v>
      </c>
      <c r="E7" s="138" t="s">
        <v>729</v>
      </c>
      <c r="F7" s="139" t="s">
        <v>386</v>
      </c>
      <c r="G7" s="145" t="s">
        <v>199</v>
      </c>
      <c r="H7" s="380"/>
      <c r="I7" s="131"/>
      <c r="J7" s="131"/>
      <c r="K7" s="131"/>
      <c r="L7" s="131"/>
      <c r="M7" s="131"/>
      <c r="N7" s="131"/>
      <c r="O7" s="131"/>
      <c r="P7" s="131"/>
      <c r="Q7" s="131"/>
      <c r="R7" s="141" t="s">
        <v>1599</v>
      </c>
      <c r="T7" s="125"/>
      <c r="U7" s="251"/>
    </row>
    <row r="8" spans="1:21">
      <c r="A8" s="133">
        <v>3</v>
      </c>
      <c r="B8" s="135">
        <v>2756</v>
      </c>
      <c r="C8" s="136">
        <f>VLOOKUP(B8,เลขปชช!B$2:J$899,6,0)</f>
        <v>1570501320729</v>
      </c>
      <c r="D8" s="137">
        <f>VLOOKUP(B8,เลขปชช!B$2:J$899,7,0)</f>
        <v>38600</v>
      </c>
      <c r="E8" s="302" t="s">
        <v>729</v>
      </c>
      <c r="F8" s="303" t="s">
        <v>591</v>
      </c>
      <c r="G8" s="316" t="s">
        <v>200</v>
      </c>
      <c r="H8" s="141"/>
      <c r="I8" s="141"/>
      <c r="J8" s="141"/>
      <c r="K8" s="141"/>
      <c r="L8" s="141"/>
      <c r="M8" s="141"/>
      <c r="N8" s="141"/>
      <c r="O8" s="141"/>
      <c r="P8" s="141"/>
      <c r="Q8" s="134"/>
      <c r="R8" s="141" t="s">
        <v>1599</v>
      </c>
      <c r="S8" s="134"/>
    </row>
    <row r="9" spans="1:21">
      <c r="A9" s="133">
        <v>4</v>
      </c>
      <c r="B9" s="135">
        <v>2776</v>
      </c>
      <c r="C9" s="136">
        <f>VLOOKUP(B9,เลขปชช!B$2:J$899,6,0)</f>
        <v>1570501325356</v>
      </c>
      <c r="D9" s="137">
        <f>VLOOKUP(B9,เลขปชช!B$2:J$899,7,0)</f>
        <v>38884</v>
      </c>
      <c r="E9" s="138" t="s">
        <v>729</v>
      </c>
      <c r="F9" s="139" t="s">
        <v>592</v>
      </c>
      <c r="G9" s="145" t="s">
        <v>85</v>
      </c>
      <c r="H9" s="141"/>
      <c r="I9" s="141"/>
      <c r="J9" s="141"/>
      <c r="K9" s="141"/>
      <c r="L9" s="141"/>
      <c r="M9" s="141"/>
      <c r="N9" s="141"/>
      <c r="O9" s="141"/>
      <c r="P9" s="141"/>
      <c r="R9" s="141" t="s">
        <v>1599</v>
      </c>
    </row>
    <row r="10" spans="1:21">
      <c r="A10" s="133">
        <v>5</v>
      </c>
      <c r="B10" s="135">
        <v>2779</v>
      </c>
      <c r="C10" s="136">
        <f>VLOOKUP(B10,เลขปชช!B$2:J$899,6,0)</f>
        <v>1570501327073</v>
      </c>
      <c r="D10" s="137">
        <f>VLOOKUP(B10,เลขปชช!B$2:J$899,7,0)</f>
        <v>39010</v>
      </c>
      <c r="E10" s="138" t="s">
        <v>729</v>
      </c>
      <c r="F10" s="139" t="s">
        <v>593</v>
      </c>
      <c r="G10" s="145" t="s">
        <v>201</v>
      </c>
      <c r="H10" s="141"/>
      <c r="I10" s="141"/>
      <c r="J10" s="141"/>
      <c r="K10" s="141"/>
      <c r="L10" s="141"/>
      <c r="M10" s="141"/>
      <c r="N10" s="141"/>
      <c r="O10" s="141"/>
      <c r="P10" s="141"/>
      <c r="R10" s="141" t="s">
        <v>1599</v>
      </c>
    </row>
    <row r="11" spans="1:21">
      <c r="A11" s="133">
        <v>6</v>
      </c>
      <c r="B11" s="135">
        <v>2859</v>
      </c>
      <c r="C11" s="136">
        <f>VLOOKUP(B11,เลขปชช!B$2:J$899,6,0)</f>
        <v>1368400071447</v>
      </c>
      <c r="D11" s="137">
        <f>VLOOKUP(B11,เลขปชช!B$2:J$899,7,0)</f>
        <v>38984</v>
      </c>
      <c r="E11" s="138" t="s">
        <v>729</v>
      </c>
      <c r="F11" s="139" t="s">
        <v>515</v>
      </c>
      <c r="G11" s="145" t="s">
        <v>206</v>
      </c>
      <c r="H11" s="141"/>
      <c r="I11" s="141"/>
      <c r="J11" s="141"/>
      <c r="K11" s="141"/>
      <c r="L11" s="141"/>
      <c r="M11" s="141"/>
      <c r="N11" s="141"/>
      <c r="O11" s="141"/>
      <c r="P11" s="141"/>
      <c r="R11" s="141" t="s">
        <v>1599</v>
      </c>
    </row>
    <row r="12" spans="1:21">
      <c r="A12" s="133">
        <v>7</v>
      </c>
      <c r="B12" s="135">
        <v>2861</v>
      </c>
      <c r="C12" s="136">
        <f>VLOOKUP(B12,เลขปชช!B$2:J$899,6,0)</f>
        <v>1570501327634</v>
      </c>
      <c r="D12" s="137">
        <f>VLOOKUP(B12,เลขปชช!B$2:J$899,7,0)</f>
        <v>39049</v>
      </c>
      <c r="E12" s="138" t="s">
        <v>729</v>
      </c>
      <c r="F12" s="139" t="s">
        <v>597</v>
      </c>
      <c r="G12" s="145" t="s">
        <v>207</v>
      </c>
      <c r="H12" s="141"/>
      <c r="I12" s="141"/>
      <c r="J12" s="141"/>
      <c r="K12" s="141"/>
      <c r="L12" s="141"/>
      <c r="M12" s="141"/>
      <c r="N12" s="141"/>
      <c r="O12" s="141"/>
      <c r="P12" s="141"/>
      <c r="R12" s="141" t="s">
        <v>1599</v>
      </c>
    </row>
    <row r="13" spans="1:21">
      <c r="A13" s="133">
        <v>8</v>
      </c>
      <c r="B13" s="135">
        <v>2866</v>
      </c>
      <c r="C13" s="136">
        <f>VLOOKUP(B13,เลขปชช!B$2:J$899,6,0)</f>
        <v>1570501327286</v>
      </c>
      <c r="D13" s="137">
        <f>VLOOKUP(B13,เลขปชช!B$2:J$899,7,0)</f>
        <v>39028</v>
      </c>
      <c r="E13" s="138" t="s">
        <v>729</v>
      </c>
      <c r="F13" s="139" t="s">
        <v>615</v>
      </c>
      <c r="G13" s="145" t="s">
        <v>225</v>
      </c>
      <c r="H13" s="141"/>
      <c r="I13" s="141"/>
      <c r="J13" s="141"/>
      <c r="K13" s="141"/>
      <c r="L13" s="141"/>
      <c r="M13" s="141"/>
      <c r="N13" s="141"/>
      <c r="O13" s="141"/>
      <c r="P13" s="141"/>
      <c r="R13" s="141" t="s">
        <v>1599</v>
      </c>
    </row>
    <row r="14" spans="1:21">
      <c r="A14" s="133">
        <v>9</v>
      </c>
      <c r="B14" s="135">
        <v>2867</v>
      </c>
      <c r="C14" s="136">
        <f>VLOOKUP(B14,เลขปชช!B$2:J$899,6,0)</f>
        <v>5570501056374</v>
      </c>
      <c r="D14" s="137">
        <f>VLOOKUP(B14,เลขปชช!B$2:J$899,7,0)</f>
        <v>38979</v>
      </c>
      <c r="E14" s="138" t="s">
        <v>729</v>
      </c>
      <c r="F14" s="139" t="s">
        <v>616</v>
      </c>
      <c r="G14" s="145" t="s">
        <v>226</v>
      </c>
      <c r="H14" s="141"/>
      <c r="I14" s="141"/>
      <c r="J14" s="141"/>
      <c r="K14" s="141"/>
      <c r="L14" s="141"/>
      <c r="M14" s="141"/>
      <c r="N14" s="141"/>
      <c r="O14" s="141"/>
      <c r="P14" s="141"/>
      <c r="R14" s="141" t="s">
        <v>1599</v>
      </c>
    </row>
    <row r="15" spans="1:21">
      <c r="A15" s="133">
        <v>10</v>
      </c>
      <c r="B15" s="135">
        <v>2873</v>
      </c>
      <c r="C15" s="136">
        <f>VLOOKUP(B15,เลขปชช!B$2:J$899,6,0)</f>
        <v>1570501325071</v>
      </c>
      <c r="D15" s="137">
        <f>VLOOKUP(B15,เลขปชช!B$2:J$899,7,0)</f>
        <v>38866</v>
      </c>
      <c r="E15" s="138" t="s">
        <v>729</v>
      </c>
      <c r="F15" s="139" t="s">
        <v>619</v>
      </c>
      <c r="G15" s="145" t="s">
        <v>228</v>
      </c>
      <c r="H15" s="141"/>
      <c r="I15" s="141"/>
      <c r="J15" s="141"/>
      <c r="K15" s="141"/>
      <c r="L15" s="141"/>
      <c r="M15" s="141"/>
      <c r="N15" s="141"/>
      <c r="O15" s="141"/>
      <c r="P15" s="141"/>
      <c r="R15" s="141" t="s">
        <v>1599</v>
      </c>
    </row>
    <row r="16" spans="1:21">
      <c r="A16" s="133">
        <v>11</v>
      </c>
      <c r="B16" s="135">
        <v>3283</v>
      </c>
      <c r="C16" s="136">
        <f>VLOOKUP(B16,เลขปชช!B$2:J$899,6,0)</f>
        <v>1570501325984</v>
      </c>
      <c r="D16" s="137">
        <f>VLOOKUP(B16,เลขปชช!B$2:J$899,7,0)</f>
        <v>38951</v>
      </c>
      <c r="E16" s="138" t="s">
        <v>729</v>
      </c>
      <c r="F16" s="139" t="s">
        <v>602</v>
      </c>
      <c r="G16" s="145" t="s">
        <v>211</v>
      </c>
      <c r="H16" s="141"/>
      <c r="I16" s="141"/>
      <c r="J16" s="141"/>
      <c r="K16" s="141"/>
      <c r="L16" s="141"/>
      <c r="M16" s="141"/>
      <c r="N16" s="141"/>
      <c r="O16" s="141"/>
      <c r="P16" s="141"/>
      <c r="R16" s="141" t="s">
        <v>1599</v>
      </c>
    </row>
    <row r="17" spans="1:18">
      <c r="A17" s="133">
        <v>12</v>
      </c>
      <c r="B17" s="135">
        <v>3407</v>
      </c>
      <c r="C17" s="136">
        <f>VLOOKUP(B17,เลขปชช!B$2:J$899,6,0)</f>
        <v>1101402353551</v>
      </c>
      <c r="D17" s="137">
        <f>VLOOKUP(B17,เลขปชช!B$2:J$899,7,0)</f>
        <v>39144</v>
      </c>
      <c r="E17" s="138" t="s">
        <v>729</v>
      </c>
      <c r="F17" s="139" t="s">
        <v>604</v>
      </c>
      <c r="G17" s="145" t="s">
        <v>213</v>
      </c>
      <c r="H17" s="141"/>
      <c r="I17" s="141"/>
      <c r="J17" s="141"/>
      <c r="K17" s="141"/>
      <c r="L17" s="141"/>
      <c r="M17" s="141"/>
      <c r="N17" s="141"/>
      <c r="O17" s="141"/>
      <c r="P17" s="141"/>
      <c r="R17" s="141" t="s">
        <v>1599</v>
      </c>
    </row>
    <row r="18" spans="1:18">
      <c r="A18" s="133">
        <v>13</v>
      </c>
      <c r="B18" s="135">
        <v>3448</v>
      </c>
      <c r="C18" s="136">
        <f>VLOOKUP(B18,เลขปชช!B$2:J$899,6,0)</f>
        <v>1209000317432</v>
      </c>
      <c r="D18" s="137">
        <f>VLOOKUP(B18,เลขปชช!B$2:J$899,7,0)</f>
        <v>39176</v>
      </c>
      <c r="E18" s="138" t="s">
        <v>729</v>
      </c>
      <c r="F18" s="139" t="s">
        <v>629</v>
      </c>
      <c r="G18" s="145" t="s">
        <v>103</v>
      </c>
      <c r="H18" s="141"/>
      <c r="I18" s="141"/>
      <c r="J18" s="141"/>
      <c r="K18" s="141"/>
      <c r="L18" s="141"/>
      <c r="M18" s="141"/>
      <c r="N18" s="141"/>
      <c r="O18" s="141"/>
      <c r="P18" s="141"/>
      <c r="R18" s="141" t="s">
        <v>1599</v>
      </c>
    </row>
    <row r="19" spans="1:18">
      <c r="A19" s="133">
        <v>14</v>
      </c>
      <c r="B19" s="135">
        <v>3678</v>
      </c>
      <c r="C19" s="136">
        <f>VLOOKUP(B19,เลขปชช!B$2:J$899,6,0)</f>
        <v>1579901195903</v>
      </c>
      <c r="D19" s="137">
        <f>VLOOKUP(B19,เลขปชช!B$2:J$899,7,0)</f>
        <v>38956</v>
      </c>
      <c r="E19" s="138" t="s">
        <v>729</v>
      </c>
      <c r="F19" s="139" t="s">
        <v>1676</v>
      </c>
      <c r="G19" s="145" t="s">
        <v>1677</v>
      </c>
      <c r="H19" s="141"/>
      <c r="I19" s="141"/>
      <c r="J19" s="141"/>
      <c r="K19" s="141"/>
      <c r="L19" s="141"/>
      <c r="M19" s="141"/>
      <c r="N19" s="141"/>
      <c r="O19" s="141"/>
      <c r="P19" s="141"/>
      <c r="R19" s="141" t="s">
        <v>1647</v>
      </c>
    </row>
    <row r="20" spans="1:18">
      <c r="A20" s="133">
        <v>15</v>
      </c>
      <c r="B20" s="135">
        <v>3679</v>
      </c>
      <c r="C20" s="136">
        <f>VLOOKUP(B20,เลขปชช!B$2:J$899,6,0)</f>
        <v>1579901235379</v>
      </c>
      <c r="D20" s="137">
        <f>VLOOKUP(B20,เลขปชช!B$2:J$899,7,0)</f>
        <v>237543</v>
      </c>
      <c r="E20" s="165" t="s">
        <v>729</v>
      </c>
      <c r="F20" s="139" t="s">
        <v>902</v>
      </c>
      <c r="G20" s="145" t="s">
        <v>1684</v>
      </c>
      <c r="H20" s="141"/>
      <c r="I20" s="141"/>
      <c r="J20" s="141"/>
      <c r="K20" s="141"/>
      <c r="L20" s="141"/>
      <c r="M20" s="141"/>
      <c r="N20" s="141"/>
      <c r="O20" s="141"/>
      <c r="P20" s="141"/>
      <c r="R20" s="141" t="s">
        <v>1679</v>
      </c>
    </row>
    <row r="21" spans="1:18">
      <c r="A21" s="133">
        <v>16</v>
      </c>
      <c r="B21" s="135">
        <v>3680</v>
      </c>
      <c r="C21" s="136">
        <f>VLOOKUP(B21,เลขปชช!B$2:J$899,6,0)</f>
        <v>1570501330422</v>
      </c>
      <c r="D21" s="137">
        <f>VLOOKUP(B21,เลขปชช!B$2:J$899,7,0)</f>
        <v>39258</v>
      </c>
      <c r="E21" s="138" t="s">
        <v>729</v>
      </c>
      <c r="F21" s="139" t="s">
        <v>1682</v>
      </c>
      <c r="G21" s="145" t="s">
        <v>1825</v>
      </c>
      <c r="H21" s="141"/>
      <c r="I21" s="141"/>
      <c r="J21" s="141"/>
      <c r="K21" s="141"/>
      <c r="L21" s="141"/>
      <c r="M21" s="141"/>
      <c r="N21" s="141"/>
      <c r="O21" s="141"/>
      <c r="P21" s="141"/>
      <c r="R21" s="141" t="s">
        <v>1625</v>
      </c>
    </row>
    <row r="22" spans="1:18">
      <c r="A22" s="133">
        <v>17</v>
      </c>
      <c r="B22" s="135">
        <v>3681</v>
      </c>
      <c r="C22" s="136">
        <f>VLOOKUP(B22,เลขปชช!B$2:J$899,6,0)</f>
        <v>1570501327341</v>
      </c>
      <c r="D22" s="137">
        <f>VLOOKUP(B22,เลขปชช!B$2:J$899,7,0)</f>
        <v>39032</v>
      </c>
      <c r="E22" s="138" t="s">
        <v>729</v>
      </c>
      <c r="F22" s="139" t="s">
        <v>1673</v>
      </c>
      <c r="G22" s="145" t="s">
        <v>1674</v>
      </c>
      <c r="H22" s="141"/>
      <c r="I22" s="141"/>
      <c r="J22" s="141"/>
      <c r="K22" s="141"/>
      <c r="L22" s="141"/>
      <c r="M22" s="141"/>
      <c r="N22" s="141"/>
      <c r="O22" s="141"/>
      <c r="P22" s="141"/>
      <c r="R22" s="141" t="s">
        <v>1647</v>
      </c>
    </row>
    <row r="23" spans="1:18">
      <c r="A23" s="133">
        <v>18</v>
      </c>
      <c r="B23" s="135">
        <v>3682</v>
      </c>
      <c r="C23" s="136">
        <f>VLOOKUP(B23,เลขปชช!B$2:J$899,6,0)</f>
        <v>1141101128248</v>
      </c>
      <c r="D23" s="137">
        <f>VLOOKUP(B23,เลขปชช!B$2:J$899,7,0)</f>
        <v>38927</v>
      </c>
      <c r="E23" s="138" t="s">
        <v>729</v>
      </c>
      <c r="F23" s="139" t="s">
        <v>1675</v>
      </c>
      <c r="G23" s="145" t="s">
        <v>1196</v>
      </c>
      <c r="H23" s="141"/>
      <c r="I23" s="141"/>
      <c r="J23" s="141"/>
      <c r="K23" s="141"/>
      <c r="L23" s="141"/>
      <c r="M23" s="141"/>
      <c r="N23" s="141"/>
      <c r="O23" s="141"/>
      <c r="P23" s="141"/>
      <c r="R23" s="141" t="s">
        <v>1661</v>
      </c>
    </row>
    <row r="24" spans="1:18">
      <c r="A24" s="133">
        <v>19</v>
      </c>
      <c r="B24" s="135">
        <v>2763</v>
      </c>
      <c r="C24" s="136">
        <f>VLOOKUP(B24,เลขปชช!B$2:J$899,6,0)</f>
        <v>1570501318635</v>
      </c>
      <c r="D24" s="137">
        <f>VLOOKUP(B24,เลขปชช!B$2:J$899,7,0)</f>
        <v>38493</v>
      </c>
      <c r="E24" s="138" t="s">
        <v>730</v>
      </c>
      <c r="F24" s="139" t="s">
        <v>607</v>
      </c>
      <c r="G24" s="145" t="s">
        <v>1537</v>
      </c>
      <c r="H24" s="141"/>
      <c r="I24" s="141"/>
      <c r="J24" s="141"/>
      <c r="K24" s="141"/>
      <c r="L24" s="141"/>
      <c r="M24" s="141"/>
      <c r="N24" s="141"/>
      <c r="O24" s="141"/>
      <c r="P24" s="141"/>
      <c r="R24" s="141" t="s">
        <v>1599</v>
      </c>
    </row>
    <row r="25" spans="1:18">
      <c r="A25" s="133">
        <v>20</v>
      </c>
      <c r="B25" s="135">
        <v>2790</v>
      </c>
      <c r="C25" s="136">
        <f>VLOOKUP(B25,เลขปชช!B$2:J$899,6,0)</f>
        <v>1570501329432</v>
      </c>
      <c r="D25" s="137">
        <f>VLOOKUP(B25,เลขปชช!B$2:J$899,7,0)</f>
        <v>39187</v>
      </c>
      <c r="E25" s="138" t="s">
        <v>730</v>
      </c>
      <c r="F25" s="139" t="s">
        <v>468</v>
      </c>
      <c r="G25" s="145" t="s">
        <v>239</v>
      </c>
      <c r="H25" s="141"/>
      <c r="I25" s="141"/>
      <c r="J25" s="141"/>
      <c r="K25" s="141"/>
      <c r="L25" s="141"/>
      <c r="M25" s="141"/>
      <c r="N25" s="141"/>
      <c r="O25" s="141"/>
      <c r="P25" s="141"/>
      <c r="R25" s="141" t="s">
        <v>1599</v>
      </c>
    </row>
    <row r="26" spans="1:18">
      <c r="A26" s="133">
        <v>21</v>
      </c>
      <c r="B26" s="135">
        <v>2992</v>
      </c>
      <c r="C26" s="136">
        <f>VLOOKUP(B26,เลขปชช!B$2:J$899,6,0)</f>
        <v>1849300082907</v>
      </c>
      <c r="D26" s="137">
        <f>VLOOKUP(B26,เลขปชช!B$2:J$899,7,0)</f>
        <v>39200</v>
      </c>
      <c r="E26" s="138" t="s">
        <v>730</v>
      </c>
      <c r="F26" s="139" t="s">
        <v>634</v>
      </c>
      <c r="G26" s="145" t="s">
        <v>242</v>
      </c>
      <c r="H26" s="141"/>
      <c r="I26" s="141"/>
      <c r="J26" s="141"/>
      <c r="K26" s="141"/>
      <c r="L26" s="141"/>
      <c r="M26" s="141"/>
      <c r="N26" s="141"/>
      <c r="O26" s="141"/>
      <c r="P26" s="141"/>
      <c r="R26" s="141" t="s">
        <v>1599</v>
      </c>
    </row>
    <row r="27" spans="1:18">
      <c r="A27" s="133">
        <v>22</v>
      </c>
      <c r="B27" s="135">
        <v>3273</v>
      </c>
      <c r="C27" s="136">
        <f>VLOOKUP(B27,เลขปชช!B$2:J$899,6,0)</f>
        <v>1570501328266</v>
      </c>
      <c r="D27" s="137">
        <f>VLOOKUP(B27,เลขปชช!B$2:J$899,7,0)</f>
        <v>39102</v>
      </c>
      <c r="E27" s="138" t="s">
        <v>730</v>
      </c>
      <c r="F27" s="139" t="s">
        <v>635</v>
      </c>
      <c r="G27" s="145" t="s">
        <v>150</v>
      </c>
      <c r="H27" s="141"/>
      <c r="I27" s="141"/>
      <c r="J27" s="141"/>
      <c r="K27" s="141"/>
      <c r="L27" s="141"/>
      <c r="M27" s="141"/>
      <c r="N27" s="141"/>
      <c r="O27" s="141"/>
      <c r="P27" s="141"/>
      <c r="R27" s="141" t="s">
        <v>1599</v>
      </c>
    </row>
    <row r="28" spans="1:18">
      <c r="A28" s="133">
        <v>23</v>
      </c>
      <c r="B28" s="135">
        <v>3282</v>
      </c>
      <c r="C28" s="136">
        <f>VLOOKUP(B28,เลขปชช!B$2:J$899,6,0)</f>
        <v>1509966528362</v>
      </c>
      <c r="D28" s="137">
        <f>VLOOKUP(B28,เลขปชช!B$2:J$899,7,0)</f>
        <v>38975</v>
      </c>
      <c r="E28" s="138" t="s">
        <v>730</v>
      </c>
      <c r="F28" s="139" t="s">
        <v>449</v>
      </c>
      <c r="G28" s="145" t="s">
        <v>217</v>
      </c>
      <c r="H28" s="141"/>
      <c r="I28" s="141"/>
      <c r="J28" s="141"/>
      <c r="K28" s="141"/>
      <c r="L28" s="141"/>
      <c r="M28" s="141"/>
      <c r="N28" s="141"/>
      <c r="O28" s="141"/>
      <c r="P28" s="141"/>
      <c r="R28" s="141" t="s">
        <v>1599</v>
      </c>
    </row>
    <row r="29" spans="1:18">
      <c r="A29" s="133">
        <v>24</v>
      </c>
      <c r="B29" s="135">
        <v>3754</v>
      </c>
      <c r="C29" s="136">
        <f>VLOOKUP(B29,เลขปชช!B$2:J$899,6,0)</f>
        <v>1570501325585</v>
      </c>
      <c r="D29" s="137">
        <f>VLOOKUP(B29,เลขปชช!B$2:J$899,7,0)</f>
        <v>38923</v>
      </c>
      <c r="E29" s="138" t="s">
        <v>730</v>
      </c>
      <c r="F29" s="139" t="s">
        <v>1680</v>
      </c>
      <c r="G29" s="145" t="s">
        <v>1681</v>
      </c>
      <c r="H29" s="141"/>
      <c r="I29" s="141"/>
      <c r="J29" s="141"/>
      <c r="K29" s="141"/>
      <c r="L29" s="141"/>
      <c r="M29" s="141"/>
      <c r="N29" s="141"/>
      <c r="O29" s="141"/>
      <c r="P29" s="141"/>
      <c r="R29" s="141" t="s">
        <v>1668</v>
      </c>
    </row>
    <row r="30" spans="1:18">
      <c r="A30" s="133">
        <v>25</v>
      </c>
      <c r="B30" s="135">
        <v>3755</v>
      </c>
      <c r="C30" s="136">
        <f>VLOOKUP(B30,เลขปชช!B$2:J$899,6,0)</f>
        <v>1769900832983</v>
      </c>
      <c r="D30" s="137">
        <f>VLOOKUP(B30,เลขปชช!B$2:J$899,7,0)</f>
        <v>39195</v>
      </c>
      <c r="E30" s="138" t="s">
        <v>730</v>
      </c>
      <c r="F30" s="139" t="s">
        <v>1659</v>
      </c>
      <c r="G30" s="145" t="s">
        <v>1660</v>
      </c>
      <c r="H30" s="141"/>
      <c r="I30" s="141"/>
      <c r="J30" s="141"/>
      <c r="K30" s="141"/>
      <c r="L30" s="141"/>
      <c r="M30" s="141"/>
      <c r="N30" s="141"/>
      <c r="O30" s="141"/>
      <c r="P30" s="141"/>
      <c r="R30" s="141" t="s">
        <v>1661</v>
      </c>
    </row>
  </sheetData>
  <sortState ref="B5:G29">
    <sortCondition ref="E5:E29"/>
    <sortCondition ref="B5:B29"/>
  </sortState>
  <mergeCells count="4">
    <mergeCell ref="A1:P1"/>
    <mergeCell ref="A2:P2"/>
    <mergeCell ref="E5:G5"/>
    <mergeCell ref="A3:P3"/>
  </mergeCells>
  <pageMargins left="0.64" right="0.31496062992125984" top="0.31496062992125984" bottom="0.31496062992125984" header="0.31496062992125984" footer="0.31496062992125984"/>
  <pageSetup paperSize="9" scale="95" orientation="portrait" horizontalDpi="4294967293" r:id="rId1"/>
  <headerFooter>
    <oddFooter>&amp;R&amp;D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19">
    <tabColor theme="9" tint="0.39997558519241921"/>
  </sheetPr>
  <dimension ref="A1:O35"/>
  <sheetViews>
    <sheetView view="pageBreakPreview" zoomScale="115" zoomScaleSheetLayoutView="115" workbookViewId="0">
      <selection activeCell="O11" sqref="O11"/>
    </sheetView>
  </sheetViews>
  <sheetFormatPr defaultRowHeight="21"/>
  <cols>
    <col min="1" max="1" width="5.125" style="125" bestFit="1" customWidth="1"/>
    <col min="2" max="2" width="9" style="125"/>
    <col min="3" max="3" width="18.875" style="125" hidden="1" customWidth="1"/>
    <col min="4" max="4" width="16.5" style="125" hidden="1" customWidth="1"/>
    <col min="5" max="5" width="6.625" style="125" bestFit="1" customWidth="1"/>
    <col min="6" max="6" width="10.125" style="128" customWidth="1"/>
    <col min="7" max="7" width="12.125" style="163" customWidth="1"/>
    <col min="8" max="15" width="4.75" style="125" customWidth="1"/>
    <col min="16" max="16384" width="9" style="125"/>
  </cols>
  <sheetData>
    <row r="1" spans="1:15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>
      <c r="A2" s="448" t="s">
        <v>1870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</row>
    <row r="3" spans="1:15">
      <c r="A3" s="448" t="str">
        <f>"ครูที่ปรึกษา  "&amp;สถิติ!P31</f>
        <v>ครูที่ปรึกษา  นายตรัยธวัช   อุดเอ้ย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</row>
    <row r="4" spans="1:15" ht="12" customHeight="1">
      <c r="H4" s="241"/>
      <c r="I4" s="241"/>
      <c r="J4" s="241"/>
      <c r="K4" s="241"/>
      <c r="L4" s="241"/>
      <c r="M4" s="241"/>
      <c r="N4" s="241"/>
      <c r="O4" s="241"/>
    </row>
    <row r="5" spans="1:15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 t="s">
        <v>733</v>
      </c>
      <c r="G5" s="451" t="s">
        <v>734</v>
      </c>
      <c r="H5" s="131"/>
      <c r="I5" s="131"/>
      <c r="J5" s="131"/>
      <c r="K5" s="131"/>
      <c r="L5" s="131"/>
      <c r="M5" s="131"/>
      <c r="N5" s="131"/>
      <c r="O5" s="131"/>
    </row>
    <row r="6" spans="1:15">
      <c r="A6" s="164">
        <v>1</v>
      </c>
      <c r="B6" s="135">
        <v>2732</v>
      </c>
      <c r="C6" s="136">
        <f>VLOOKUP(B6,เลขปชช!B$2:J$707,6,0)</f>
        <v>1139300022188</v>
      </c>
      <c r="D6" s="137">
        <f>VLOOKUP(B6,เลขปชช!B$2:J$701,7,0)</f>
        <v>38777</v>
      </c>
      <c r="E6" s="138" t="s">
        <v>729</v>
      </c>
      <c r="F6" s="139" t="s">
        <v>1323</v>
      </c>
      <c r="G6" s="145" t="s">
        <v>244</v>
      </c>
      <c r="H6" s="141"/>
      <c r="I6" s="141"/>
      <c r="J6" s="141"/>
      <c r="K6" s="141"/>
      <c r="L6" s="141"/>
      <c r="M6" s="141"/>
      <c r="N6" s="141"/>
      <c r="O6" s="141"/>
    </row>
    <row r="7" spans="1:15">
      <c r="A7" s="164">
        <v>2</v>
      </c>
      <c r="B7" s="135">
        <v>2734</v>
      </c>
      <c r="C7" s="136">
        <f>VLOOKUP(B7,เลขปชช!B$2:J$707,6,0)</f>
        <v>1209000226691</v>
      </c>
      <c r="D7" s="137">
        <f>VLOOKUP(B7,เลขปชช!B$2:J$701,7,0)</f>
        <v>38641</v>
      </c>
      <c r="E7" s="138" t="s">
        <v>729</v>
      </c>
      <c r="F7" s="139" t="s">
        <v>640</v>
      </c>
      <c r="G7" s="145" t="s">
        <v>2128</v>
      </c>
      <c r="H7" s="141"/>
      <c r="I7" s="141"/>
      <c r="J7" s="141"/>
      <c r="K7" s="141"/>
      <c r="L7" s="141"/>
      <c r="M7" s="141"/>
      <c r="N7" s="141"/>
      <c r="O7" s="141"/>
    </row>
    <row r="8" spans="1:15">
      <c r="A8" s="164">
        <v>3</v>
      </c>
      <c r="B8" s="135">
        <v>2760</v>
      </c>
      <c r="C8" s="136">
        <f>VLOOKUP(B8,เลขปชช!B$2:J$707,6,0)</f>
        <v>1579901179681</v>
      </c>
      <c r="D8" s="137">
        <f>VLOOKUP(B8,เลขปชช!B$2:J$701,7,0)</f>
        <v>38840</v>
      </c>
      <c r="E8" s="138" t="s">
        <v>729</v>
      </c>
      <c r="F8" s="139" t="s">
        <v>641</v>
      </c>
      <c r="G8" s="145" t="s">
        <v>266</v>
      </c>
      <c r="H8" s="141"/>
      <c r="I8" s="141"/>
      <c r="J8" s="141"/>
      <c r="K8" s="141"/>
      <c r="L8" s="141"/>
      <c r="M8" s="141"/>
      <c r="N8" s="141"/>
      <c r="O8" s="141"/>
    </row>
    <row r="9" spans="1:15">
      <c r="A9" s="164">
        <v>4</v>
      </c>
      <c r="B9" s="135">
        <v>2761</v>
      </c>
      <c r="C9" s="136">
        <f>VLOOKUP(B9,เลขปชช!B$2:J$707,6,0)</f>
        <v>1570501320052</v>
      </c>
      <c r="D9" s="137">
        <f>VLOOKUP(B9,เลขปชช!B$2:J$701,7,0)</f>
        <v>38581</v>
      </c>
      <c r="E9" s="138" t="s">
        <v>729</v>
      </c>
      <c r="F9" s="139" t="s">
        <v>1334</v>
      </c>
      <c r="G9" s="145" t="s">
        <v>267</v>
      </c>
      <c r="H9" s="141"/>
      <c r="I9" s="141"/>
      <c r="J9" s="141"/>
      <c r="K9" s="141"/>
      <c r="L9" s="141"/>
      <c r="M9" s="141"/>
      <c r="N9" s="141"/>
      <c r="O9" s="141"/>
    </row>
    <row r="10" spans="1:15">
      <c r="A10" s="164">
        <v>5</v>
      </c>
      <c r="B10" s="135">
        <v>2825</v>
      </c>
      <c r="C10" s="136">
        <f>VLOOKUP(B10,เลขปชช!B$2:J$707,6,0)</f>
        <v>1570501319003</v>
      </c>
      <c r="D10" s="137">
        <f>VLOOKUP(B10,เลขปชช!B$2:J$701,7,0)</f>
        <v>38515</v>
      </c>
      <c r="E10" s="138" t="s">
        <v>729</v>
      </c>
      <c r="F10" s="139" t="s">
        <v>1337</v>
      </c>
      <c r="G10" s="145" t="s">
        <v>268</v>
      </c>
      <c r="H10" s="141"/>
      <c r="I10" s="141"/>
      <c r="J10" s="141"/>
      <c r="K10" s="141"/>
      <c r="L10" s="141"/>
      <c r="M10" s="141"/>
      <c r="N10" s="141"/>
      <c r="O10" s="141"/>
    </row>
    <row r="11" spans="1:15">
      <c r="A11" s="164">
        <v>6</v>
      </c>
      <c r="B11" s="135">
        <v>2826</v>
      </c>
      <c r="C11" s="136">
        <f>VLOOKUP(B11,เลขปชช!B$2:J$707,6,0)</f>
        <v>1570501319101</v>
      </c>
      <c r="D11" s="137">
        <f>VLOOKUP(B11,เลขปชช!B$2:J$701,7,0)</f>
        <v>38517</v>
      </c>
      <c r="E11" s="138" t="s">
        <v>729</v>
      </c>
      <c r="F11" s="139" t="s">
        <v>1338</v>
      </c>
      <c r="G11" s="145" t="s">
        <v>171</v>
      </c>
      <c r="H11" s="141"/>
      <c r="I11" s="141"/>
      <c r="J11" s="141"/>
      <c r="K11" s="141"/>
      <c r="L11" s="141"/>
      <c r="M11" s="141"/>
      <c r="N11" s="141"/>
      <c r="O11" s="141"/>
    </row>
    <row r="12" spans="1:15">
      <c r="A12" s="164">
        <v>7</v>
      </c>
      <c r="B12" s="135">
        <v>2853</v>
      </c>
      <c r="C12" s="136">
        <f>VLOOKUP(B12,เลขปชช!B$2:J$707,6,0)</f>
        <v>1570501322535</v>
      </c>
      <c r="D12" s="137">
        <f>VLOOKUP(B12,เลขปชช!B$2:J$701,7,0)</f>
        <v>38703</v>
      </c>
      <c r="E12" s="138" t="s">
        <v>729</v>
      </c>
      <c r="F12" s="139" t="s">
        <v>637</v>
      </c>
      <c r="G12" s="145" t="s">
        <v>247</v>
      </c>
      <c r="H12" s="141"/>
      <c r="I12" s="141"/>
      <c r="J12" s="141"/>
      <c r="K12" s="141"/>
      <c r="L12" s="141"/>
      <c r="M12" s="141"/>
      <c r="N12" s="141"/>
      <c r="O12" s="141"/>
    </row>
    <row r="13" spans="1:15">
      <c r="A13" s="164">
        <v>8</v>
      </c>
      <c r="B13" s="135">
        <v>2985</v>
      </c>
      <c r="C13" s="136">
        <f>VLOOKUP(B13,เลขปชช!B$2:J$707,6,0)</f>
        <v>1570501317426</v>
      </c>
      <c r="D13" s="137">
        <f>VLOOKUP(B13,เลขปชช!B$2:J$701,7,0)</f>
        <v>38412</v>
      </c>
      <c r="E13" s="138" t="s">
        <v>729</v>
      </c>
      <c r="F13" s="139" t="s">
        <v>1277</v>
      </c>
      <c r="G13" s="145" t="s">
        <v>1022</v>
      </c>
      <c r="H13" s="141"/>
      <c r="I13" s="141"/>
      <c r="J13" s="141"/>
      <c r="K13" s="141"/>
      <c r="L13" s="141"/>
      <c r="M13" s="141"/>
      <c r="N13" s="141"/>
      <c r="O13" s="141"/>
    </row>
    <row r="14" spans="1:15">
      <c r="A14" s="164">
        <v>9</v>
      </c>
      <c r="B14" s="135">
        <v>3162</v>
      </c>
      <c r="C14" s="136">
        <f>VLOOKUP(B14,เลขปชช!B$2:J$707,6,0)</f>
        <v>1570501323221</v>
      </c>
      <c r="D14" s="137">
        <f>VLOOKUP(B14,เลขปชช!B$2:J$701,7,0)</f>
        <v>38742</v>
      </c>
      <c r="E14" s="138" t="s">
        <v>729</v>
      </c>
      <c r="F14" s="139" t="s">
        <v>1375</v>
      </c>
      <c r="G14" s="145" t="s">
        <v>249</v>
      </c>
      <c r="H14" s="141"/>
      <c r="I14" s="141"/>
      <c r="J14" s="141"/>
      <c r="K14" s="141"/>
      <c r="L14" s="141"/>
      <c r="M14" s="141"/>
      <c r="N14" s="141"/>
      <c r="O14" s="141"/>
    </row>
    <row r="15" spans="1:15">
      <c r="A15" s="164">
        <v>10</v>
      </c>
      <c r="B15" s="135">
        <v>3277</v>
      </c>
      <c r="C15" s="136">
        <f>VLOOKUP(B15,เลขปชช!B$2:J$707,6,0)</f>
        <v>1570501318686</v>
      </c>
      <c r="D15" s="137">
        <f>VLOOKUP(B15,เลขปชช!B$2:J$701,7,0)</f>
        <v>38423</v>
      </c>
      <c r="E15" s="138" t="s">
        <v>729</v>
      </c>
      <c r="F15" s="139" t="s">
        <v>1408</v>
      </c>
      <c r="G15" s="145" t="s">
        <v>1021</v>
      </c>
      <c r="H15" s="141"/>
      <c r="I15" s="141"/>
      <c r="J15" s="141"/>
      <c r="K15" s="141"/>
      <c r="L15" s="141"/>
      <c r="M15" s="141"/>
      <c r="N15" s="141"/>
      <c r="O15" s="141"/>
    </row>
    <row r="16" spans="1:15">
      <c r="A16" s="164">
        <v>11</v>
      </c>
      <c r="B16" s="135">
        <v>3436</v>
      </c>
      <c r="C16" s="136">
        <f>VLOOKUP(B16,เลขปชช!B$2:J$707,6,0)</f>
        <v>1570501316390</v>
      </c>
      <c r="D16" s="137">
        <f>VLOOKUP(B16,เลขปชช!B$2:J$701,7,0)</f>
        <v>38353</v>
      </c>
      <c r="E16" s="138" t="s">
        <v>729</v>
      </c>
      <c r="F16" s="139" t="s">
        <v>1464</v>
      </c>
      <c r="G16" s="145" t="s">
        <v>1465</v>
      </c>
      <c r="H16" s="141"/>
      <c r="I16" s="141"/>
      <c r="J16" s="141"/>
      <c r="K16" s="141"/>
      <c r="L16" s="141"/>
      <c r="M16" s="141"/>
      <c r="N16" s="141"/>
      <c r="O16" s="141"/>
    </row>
    <row r="17" spans="1:15">
      <c r="A17" s="164">
        <v>12</v>
      </c>
      <c r="B17" s="135">
        <v>3438</v>
      </c>
      <c r="C17" s="136">
        <f>VLOOKUP(B17,เลขปชช!B$2:J$707,6,0)</f>
        <v>1579901100899</v>
      </c>
      <c r="D17" s="137">
        <f>VLOOKUP(B17,เลขปชช!B$2:J$701,7,0)</f>
        <v>38273</v>
      </c>
      <c r="E17" s="138" t="s">
        <v>729</v>
      </c>
      <c r="F17" s="139" t="s">
        <v>1467</v>
      </c>
      <c r="G17" s="145" t="s">
        <v>272</v>
      </c>
      <c r="H17" s="141"/>
      <c r="I17" s="141"/>
      <c r="J17" s="141"/>
      <c r="K17" s="141"/>
      <c r="L17" s="141"/>
      <c r="M17" s="141"/>
      <c r="N17" s="141"/>
      <c r="O17" s="141"/>
    </row>
    <row r="18" spans="1:15">
      <c r="A18" s="164">
        <v>13</v>
      </c>
      <c r="B18" s="135">
        <v>3565</v>
      </c>
      <c r="C18" s="136">
        <f>VLOOKUP(B18,เลขปชช!B$2:J$707,6,0)</f>
        <v>1570501323817</v>
      </c>
      <c r="D18" s="137">
        <f>VLOOKUP(B18,เลขปชช!B$2:J$701,7,0)</f>
        <v>38783</v>
      </c>
      <c r="E18" s="138" t="s">
        <v>729</v>
      </c>
      <c r="F18" s="139" t="s">
        <v>412</v>
      </c>
      <c r="G18" s="145" t="s">
        <v>1122</v>
      </c>
      <c r="H18" s="141"/>
      <c r="I18" s="141"/>
      <c r="J18" s="141"/>
      <c r="K18" s="141"/>
      <c r="L18" s="141"/>
      <c r="M18" s="141"/>
      <c r="N18" s="141"/>
      <c r="O18" s="141"/>
    </row>
    <row r="19" spans="1:15">
      <c r="A19" s="164">
        <v>14</v>
      </c>
      <c r="B19" s="135">
        <v>3566</v>
      </c>
      <c r="C19" s="136">
        <f>VLOOKUP(B19,เลขปชช!B$2:J$707,6,0)</f>
        <v>1909803056697</v>
      </c>
      <c r="D19" s="137">
        <f>VLOOKUP(B19,เลขปชช!B$2:J$701,7,0)</f>
        <v>38763</v>
      </c>
      <c r="E19" s="138" t="s">
        <v>729</v>
      </c>
      <c r="F19" s="139" t="s">
        <v>518</v>
      </c>
      <c r="G19" s="145" t="s">
        <v>1119</v>
      </c>
      <c r="H19" s="141"/>
      <c r="I19" s="141"/>
      <c r="J19" s="141"/>
      <c r="K19" s="141"/>
      <c r="L19" s="141"/>
      <c r="M19" s="141"/>
      <c r="N19" s="141"/>
      <c r="O19" s="141"/>
    </row>
    <row r="20" spans="1:15">
      <c r="A20" s="164">
        <v>15</v>
      </c>
      <c r="B20" s="135">
        <v>3567</v>
      </c>
      <c r="C20" s="136">
        <f>VLOOKUP(B20,เลขปชช!B$2:J$707,6,0)</f>
        <v>1659500017612</v>
      </c>
      <c r="D20" s="137">
        <f>VLOOKUP(B20,เลขปชช!B$2:J$701,7,0)</f>
        <v>38430</v>
      </c>
      <c r="E20" s="138" t="s">
        <v>729</v>
      </c>
      <c r="F20" s="139" t="s">
        <v>1488</v>
      </c>
      <c r="G20" s="145" t="s">
        <v>1123</v>
      </c>
      <c r="H20" s="141"/>
      <c r="I20" s="141"/>
      <c r="J20" s="141"/>
      <c r="K20" s="141"/>
      <c r="L20" s="141"/>
      <c r="M20" s="141"/>
      <c r="N20" s="141"/>
      <c r="O20" s="141"/>
    </row>
    <row r="21" spans="1:15">
      <c r="A21" s="164">
        <v>16</v>
      </c>
      <c r="B21" s="135">
        <v>3576</v>
      </c>
      <c r="C21" s="136">
        <f>VLOOKUP(B21,เลขปชช!B$2:J$707,6,0)</f>
        <v>1579901085369</v>
      </c>
      <c r="D21" s="137">
        <f>VLOOKUP(B21,เลขปชช!B$2:J$701,7,0)</f>
        <v>38161</v>
      </c>
      <c r="E21" s="138" t="s">
        <v>729</v>
      </c>
      <c r="F21" s="139" t="s">
        <v>1495</v>
      </c>
      <c r="G21" s="145" t="s">
        <v>1120</v>
      </c>
      <c r="H21" s="141"/>
      <c r="I21" s="141"/>
      <c r="J21" s="141"/>
      <c r="K21" s="141"/>
      <c r="L21" s="141"/>
      <c r="M21" s="141"/>
      <c r="O21" s="141"/>
    </row>
    <row r="22" spans="1:15">
      <c r="A22" s="164">
        <v>17</v>
      </c>
      <c r="B22" s="135">
        <v>2703</v>
      </c>
      <c r="C22" s="136">
        <f>VLOOKUP(B22,เลขปชช!B$2:J$707,6,0)</f>
        <v>1570501313684</v>
      </c>
      <c r="D22" s="137">
        <f>VLOOKUP(B22,เลขปชช!B$2:J$701,7,0)</f>
        <v>38212</v>
      </c>
      <c r="E22" s="138" t="s">
        <v>730</v>
      </c>
      <c r="F22" s="139" t="s">
        <v>1321</v>
      </c>
      <c r="G22" s="145" t="s">
        <v>253</v>
      </c>
      <c r="H22" s="141"/>
      <c r="I22" s="141"/>
      <c r="J22" s="141"/>
      <c r="K22" s="141"/>
      <c r="L22" s="141"/>
      <c r="M22" s="141"/>
      <c r="N22" s="141"/>
      <c r="O22" s="141"/>
    </row>
    <row r="23" spans="1:15">
      <c r="A23" s="164">
        <v>18</v>
      </c>
      <c r="B23" s="135">
        <v>2729</v>
      </c>
      <c r="C23" s="136">
        <f>VLOOKUP(B23,เลขปชช!B$2:J$707,6,0)</f>
        <v>1579901029965</v>
      </c>
      <c r="D23" s="137">
        <f>VLOOKUP(B23,เลขปชช!B$2:J$701,7,0)</f>
        <v>37925</v>
      </c>
      <c r="E23" s="138" t="s">
        <v>730</v>
      </c>
      <c r="F23" s="139" t="s">
        <v>1322</v>
      </c>
      <c r="G23" s="145" t="s">
        <v>85</v>
      </c>
      <c r="H23" s="141"/>
      <c r="I23" s="141"/>
      <c r="J23" s="141"/>
      <c r="K23" s="141"/>
      <c r="L23" s="141"/>
      <c r="M23" s="141"/>
      <c r="N23" s="141"/>
      <c r="O23" s="141"/>
    </row>
    <row r="24" spans="1:15">
      <c r="A24" s="164">
        <v>19</v>
      </c>
      <c r="B24" s="135">
        <v>2744</v>
      </c>
      <c r="C24" s="136">
        <f>VLOOKUP(B24,เลขปชช!B$2:J$707,6,0)</f>
        <v>1570501323060</v>
      </c>
      <c r="D24" s="137">
        <f>VLOOKUP(B24,เลขปชช!B$2:J$701,7,0)</f>
        <v>38731</v>
      </c>
      <c r="E24" s="138" t="s">
        <v>730</v>
      </c>
      <c r="F24" s="139" t="s">
        <v>474</v>
      </c>
      <c r="G24" s="145" t="s">
        <v>94</v>
      </c>
      <c r="H24" s="141"/>
      <c r="I24" s="141"/>
      <c r="J24" s="141"/>
      <c r="K24" s="141"/>
      <c r="L24" s="141"/>
      <c r="M24" s="141"/>
      <c r="N24" s="141"/>
      <c r="O24" s="141"/>
    </row>
    <row r="25" spans="1:15">
      <c r="A25" s="164">
        <v>20</v>
      </c>
      <c r="B25" s="135">
        <v>2766</v>
      </c>
      <c r="C25" s="136">
        <f>VLOOKUP(B25,เลขปชช!B$2:J$707,6,0)</f>
        <v>1579901153682</v>
      </c>
      <c r="D25" s="137">
        <f>VLOOKUP(B25,เลขปชช!B$2:J$701,7,0)</f>
        <v>38658</v>
      </c>
      <c r="E25" s="138" t="s">
        <v>730</v>
      </c>
      <c r="F25" s="139" t="s">
        <v>521</v>
      </c>
      <c r="G25" s="145" t="s">
        <v>274</v>
      </c>
      <c r="H25" s="141"/>
      <c r="I25" s="141"/>
      <c r="J25" s="141"/>
      <c r="K25" s="141"/>
      <c r="L25" s="141"/>
      <c r="M25" s="141"/>
      <c r="N25" s="141"/>
      <c r="O25" s="141"/>
    </row>
    <row r="26" spans="1:15">
      <c r="A26" s="164">
        <v>21</v>
      </c>
      <c r="B26" s="135">
        <v>2832</v>
      </c>
      <c r="C26" s="136">
        <f>VLOOKUP(B26,เลขปชช!B$2:J$707,6,0)</f>
        <v>1570501323876</v>
      </c>
      <c r="D26" s="137">
        <f>VLOOKUP(B26,เลขปชช!B$2:J$701,7,0)</f>
        <v>38784</v>
      </c>
      <c r="E26" s="138" t="s">
        <v>730</v>
      </c>
      <c r="F26" s="139" t="s">
        <v>474</v>
      </c>
      <c r="G26" s="145" t="s">
        <v>175</v>
      </c>
      <c r="H26" s="141"/>
      <c r="I26" s="141"/>
      <c r="J26" s="141"/>
      <c r="K26" s="141"/>
      <c r="L26" s="141"/>
      <c r="M26" s="141"/>
      <c r="N26" s="141"/>
      <c r="O26" s="141"/>
    </row>
    <row r="27" spans="1:15">
      <c r="A27" s="164">
        <v>22</v>
      </c>
      <c r="B27" s="135">
        <v>2833</v>
      </c>
      <c r="C27" s="136">
        <f>VLOOKUP(B27,เลขปชช!B$2:J$707,6,0)</f>
        <v>1570501322802</v>
      </c>
      <c r="D27" s="137">
        <f>VLOOKUP(B27,เลขปชช!B$2:J$701,7,0)</f>
        <v>38714</v>
      </c>
      <c r="E27" s="138" t="s">
        <v>730</v>
      </c>
      <c r="F27" s="139" t="s">
        <v>1341</v>
      </c>
      <c r="G27" s="145" t="s">
        <v>257</v>
      </c>
      <c r="H27" s="141"/>
      <c r="I27" s="141"/>
      <c r="J27" s="141"/>
      <c r="K27" s="141"/>
      <c r="L27" s="141"/>
      <c r="M27" s="141"/>
      <c r="N27" s="141"/>
      <c r="O27" s="141"/>
    </row>
    <row r="28" spans="1:15">
      <c r="A28" s="164">
        <v>23</v>
      </c>
      <c r="B28" s="135">
        <v>2834</v>
      </c>
      <c r="C28" s="136">
        <f>VLOOKUP(B28,เลขปชช!B$2:J$707,6,0)</f>
        <v>1570501320516</v>
      </c>
      <c r="D28" s="137">
        <f>VLOOKUP(B28,เลขปชช!B$2:J$701,7,0)</f>
        <v>38603</v>
      </c>
      <c r="E28" s="138" t="s">
        <v>730</v>
      </c>
      <c r="F28" s="139" t="s">
        <v>1342</v>
      </c>
      <c r="G28" s="145" t="s">
        <v>85</v>
      </c>
      <c r="H28" s="141"/>
      <c r="I28" s="141"/>
      <c r="J28" s="141"/>
      <c r="K28" s="141"/>
      <c r="L28" s="141"/>
      <c r="M28" s="141"/>
      <c r="N28" s="141"/>
      <c r="O28" s="141"/>
    </row>
    <row r="29" spans="1:15">
      <c r="A29" s="164">
        <v>24</v>
      </c>
      <c r="B29" s="135">
        <v>2850</v>
      </c>
      <c r="C29" s="136">
        <f>VLOOKUP(B29,เลขปชช!B$2:J$707,6,0)</f>
        <v>1570501322187</v>
      </c>
      <c r="D29" s="137">
        <f>VLOOKUP(B29,เลขปชช!B$2:J$701,7,0)</f>
        <v>38689</v>
      </c>
      <c r="E29" s="138" t="s">
        <v>730</v>
      </c>
      <c r="F29" s="139" t="s">
        <v>1344</v>
      </c>
      <c r="G29" s="145" t="s">
        <v>276</v>
      </c>
      <c r="H29" s="141"/>
      <c r="I29" s="141"/>
      <c r="J29" s="141"/>
      <c r="K29" s="141"/>
      <c r="L29" s="141"/>
      <c r="M29" s="141"/>
      <c r="N29" s="141"/>
      <c r="O29" s="141"/>
    </row>
    <row r="30" spans="1:15">
      <c r="A30" s="164">
        <v>25</v>
      </c>
      <c r="B30" s="135">
        <v>2851</v>
      </c>
      <c r="C30" s="136">
        <f>VLOOKUP(B30,เลขปชช!B$2:J$707,6,0)</f>
        <v>1570501318716</v>
      </c>
      <c r="D30" s="137">
        <f>VLOOKUP(B30,เลขปชช!B$2:J$701,7,0)</f>
        <v>38498</v>
      </c>
      <c r="E30" s="138" t="s">
        <v>730</v>
      </c>
      <c r="F30" s="139" t="s">
        <v>1345</v>
      </c>
      <c r="G30" s="145" t="s">
        <v>256</v>
      </c>
      <c r="H30" s="141"/>
      <c r="I30" s="141"/>
      <c r="J30" s="141"/>
      <c r="K30" s="141"/>
      <c r="L30" s="141"/>
      <c r="M30" s="141"/>
      <c r="N30" s="141"/>
      <c r="O30" s="141"/>
    </row>
    <row r="31" spans="1:15">
      <c r="A31" s="164">
        <v>26</v>
      </c>
      <c r="B31" s="135">
        <v>3334</v>
      </c>
      <c r="C31" s="136">
        <f>VLOOKUP(B31,เลขปชช!B$2:J$707,6,0)</f>
        <v>1579901155073</v>
      </c>
      <c r="D31" s="137">
        <f>VLOOKUP(B31,เลขปชช!B$2:J$701,7,0)</f>
        <v>38671</v>
      </c>
      <c r="E31" s="138" t="s">
        <v>730</v>
      </c>
      <c r="F31" s="139" t="s">
        <v>434</v>
      </c>
      <c r="G31" s="145" t="s">
        <v>6</v>
      </c>
      <c r="H31" s="141"/>
      <c r="I31" s="141"/>
      <c r="J31" s="141"/>
      <c r="K31" s="141"/>
      <c r="L31" s="141"/>
      <c r="M31" s="141"/>
      <c r="N31" s="141"/>
      <c r="O31" s="141"/>
    </row>
    <row r="32" spans="1:15">
      <c r="A32" s="164">
        <v>27</v>
      </c>
      <c r="B32" s="135">
        <v>3440</v>
      </c>
      <c r="C32" s="136">
        <f>VLOOKUP(B32,เลขปชช!B$2:J$707,6,0)</f>
        <v>1570501319151</v>
      </c>
      <c r="D32" s="137">
        <f>VLOOKUP(B32,เลขปชช!B$2:J$701,7,0)</f>
        <v>38521</v>
      </c>
      <c r="E32" s="138" t="s">
        <v>730</v>
      </c>
      <c r="F32" s="139" t="s">
        <v>1468</v>
      </c>
      <c r="G32" s="145" t="s">
        <v>214</v>
      </c>
      <c r="H32" s="141"/>
      <c r="I32" s="141"/>
      <c r="J32" s="141"/>
      <c r="K32" s="141"/>
      <c r="L32" s="141"/>
      <c r="M32" s="141"/>
      <c r="N32" s="141"/>
      <c r="O32" s="141"/>
    </row>
    <row r="33" spans="1:15">
      <c r="A33" s="164">
        <v>28</v>
      </c>
      <c r="B33" s="135">
        <v>3569</v>
      </c>
      <c r="C33" s="136">
        <f>VLOOKUP(B33,เลขปชช!B$2:J$707,6,0)</f>
        <v>1570501324848</v>
      </c>
      <c r="D33" s="137">
        <f>VLOOKUP(B33,เลขปชช!B$2:J$701,7,0)</f>
        <v>38841</v>
      </c>
      <c r="E33" s="138" t="s">
        <v>730</v>
      </c>
      <c r="F33" s="139" t="s">
        <v>422</v>
      </c>
      <c r="G33" s="145" t="s">
        <v>1117</v>
      </c>
      <c r="H33" s="141"/>
      <c r="I33" s="141"/>
      <c r="J33" s="141"/>
      <c r="K33" s="141"/>
      <c r="L33" s="141"/>
      <c r="M33" s="141"/>
      <c r="N33" s="141"/>
      <c r="O33" s="141"/>
    </row>
    <row r="34" spans="1:15">
      <c r="A34" s="164">
        <v>29</v>
      </c>
      <c r="B34" s="135">
        <v>3570</v>
      </c>
      <c r="C34" s="136">
        <f>VLOOKUP(B34,เลขปชช!B$2:J$707,6,0)</f>
        <v>1570501321342</v>
      </c>
      <c r="D34" s="137">
        <f>VLOOKUP(B34,เลขปชช!B$2:J$701,7,0)</f>
        <v>38645</v>
      </c>
      <c r="E34" s="138" t="s">
        <v>730</v>
      </c>
      <c r="F34" s="139" t="s">
        <v>1490</v>
      </c>
      <c r="G34" s="145" t="s">
        <v>1118</v>
      </c>
      <c r="H34" s="141"/>
      <c r="I34" s="141"/>
      <c r="J34" s="141"/>
      <c r="K34" s="141"/>
      <c r="L34" s="141"/>
      <c r="M34" s="141"/>
      <c r="N34" s="141"/>
      <c r="O34" s="141"/>
    </row>
    <row r="35" spans="1:15">
      <c r="A35" s="164">
        <v>30</v>
      </c>
      <c r="B35" s="135">
        <v>3571</v>
      </c>
      <c r="C35" s="136">
        <f>VLOOKUP(B35,เลขปชช!B$2:J$707,6,0)</f>
        <v>1570501323906</v>
      </c>
      <c r="D35" s="137">
        <f>VLOOKUP(B35,เลขปชช!B$2:J$701,7,0)</f>
        <v>38788</v>
      </c>
      <c r="E35" s="138" t="s">
        <v>730</v>
      </c>
      <c r="F35" s="139" t="s">
        <v>1491</v>
      </c>
      <c r="G35" s="145" t="s">
        <v>318</v>
      </c>
      <c r="H35" s="141"/>
      <c r="I35" s="141"/>
      <c r="J35" s="141"/>
      <c r="K35" s="141"/>
      <c r="L35" s="141"/>
      <c r="M35" s="141"/>
      <c r="N35" s="141"/>
      <c r="O35" s="141"/>
    </row>
  </sheetData>
  <mergeCells count="4">
    <mergeCell ref="E5:G5"/>
    <mergeCell ref="A1:O1"/>
    <mergeCell ref="A2:O2"/>
    <mergeCell ref="A3:O3"/>
  </mergeCells>
  <pageMargins left="0.97" right="0.31496062992125984" top="0.31496062992125984" bottom="0.31496062992125984" header="0.31496062992125984" footer="0.31496062992125984"/>
  <pageSetup paperSize="9" orientation="portrait" r:id="rId1"/>
  <headerFooter>
    <oddFooter>&amp;R&amp;D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0">
    <tabColor theme="9" tint="0.39997558519241921"/>
  </sheetPr>
  <dimension ref="A1:O34"/>
  <sheetViews>
    <sheetView view="pageBreakPreview" zoomScale="115" zoomScaleSheetLayoutView="115" workbookViewId="0">
      <selection activeCell="G14" sqref="G14"/>
    </sheetView>
  </sheetViews>
  <sheetFormatPr defaultRowHeight="21"/>
  <cols>
    <col min="1" max="1" width="5.125" style="125" bestFit="1" customWidth="1"/>
    <col min="2" max="2" width="9" style="125"/>
    <col min="3" max="3" width="18.25" style="125" hidden="1" customWidth="1"/>
    <col min="4" max="4" width="16.5" style="125" hidden="1" customWidth="1"/>
    <col min="5" max="5" width="8" style="125" customWidth="1"/>
    <col min="6" max="6" width="10.25" style="128" customWidth="1"/>
    <col min="7" max="7" width="13.75" style="163" customWidth="1"/>
    <col min="8" max="13" width="5" style="125" customWidth="1"/>
    <col min="14" max="14" width="4.875" style="125" customWidth="1"/>
    <col min="15" max="15" width="5" style="125" customWidth="1"/>
    <col min="16" max="16384" width="9" style="125"/>
  </cols>
  <sheetData>
    <row r="1" spans="1:15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>
      <c r="A2" s="448" t="s">
        <v>1871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</row>
    <row r="3" spans="1:15">
      <c r="A3" s="448" t="str">
        <f>"ครูที่ปรึกษา  "&amp;สถิติ!P32&amp;", " &amp;สถิติ!P33</f>
        <v>ครูที่ปรึกษา  นายเอกรัตน์   บุญรัตน์, นางสาวชนม์นิภา   ชุมภูเมือง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</row>
    <row r="4" spans="1:15" ht="12" customHeight="1"/>
    <row r="5" spans="1:15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 t="s">
        <v>733</v>
      </c>
      <c r="G5" s="451" t="s">
        <v>734</v>
      </c>
      <c r="H5" s="131"/>
      <c r="I5" s="131"/>
      <c r="J5" s="131"/>
      <c r="K5" s="131"/>
      <c r="L5" s="131"/>
      <c r="M5" s="131"/>
      <c r="N5" s="388"/>
      <c r="O5" s="388"/>
    </row>
    <row r="6" spans="1:15">
      <c r="A6" s="164">
        <v>1</v>
      </c>
      <c r="B6" s="135">
        <v>2475</v>
      </c>
      <c r="C6" s="136">
        <f>VLOOKUP(B6,เลขปชช!B$2:J$707,6,0)</f>
        <v>1570501303841</v>
      </c>
      <c r="D6" s="137">
        <f>VLOOKUP(B6,เลขปชช!B$2:J$701,7,0)</f>
        <v>37584</v>
      </c>
      <c r="E6" s="138" t="s">
        <v>729</v>
      </c>
      <c r="F6" s="139" t="s">
        <v>663</v>
      </c>
      <c r="G6" s="145" t="s">
        <v>301</v>
      </c>
      <c r="H6" s="131"/>
      <c r="I6" s="131"/>
      <c r="J6" s="131"/>
      <c r="K6" s="131"/>
      <c r="L6" s="131"/>
      <c r="M6" s="131"/>
      <c r="N6" s="141"/>
      <c r="O6" s="141"/>
    </row>
    <row r="7" spans="1:15">
      <c r="A7" s="164">
        <v>3</v>
      </c>
      <c r="B7" s="135">
        <v>2711</v>
      </c>
      <c r="C7" s="136">
        <f>VLOOKUP(B7,เลขปชช!B$2:J$707,6,0)</f>
        <v>1570501318406</v>
      </c>
      <c r="D7" s="137">
        <f>VLOOKUP(B7,เลขปชช!B$2:J$701,7,0)</f>
        <v>38477</v>
      </c>
      <c r="E7" s="138" t="s">
        <v>729</v>
      </c>
      <c r="F7" s="139" t="s">
        <v>639</v>
      </c>
      <c r="G7" s="145" t="s">
        <v>263</v>
      </c>
      <c r="H7" s="141"/>
      <c r="I7" s="141"/>
      <c r="J7" s="141"/>
      <c r="K7" s="141"/>
      <c r="L7" s="141"/>
      <c r="M7" s="141"/>
      <c r="N7" s="141"/>
      <c r="O7" s="141"/>
    </row>
    <row r="8" spans="1:15">
      <c r="A8" s="164">
        <v>4</v>
      </c>
      <c r="B8" s="135">
        <v>2737</v>
      </c>
      <c r="C8" s="136">
        <f>VLOOKUP(B8,เลขปชช!B$2:J$707,6,0)</f>
        <v>1129901916850</v>
      </c>
      <c r="D8" s="137">
        <f>VLOOKUP(B8,เลขปชช!B$2:J$701,7,0)</f>
        <v>38536</v>
      </c>
      <c r="E8" s="138" t="s">
        <v>729</v>
      </c>
      <c r="F8" s="139" t="s">
        <v>1325</v>
      </c>
      <c r="G8" s="145" t="s">
        <v>245</v>
      </c>
      <c r="H8" s="141"/>
      <c r="I8" s="141"/>
      <c r="J8" s="141"/>
      <c r="K8" s="141"/>
      <c r="L8" s="141"/>
      <c r="M8" s="141"/>
      <c r="N8" s="141"/>
      <c r="O8" s="141"/>
    </row>
    <row r="9" spans="1:15">
      <c r="A9" s="164">
        <v>5</v>
      </c>
      <c r="B9" s="135">
        <v>2738</v>
      </c>
      <c r="C9" s="136">
        <f>VLOOKUP(B9,เลขปชช!B$2:J$707,6,0)</f>
        <v>1570501321270</v>
      </c>
      <c r="D9" s="137">
        <f>VLOOKUP(B9,เลขปชช!B$2:J$701,7,0)</f>
        <v>38637</v>
      </c>
      <c r="E9" s="138" t="s">
        <v>729</v>
      </c>
      <c r="F9" s="139" t="s">
        <v>1326</v>
      </c>
      <c r="G9" s="145" t="s">
        <v>85</v>
      </c>
      <c r="H9" s="141"/>
      <c r="I9" s="141"/>
      <c r="J9" s="141"/>
      <c r="K9" s="141"/>
      <c r="L9" s="141"/>
      <c r="M9" s="141"/>
      <c r="N9" s="141"/>
      <c r="O9" s="141"/>
    </row>
    <row r="10" spans="1:15">
      <c r="A10" s="164">
        <v>6</v>
      </c>
      <c r="B10" s="135">
        <v>2754</v>
      </c>
      <c r="C10" s="136">
        <f>VLOOKUP(B10,เลขปชช!B$2:J$707,6,0)</f>
        <v>1570501319518</v>
      </c>
      <c r="D10" s="137">
        <f>VLOOKUP(B10,เลขปชช!B$2:J$701,7,0)</f>
        <v>38556</v>
      </c>
      <c r="E10" s="138" t="s">
        <v>729</v>
      </c>
      <c r="F10" s="139" t="s">
        <v>1332</v>
      </c>
      <c r="G10" s="145" t="s">
        <v>85</v>
      </c>
      <c r="H10" s="141"/>
      <c r="I10" s="141"/>
      <c r="J10" s="141"/>
      <c r="K10" s="141"/>
      <c r="L10" s="141"/>
      <c r="M10" s="141"/>
      <c r="N10" s="141"/>
      <c r="O10" s="141"/>
    </row>
    <row r="11" spans="1:15">
      <c r="A11" s="164">
        <v>7</v>
      </c>
      <c r="B11" s="135">
        <v>2757</v>
      </c>
      <c r="C11" s="136">
        <f>VLOOKUP(B11,เลขปชช!B$2:J$707,6,0)</f>
        <v>1100401317771</v>
      </c>
      <c r="D11" s="137">
        <f>VLOOKUP(B11,เลขปชช!B$2:J$701,7,0)</f>
        <v>38794</v>
      </c>
      <c r="E11" s="138" t="s">
        <v>729</v>
      </c>
      <c r="F11" s="139" t="s">
        <v>1333</v>
      </c>
      <c r="G11" s="145" t="s">
        <v>265</v>
      </c>
      <c r="H11" s="141"/>
      <c r="I11" s="141"/>
      <c r="J11" s="141"/>
      <c r="K11" s="141"/>
      <c r="L11" s="141"/>
      <c r="M11" s="141"/>
      <c r="N11" s="141"/>
      <c r="O11" s="141"/>
    </row>
    <row r="12" spans="1:15">
      <c r="A12" s="164">
        <v>8</v>
      </c>
      <c r="B12" s="135">
        <v>2856</v>
      </c>
      <c r="C12" s="136">
        <f>VLOOKUP(B12,เลขปชช!B$2:J$707,6,0)</f>
        <v>1560101597499</v>
      </c>
      <c r="D12" s="137">
        <f>VLOOKUP(B12,เลขปชช!B$2:J$701,7,0)</f>
        <v>38441</v>
      </c>
      <c r="E12" s="138" t="s">
        <v>729</v>
      </c>
      <c r="F12" s="139" t="s">
        <v>1346</v>
      </c>
      <c r="G12" s="145" t="s">
        <v>248</v>
      </c>
      <c r="H12" s="141"/>
      <c r="I12" s="141"/>
      <c r="J12" s="141"/>
      <c r="K12" s="141"/>
      <c r="L12" s="141"/>
      <c r="M12" s="141"/>
      <c r="N12" s="141"/>
      <c r="O12" s="141"/>
    </row>
    <row r="13" spans="1:15">
      <c r="A13" s="164">
        <v>9</v>
      </c>
      <c r="B13" s="135">
        <v>2983</v>
      </c>
      <c r="C13" s="136">
        <f>VLOOKUP(B13,เลขปชช!B$2:J$707,6,0)</f>
        <v>1959800211730</v>
      </c>
      <c r="D13" s="137">
        <f>VLOOKUP(B13,เลขปชช!B$2:J$701,7,0)</f>
        <v>38827</v>
      </c>
      <c r="E13" s="138" t="s">
        <v>729</v>
      </c>
      <c r="F13" s="139" t="s">
        <v>455</v>
      </c>
      <c r="G13" s="145" t="s">
        <v>269</v>
      </c>
      <c r="H13" s="141"/>
      <c r="I13" s="141"/>
      <c r="J13" s="141"/>
      <c r="K13" s="141"/>
      <c r="L13" s="141"/>
      <c r="M13" s="141"/>
      <c r="N13" s="141"/>
      <c r="O13" s="141"/>
    </row>
    <row r="14" spans="1:15">
      <c r="A14" s="164">
        <v>10</v>
      </c>
      <c r="B14" s="135">
        <v>3189</v>
      </c>
      <c r="C14" s="136">
        <f>VLOOKUP(B14,เลขปชช!B$2:J$707,6,0)</f>
        <v>1529902281706</v>
      </c>
      <c r="D14" s="137">
        <f>VLOOKUP(B14,เลขปชช!B$2:J$701,7,0)</f>
        <v>38751</v>
      </c>
      <c r="E14" s="138" t="s">
        <v>729</v>
      </c>
      <c r="F14" s="139" t="s">
        <v>1378</v>
      </c>
      <c r="G14" s="145" t="s">
        <v>270</v>
      </c>
      <c r="H14" s="141"/>
      <c r="I14" s="141"/>
      <c r="J14" s="141"/>
      <c r="K14" s="141"/>
      <c r="L14" s="141"/>
      <c r="M14" s="141"/>
      <c r="N14" s="141"/>
      <c r="O14" s="141"/>
    </row>
    <row r="15" spans="1:15">
      <c r="A15" s="164">
        <v>11</v>
      </c>
      <c r="B15" s="135">
        <v>3341</v>
      </c>
      <c r="C15" s="136">
        <f>VLOOKUP(B15,เลขปชช!B$2:J$707,6,0)</f>
        <v>1560101611343</v>
      </c>
      <c r="D15" s="137">
        <f>VLOOKUP(B15,เลขปชช!B$2:J$701,7,0)</f>
        <v>38713</v>
      </c>
      <c r="E15" s="138" t="s">
        <v>729</v>
      </c>
      <c r="F15" s="139" t="s">
        <v>1415</v>
      </c>
      <c r="G15" s="145" t="s">
        <v>251</v>
      </c>
      <c r="H15" s="141"/>
      <c r="I15" s="141"/>
      <c r="J15" s="141"/>
      <c r="K15" s="141"/>
      <c r="L15" s="141"/>
      <c r="M15" s="141"/>
      <c r="N15" s="141"/>
      <c r="O15" s="141"/>
    </row>
    <row r="16" spans="1:15">
      <c r="A16" s="164">
        <v>12</v>
      </c>
      <c r="B16" s="135">
        <v>3414</v>
      </c>
      <c r="C16" s="136">
        <f>VLOOKUP(B16,เลขปชช!B$2:J$707,6,0)</f>
        <v>1578800038747</v>
      </c>
      <c r="D16" s="137">
        <f>VLOOKUP(B16,เลขปชช!B$2:J$701,7,0)</f>
        <v>38763</v>
      </c>
      <c r="E16" s="138" t="s">
        <v>729</v>
      </c>
      <c r="F16" s="139" t="s">
        <v>1462</v>
      </c>
      <c r="G16" s="145" t="s">
        <v>271</v>
      </c>
      <c r="H16" s="141"/>
      <c r="I16" s="141"/>
      <c r="J16" s="141"/>
      <c r="K16" s="141"/>
      <c r="L16" s="141"/>
      <c r="M16" s="141"/>
      <c r="N16" s="141"/>
      <c r="O16" s="141"/>
    </row>
    <row r="17" spans="1:15">
      <c r="A17" s="164">
        <v>13</v>
      </c>
      <c r="B17" s="135">
        <v>3572</v>
      </c>
      <c r="C17" s="136">
        <f>VLOOKUP(B17,เลขปชช!B$2:J$707,6,0)</f>
        <v>1519400020531</v>
      </c>
      <c r="D17" s="137">
        <f>VLOOKUP(B17,เลขปชช!B$2:J$701,7,0)</f>
        <v>38530</v>
      </c>
      <c r="E17" s="138" t="s">
        <v>729</v>
      </c>
      <c r="F17" s="139" t="s">
        <v>1492</v>
      </c>
      <c r="G17" s="145" t="s">
        <v>1116</v>
      </c>
      <c r="H17" s="141"/>
      <c r="I17" s="141"/>
      <c r="J17" s="141"/>
      <c r="K17" s="141"/>
      <c r="L17" s="141"/>
      <c r="M17" s="141"/>
      <c r="N17" s="141"/>
      <c r="O17" s="141"/>
    </row>
    <row r="18" spans="1:15">
      <c r="A18" s="164">
        <v>14</v>
      </c>
      <c r="B18" s="135">
        <v>3573</v>
      </c>
      <c r="C18" s="136">
        <f>VLOOKUP(B18,เลขปชช!B$2:J$707,6,0)</f>
        <v>1570501322292</v>
      </c>
      <c r="D18" s="137">
        <f>VLOOKUP(B18,เลขปชช!B$2:J$701,7,0)</f>
        <v>38693</v>
      </c>
      <c r="E18" s="138" t="s">
        <v>729</v>
      </c>
      <c r="F18" s="139" t="s">
        <v>1493</v>
      </c>
      <c r="G18" s="145" t="s">
        <v>1114</v>
      </c>
      <c r="H18" s="141"/>
      <c r="I18" s="141"/>
      <c r="J18" s="141"/>
      <c r="K18" s="141"/>
      <c r="L18" s="141"/>
      <c r="M18" s="141"/>
      <c r="N18" s="141"/>
      <c r="O18" s="141"/>
    </row>
    <row r="19" spans="1:15">
      <c r="A19" s="164">
        <v>15</v>
      </c>
      <c r="B19" s="135">
        <v>2698</v>
      </c>
      <c r="C19" s="136">
        <f>VLOOKUP(B19,เลขปชช!B$2:J$707,6,0)</f>
        <v>1570501313161</v>
      </c>
      <c r="D19" s="137">
        <f>VLOOKUP(B19,เลขปชช!B$2:J$701,7,0)</f>
        <v>38179</v>
      </c>
      <c r="E19" s="138" t="s">
        <v>730</v>
      </c>
      <c r="F19" s="139" t="s">
        <v>1319</v>
      </c>
      <c r="G19" s="145" t="s">
        <v>157</v>
      </c>
      <c r="H19" s="141"/>
      <c r="I19" s="141"/>
      <c r="J19" s="141"/>
      <c r="K19" s="141"/>
      <c r="L19" s="141"/>
      <c r="M19" s="141"/>
      <c r="N19" s="141"/>
      <c r="O19" s="141"/>
    </row>
    <row r="20" spans="1:15">
      <c r="A20" s="164">
        <v>16</v>
      </c>
      <c r="B20" s="135">
        <v>2742</v>
      </c>
      <c r="C20" s="136">
        <f>VLOOKUP(B20,เลขปชช!B$2:J$707,6,0)</f>
        <v>1570501324236</v>
      </c>
      <c r="D20" s="137">
        <f>VLOOKUP(B20,เลขปชช!B$2:J$701,7,0)</f>
        <v>38809</v>
      </c>
      <c r="E20" s="138" t="s">
        <v>730</v>
      </c>
      <c r="F20" s="139" t="s">
        <v>1329</v>
      </c>
      <c r="G20" s="145" t="s">
        <v>1539</v>
      </c>
      <c r="H20" s="141"/>
      <c r="I20" s="141"/>
      <c r="J20" s="141"/>
      <c r="K20" s="141"/>
      <c r="L20" s="141"/>
      <c r="M20" s="141"/>
      <c r="N20" s="141"/>
      <c r="O20" s="141"/>
    </row>
    <row r="21" spans="1:15">
      <c r="A21" s="164">
        <v>17</v>
      </c>
      <c r="B21" s="135">
        <v>2747</v>
      </c>
      <c r="C21" s="136">
        <f>VLOOKUP(B21,เลขปชช!B$2:J$707,6,0)</f>
        <v>1570501322039</v>
      </c>
      <c r="D21" s="137">
        <f>VLOOKUP(B21,เลขปชช!B$2:J$701,7,0)</f>
        <v>38683</v>
      </c>
      <c r="E21" s="138" t="s">
        <v>730</v>
      </c>
      <c r="F21" s="139" t="s">
        <v>1330</v>
      </c>
      <c r="G21" s="145" t="s">
        <v>273</v>
      </c>
      <c r="H21" s="141"/>
      <c r="I21" s="141"/>
      <c r="J21" s="141"/>
      <c r="K21" s="141"/>
      <c r="L21" s="141"/>
      <c r="M21" s="141"/>
      <c r="N21" s="141"/>
      <c r="O21" s="141"/>
    </row>
    <row r="22" spans="1:15">
      <c r="A22" s="164">
        <v>18</v>
      </c>
      <c r="B22" s="135">
        <v>2769</v>
      </c>
      <c r="C22" s="136">
        <f>VLOOKUP(B22,เลขปชช!B$2:J$707,6,0)</f>
        <v>1570501324201</v>
      </c>
      <c r="D22" s="137">
        <f>VLOOKUP(B22,เลขปชช!B$2:J$701,7,0)</f>
        <v>38798</v>
      </c>
      <c r="E22" s="138" t="s">
        <v>730</v>
      </c>
      <c r="F22" s="139" t="s">
        <v>1335</v>
      </c>
      <c r="G22" s="145" t="s">
        <v>254</v>
      </c>
      <c r="H22" s="141"/>
      <c r="I22" s="141"/>
      <c r="J22" s="141"/>
      <c r="K22" s="141"/>
      <c r="L22" s="141"/>
      <c r="M22" s="141"/>
      <c r="N22" s="141"/>
      <c r="O22" s="141"/>
    </row>
    <row r="23" spans="1:15">
      <c r="A23" s="164">
        <v>19</v>
      </c>
      <c r="B23" s="135">
        <v>2770</v>
      </c>
      <c r="C23" s="136">
        <f>VLOOKUP(B23,เลขปชช!B$2:J$707,6,0)</f>
        <v>1570501323183</v>
      </c>
      <c r="D23" s="137">
        <f>VLOOKUP(B23,เลขปชช!B$2:J$701,7,0)</f>
        <v>38741</v>
      </c>
      <c r="E23" s="138" t="s">
        <v>730</v>
      </c>
      <c r="F23" s="139" t="s">
        <v>1336</v>
      </c>
      <c r="G23" s="145" t="s">
        <v>257</v>
      </c>
      <c r="H23" s="141"/>
      <c r="I23" s="141"/>
      <c r="J23" s="141"/>
      <c r="K23" s="141"/>
      <c r="L23" s="141"/>
      <c r="M23" s="141"/>
      <c r="N23" s="141"/>
      <c r="O23" s="141"/>
    </row>
    <row r="24" spans="1:15">
      <c r="A24" s="164">
        <v>20</v>
      </c>
      <c r="B24" s="135">
        <v>2831</v>
      </c>
      <c r="C24" s="136">
        <f>VLOOKUP(B24,เลขปชช!B$2:J$707,6,0)</f>
        <v>1570501320133</v>
      </c>
      <c r="D24" s="137">
        <f>VLOOKUP(B24,เลขปชช!B$2:J$701,7,0)</f>
        <v>38580</v>
      </c>
      <c r="E24" s="138" t="s">
        <v>730</v>
      </c>
      <c r="F24" s="139" t="s">
        <v>1340</v>
      </c>
      <c r="G24" s="145" t="s">
        <v>275</v>
      </c>
      <c r="H24" s="141"/>
      <c r="I24" s="141"/>
      <c r="J24" s="141"/>
      <c r="K24" s="141"/>
      <c r="L24" s="141"/>
      <c r="M24" s="141"/>
      <c r="N24" s="141"/>
      <c r="O24" s="141"/>
    </row>
    <row r="25" spans="1:15">
      <c r="A25" s="164">
        <v>21</v>
      </c>
      <c r="B25" s="135">
        <v>2849</v>
      </c>
      <c r="C25" s="136">
        <f>VLOOKUP(B25,เลขปชช!B$2:J$707,6,0)</f>
        <v>1570501323965</v>
      </c>
      <c r="D25" s="137">
        <f>VLOOKUP(B25,เลขปชช!B$2:J$701,7,0)</f>
        <v>38794</v>
      </c>
      <c r="E25" s="138" t="s">
        <v>730</v>
      </c>
      <c r="F25" s="139" t="s">
        <v>1343</v>
      </c>
      <c r="G25" s="145" t="s">
        <v>255</v>
      </c>
      <c r="H25" s="141"/>
      <c r="I25" s="141"/>
      <c r="J25" s="141"/>
      <c r="K25" s="141"/>
      <c r="L25" s="141"/>
      <c r="M25" s="141"/>
      <c r="N25" s="141"/>
      <c r="O25" s="141"/>
    </row>
    <row r="26" spans="1:15">
      <c r="A26" s="164">
        <v>22</v>
      </c>
      <c r="B26" s="135">
        <v>2852</v>
      </c>
      <c r="C26" s="136">
        <f>VLOOKUP(B26,เลขปชช!B$2:J$707,6,0)</f>
        <v>1570501318708</v>
      </c>
      <c r="D26" s="137">
        <f>VLOOKUP(B26,เลขปชช!B$2:J$701,7,0)</f>
        <v>38498</v>
      </c>
      <c r="E26" s="138" t="s">
        <v>730</v>
      </c>
      <c r="F26" s="139" t="s">
        <v>642</v>
      </c>
      <c r="G26" s="145" t="s">
        <v>256</v>
      </c>
      <c r="H26" s="141"/>
      <c r="I26" s="141"/>
      <c r="J26" s="141"/>
      <c r="K26" s="141"/>
      <c r="L26" s="141"/>
      <c r="M26" s="141"/>
      <c r="N26" s="141"/>
      <c r="O26" s="141"/>
    </row>
    <row r="27" spans="1:15">
      <c r="A27" s="164">
        <v>23</v>
      </c>
      <c r="B27" s="135">
        <v>2984</v>
      </c>
      <c r="C27" s="136">
        <f>VLOOKUP(B27,เลขปชช!B$2:J$707,6,0)</f>
        <v>1100201839404</v>
      </c>
      <c r="D27" s="137">
        <f>VLOOKUP(B27,เลขปชช!B$2:J$701,7,0)</f>
        <v>38644</v>
      </c>
      <c r="E27" s="138" t="s">
        <v>730</v>
      </c>
      <c r="F27" s="139" t="s">
        <v>1348</v>
      </c>
      <c r="G27" s="145" t="s">
        <v>258</v>
      </c>
      <c r="H27" s="141"/>
      <c r="I27" s="141"/>
      <c r="J27" s="141"/>
      <c r="K27" s="141"/>
      <c r="L27" s="141"/>
      <c r="M27" s="141"/>
      <c r="N27" s="141"/>
      <c r="O27" s="141"/>
    </row>
    <row r="28" spans="1:15">
      <c r="A28" s="164">
        <v>24</v>
      </c>
      <c r="B28" s="135">
        <v>2990</v>
      </c>
      <c r="C28" s="136">
        <f>VLOOKUP(B28,เลขปชช!B$2:J$707,6,0)</f>
        <v>1579901161952</v>
      </c>
      <c r="D28" s="137">
        <f>VLOOKUP(B28,เลขปชช!B$2:J$701,7,0)</f>
        <v>38716</v>
      </c>
      <c r="E28" s="138" t="s">
        <v>730</v>
      </c>
      <c r="F28" s="139" t="s">
        <v>1349</v>
      </c>
      <c r="G28" s="145" t="s">
        <v>259</v>
      </c>
      <c r="H28" s="141"/>
      <c r="I28" s="141"/>
      <c r="J28" s="141"/>
      <c r="K28" s="141"/>
      <c r="L28" s="141"/>
      <c r="M28" s="141"/>
      <c r="N28" s="141"/>
      <c r="O28" s="141"/>
    </row>
    <row r="29" spans="1:15">
      <c r="A29" s="164">
        <v>25</v>
      </c>
      <c r="B29" s="135">
        <v>3088</v>
      </c>
      <c r="C29" s="136">
        <f>VLOOKUP(B29,เลขปชช!B$2:J$707,6,0)</f>
        <v>1209702286448</v>
      </c>
      <c r="D29" s="137">
        <f>VLOOKUP(B29,เลขปชช!B$2:J$701,7,0)</f>
        <v>38856</v>
      </c>
      <c r="E29" s="138" t="s">
        <v>730</v>
      </c>
      <c r="F29" s="139" t="s">
        <v>1352</v>
      </c>
      <c r="G29" s="145" t="s">
        <v>1831</v>
      </c>
      <c r="H29" s="141"/>
      <c r="I29" s="141"/>
      <c r="J29" s="141"/>
      <c r="K29" s="141"/>
      <c r="L29" s="141"/>
      <c r="M29" s="141"/>
      <c r="N29" s="141"/>
      <c r="O29" s="141"/>
    </row>
    <row r="30" spans="1:15">
      <c r="A30" s="164">
        <v>26</v>
      </c>
      <c r="B30" s="135">
        <v>3335</v>
      </c>
      <c r="C30" s="136">
        <f>VLOOKUP(B30,เลขปชช!B$2:J$707,6,0)</f>
        <v>1570501320222</v>
      </c>
      <c r="D30" s="137">
        <f>VLOOKUP(B30,เลขปชช!B$2:J$701,7,0)</f>
        <v>38587</v>
      </c>
      <c r="E30" s="138" t="s">
        <v>730</v>
      </c>
      <c r="F30" s="139" t="s">
        <v>1414</v>
      </c>
      <c r="G30" s="145" t="s">
        <v>279</v>
      </c>
      <c r="H30" s="141"/>
      <c r="I30" s="141"/>
      <c r="J30" s="141"/>
      <c r="K30" s="141"/>
      <c r="L30" s="141"/>
      <c r="M30" s="141"/>
      <c r="N30" s="141"/>
      <c r="O30" s="141"/>
    </row>
    <row r="31" spans="1:15">
      <c r="A31" s="164">
        <v>27</v>
      </c>
      <c r="B31" s="135">
        <v>3441</v>
      </c>
      <c r="C31" s="136">
        <f>VLOOKUP(B31,เลขปชช!B$2:J$707,6,0)</f>
        <v>1570501319968</v>
      </c>
      <c r="D31" s="137">
        <f>VLOOKUP(B31,เลขปชช!B$2:J$701,7,0)</f>
        <v>38575</v>
      </c>
      <c r="E31" s="138" t="s">
        <v>730</v>
      </c>
      <c r="F31" s="139" t="s">
        <v>1469</v>
      </c>
      <c r="G31" s="145" t="s">
        <v>230</v>
      </c>
      <c r="H31" s="141"/>
      <c r="I31" s="141"/>
      <c r="J31" s="141"/>
      <c r="K31" s="141"/>
      <c r="L31" s="141"/>
      <c r="M31" s="141"/>
      <c r="N31" s="141"/>
      <c r="O31" s="141"/>
    </row>
    <row r="32" spans="1:15">
      <c r="A32" s="164">
        <v>28</v>
      </c>
      <c r="B32" s="135">
        <v>3577</v>
      </c>
      <c r="C32" s="136">
        <f>VLOOKUP(B32,เลขปชช!B$2:J$707,6,0)</f>
        <v>1570501319305</v>
      </c>
      <c r="D32" s="137">
        <f>VLOOKUP(B32,เลขปชช!B$2:J$701,7,0)</f>
        <v>38536</v>
      </c>
      <c r="E32" s="138" t="s">
        <v>730</v>
      </c>
      <c r="F32" s="139" t="s">
        <v>1496</v>
      </c>
      <c r="G32" s="145" t="s">
        <v>104</v>
      </c>
      <c r="H32" s="141"/>
      <c r="I32" s="141"/>
      <c r="J32" s="141"/>
      <c r="K32" s="141"/>
      <c r="L32" s="141"/>
      <c r="M32" s="141"/>
      <c r="N32" s="141"/>
      <c r="O32" s="141"/>
    </row>
    <row r="33" spans="1:15">
      <c r="A33" s="164">
        <v>29</v>
      </c>
      <c r="B33" s="135">
        <v>3578</v>
      </c>
      <c r="C33" s="136">
        <f>VLOOKUP(B33,เลขปชช!B$2:J$707,6,0)</f>
        <v>1579901128378</v>
      </c>
      <c r="D33" s="137">
        <f>VLOOKUP(B33,เลขปชช!B$2:J$701,7,0)</f>
        <v>38482</v>
      </c>
      <c r="E33" s="138" t="s">
        <v>730</v>
      </c>
      <c r="F33" s="139" t="s">
        <v>1497</v>
      </c>
      <c r="G33" s="145" t="s">
        <v>101</v>
      </c>
      <c r="H33" s="141"/>
      <c r="I33" s="141"/>
      <c r="J33" s="141"/>
      <c r="K33" s="141"/>
      <c r="L33" s="141"/>
      <c r="M33" s="141"/>
      <c r="N33" s="141"/>
      <c r="O33" s="141"/>
    </row>
    <row r="34" spans="1:15">
      <c r="A34" s="164">
        <v>30</v>
      </c>
      <c r="B34" s="135">
        <v>3579</v>
      </c>
      <c r="C34" s="136">
        <f>VLOOKUP(B34,เลขปชช!B$2:J$707,6,0)</f>
        <v>1570501320486</v>
      </c>
      <c r="D34" s="137">
        <f>VLOOKUP(B34,เลขปชช!B$2:J$701,7,0)</f>
        <v>38604</v>
      </c>
      <c r="E34" s="138" t="s">
        <v>730</v>
      </c>
      <c r="F34" s="139" t="s">
        <v>1498</v>
      </c>
      <c r="G34" s="145" t="s">
        <v>1115</v>
      </c>
      <c r="H34" s="141"/>
      <c r="I34" s="141"/>
      <c r="J34" s="141"/>
      <c r="K34" s="141"/>
      <c r="L34" s="141"/>
      <c r="M34" s="141"/>
      <c r="N34" s="141"/>
      <c r="O34" s="141"/>
    </row>
  </sheetData>
  <mergeCells count="4">
    <mergeCell ref="E5:G5"/>
    <mergeCell ref="A1:O1"/>
    <mergeCell ref="A2:O2"/>
    <mergeCell ref="A3:O3"/>
  </mergeCells>
  <pageMargins left="0.74" right="0.35433070866141736" top="0.31496062992125984" bottom="0.31496062992125984" header="0.31496062992125984" footer="0.31496062992125984"/>
  <pageSetup paperSize="9" scale="99" orientation="portrait" r:id="rId1"/>
  <headerFooter>
    <oddFooter>&amp;R&amp;D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8"/>
  <dimension ref="A1:L99"/>
  <sheetViews>
    <sheetView workbookViewId="0">
      <selection activeCell="J19" sqref="J19"/>
    </sheetView>
  </sheetViews>
  <sheetFormatPr defaultRowHeight="16.5"/>
  <cols>
    <col min="1" max="2" width="9" style="100"/>
    <col min="3" max="4" width="12.375" style="100" customWidth="1"/>
    <col min="5" max="5" width="11.125" style="124" customWidth="1"/>
    <col min="6" max="6" width="14" style="100" bestFit="1" customWidth="1"/>
    <col min="7" max="7" width="9" style="99"/>
    <col min="8" max="16384" width="9" style="100"/>
  </cols>
  <sheetData>
    <row r="1" spans="1:9" ht="23.25">
      <c r="A1" s="95">
        <v>3291</v>
      </c>
      <c r="B1" s="97" t="s">
        <v>730</v>
      </c>
      <c r="C1" s="93" t="s">
        <v>782</v>
      </c>
      <c r="D1" s="94" t="s">
        <v>70</v>
      </c>
      <c r="E1" s="98" t="s">
        <v>1205</v>
      </c>
      <c r="F1" s="91" t="s">
        <v>1139</v>
      </c>
      <c r="G1" s="99" t="s">
        <v>1594</v>
      </c>
      <c r="H1" s="100" t="s">
        <v>1207</v>
      </c>
    </row>
    <row r="2" spans="1:9" ht="23.25">
      <c r="A2" s="95">
        <v>3319</v>
      </c>
      <c r="B2" s="97" t="s">
        <v>729</v>
      </c>
      <c r="C2" s="93" t="s">
        <v>456</v>
      </c>
      <c r="D2" s="94" t="s">
        <v>92</v>
      </c>
      <c r="E2" s="98" t="s">
        <v>1140</v>
      </c>
      <c r="F2" s="91" t="s">
        <v>1139</v>
      </c>
      <c r="G2" s="99" t="s">
        <v>1592</v>
      </c>
      <c r="H2" s="100" t="s">
        <v>1207</v>
      </c>
    </row>
    <row r="3" spans="1:9" ht="23.25">
      <c r="A3" s="95">
        <v>2875</v>
      </c>
      <c r="B3" s="97" t="s">
        <v>730</v>
      </c>
      <c r="C3" s="93" t="s">
        <v>633</v>
      </c>
      <c r="D3" s="94" t="s">
        <v>241</v>
      </c>
      <c r="E3" s="98" t="s">
        <v>1202</v>
      </c>
      <c r="F3" s="91" t="s">
        <v>1203</v>
      </c>
      <c r="G3" s="99" t="s">
        <v>1595</v>
      </c>
      <c r="H3" s="100" t="s">
        <v>1207</v>
      </c>
      <c r="I3" s="100" t="s">
        <v>1257</v>
      </c>
    </row>
    <row r="4" spans="1:9" ht="23.25">
      <c r="A4" s="95">
        <v>3126</v>
      </c>
      <c r="B4" s="97" t="s">
        <v>729</v>
      </c>
      <c r="C4" s="93" t="s">
        <v>413</v>
      </c>
      <c r="D4" s="94" t="s">
        <v>45</v>
      </c>
      <c r="E4" s="98" t="s">
        <v>1204</v>
      </c>
      <c r="F4" s="91" t="s">
        <v>1203</v>
      </c>
      <c r="G4" s="99" t="s">
        <v>1591</v>
      </c>
      <c r="H4" s="100" t="s">
        <v>1207</v>
      </c>
    </row>
    <row r="5" spans="1:9" ht="23.25">
      <c r="A5" s="95">
        <v>3452</v>
      </c>
      <c r="B5" s="97" t="s">
        <v>729</v>
      </c>
      <c r="C5" s="93" t="s">
        <v>576</v>
      </c>
      <c r="D5" s="94" t="s">
        <v>185</v>
      </c>
      <c r="E5" s="98" t="s">
        <v>1205</v>
      </c>
      <c r="F5" s="91" t="s">
        <v>1203</v>
      </c>
      <c r="G5" s="99" t="s">
        <v>1594</v>
      </c>
      <c r="H5" s="100" t="s">
        <v>1207</v>
      </c>
    </row>
    <row r="6" spans="1:9" ht="23.25">
      <c r="A6" s="95">
        <v>3202</v>
      </c>
      <c r="B6" s="97" t="s">
        <v>729</v>
      </c>
      <c r="C6" s="93" t="s">
        <v>888</v>
      </c>
      <c r="D6" s="94" t="s">
        <v>789</v>
      </c>
      <c r="E6" s="98" t="s">
        <v>1208</v>
      </c>
      <c r="F6" s="91" t="s">
        <v>1209</v>
      </c>
      <c r="G6" s="99" t="s">
        <v>1590</v>
      </c>
      <c r="H6" s="100" t="s">
        <v>1223</v>
      </c>
    </row>
    <row r="7" spans="1:9" ht="23.25">
      <c r="A7" s="87">
        <v>3348</v>
      </c>
      <c r="B7" s="88" t="s">
        <v>729</v>
      </c>
      <c r="C7" s="89" t="s">
        <v>694</v>
      </c>
      <c r="D7" s="90" t="s">
        <v>335</v>
      </c>
      <c r="E7" s="98" t="s">
        <v>348</v>
      </c>
      <c r="F7" s="91"/>
      <c r="G7" s="99" t="s">
        <v>1060</v>
      </c>
    </row>
    <row r="8" spans="1:9" ht="23.25">
      <c r="A8" s="87">
        <v>2868</v>
      </c>
      <c r="B8" s="88" t="s">
        <v>729</v>
      </c>
      <c r="C8" s="89" t="s">
        <v>534</v>
      </c>
      <c r="D8" s="90" t="s">
        <v>143</v>
      </c>
      <c r="E8" s="98" t="s">
        <v>1205</v>
      </c>
      <c r="F8" s="91" t="s">
        <v>1216</v>
      </c>
      <c r="G8" s="99" t="s">
        <v>1594</v>
      </c>
      <c r="H8" s="100" t="s">
        <v>1207</v>
      </c>
    </row>
    <row r="9" spans="1:9" ht="23.25">
      <c r="A9" s="87">
        <v>3544</v>
      </c>
      <c r="B9" s="88" t="s">
        <v>730</v>
      </c>
      <c r="C9" s="89" t="s">
        <v>986</v>
      </c>
      <c r="D9" s="90" t="s">
        <v>30</v>
      </c>
      <c r="E9" s="86" t="s">
        <v>1236</v>
      </c>
      <c r="F9" s="91" t="s">
        <v>1229</v>
      </c>
      <c r="G9" s="99" t="s">
        <v>1583</v>
      </c>
      <c r="H9" s="100" t="s">
        <v>1223</v>
      </c>
    </row>
    <row r="10" spans="1:9" ht="23.25">
      <c r="A10" s="87">
        <v>3357</v>
      </c>
      <c r="B10" s="88" t="s">
        <v>730</v>
      </c>
      <c r="C10" s="89" t="s">
        <v>927</v>
      </c>
      <c r="D10" s="90" t="s">
        <v>829</v>
      </c>
      <c r="E10" s="86" t="s">
        <v>1230</v>
      </c>
      <c r="F10" s="91" t="s">
        <v>1232</v>
      </c>
      <c r="G10" s="99" t="s">
        <v>1584</v>
      </c>
      <c r="H10" s="100" t="s">
        <v>1223</v>
      </c>
    </row>
    <row r="11" spans="1:9" ht="23.25">
      <c r="A11" s="87" t="s">
        <v>1206</v>
      </c>
      <c r="B11" s="88" t="s">
        <v>730</v>
      </c>
      <c r="C11" s="89" t="s">
        <v>1306</v>
      </c>
      <c r="D11" s="90" t="s">
        <v>85</v>
      </c>
      <c r="E11" s="98" t="s">
        <v>300</v>
      </c>
      <c r="F11" s="91" t="s">
        <v>1232</v>
      </c>
      <c r="G11" s="99" t="s">
        <v>1059</v>
      </c>
      <c r="H11" s="100" t="s">
        <v>1223</v>
      </c>
    </row>
    <row r="12" spans="1:9" ht="23.25">
      <c r="A12" s="87">
        <v>3220</v>
      </c>
      <c r="B12" s="88" t="s">
        <v>730</v>
      </c>
      <c r="C12" s="89" t="s">
        <v>912</v>
      </c>
      <c r="D12" s="93" t="s">
        <v>10</v>
      </c>
      <c r="E12" s="98" t="s">
        <v>28</v>
      </c>
      <c r="F12" s="91" t="s">
        <v>1232</v>
      </c>
      <c r="G12" s="99" t="s">
        <v>1590</v>
      </c>
      <c r="H12" s="100" t="s">
        <v>1223</v>
      </c>
    </row>
    <row r="13" spans="1:9" ht="23.25">
      <c r="A13" s="87">
        <v>3460</v>
      </c>
      <c r="B13" s="88" t="s">
        <v>730</v>
      </c>
      <c r="C13" s="89" t="s">
        <v>438</v>
      </c>
      <c r="D13" s="90" t="s">
        <v>74</v>
      </c>
      <c r="E13" s="98" t="s">
        <v>114</v>
      </c>
      <c r="F13" s="91" t="s">
        <v>1232</v>
      </c>
      <c r="G13" s="99" t="s">
        <v>1592</v>
      </c>
      <c r="H13" s="100" t="s">
        <v>1235</v>
      </c>
    </row>
    <row r="14" spans="1:9" ht="23.25">
      <c r="A14" s="87">
        <v>3561</v>
      </c>
      <c r="B14" s="88" t="s">
        <v>730</v>
      </c>
      <c r="C14" s="89" t="s">
        <v>1057</v>
      </c>
      <c r="D14" s="90" t="s">
        <v>1058</v>
      </c>
      <c r="E14" s="86" t="s">
        <v>1237</v>
      </c>
      <c r="F14" s="91" t="s">
        <v>1232</v>
      </c>
      <c r="G14" s="99" t="s">
        <v>1583</v>
      </c>
      <c r="H14" s="100" t="s">
        <v>1223</v>
      </c>
    </row>
    <row r="15" spans="1:9" ht="23.25">
      <c r="A15" s="95">
        <v>3613</v>
      </c>
      <c r="B15" s="97" t="s">
        <v>730</v>
      </c>
      <c r="C15" s="93" t="s">
        <v>1068</v>
      </c>
      <c r="D15" s="94" t="s">
        <v>1069</v>
      </c>
      <c r="E15" s="98" t="s">
        <v>58</v>
      </c>
      <c r="F15" s="91" t="s">
        <v>1232</v>
      </c>
      <c r="H15" s="100" t="s">
        <v>1223</v>
      </c>
    </row>
    <row r="16" spans="1:9" ht="23.25">
      <c r="A16" s="87">
        <v>3620</v>
      </c>
      <c r="B16" s="88" t="s">
        <v>729</v>
      </c>
      <c r="C16" s="89" t="s">
        <v>1141</v>
      </c>
      <c r="D16" s="90" t="s">
        <v>1142</v>
      </c>
      <c r="E16" s="92" t="s">
        <v>1059</v>
      </c>
      <c r="F16" s="91" t="s">
        <v>1239</v>
      </c>
      <c r="G16" s="99" t="s">
        <v>1059</v>
      </c>
      <c r="H16" s="100" t="s">
        <v>1223</v>
      </c>
    </row>
    <row r="17" spans="1:12" ht="23.25">
      <c r="A17" s="87">
        <v>2549</v>
      </c>
      <c r="B17" s="88" t="s">
        <v>730</v>
      </c>
      <c r="C17" s="89" t="s">
        <v>1040</v>
      </c>
      <c r="D17" s="90" t="s">
        <v>1041</v>
      </c>
      <c r="E17" s="92" t="s">
        <v>1255</v>
      </c>
      <c r="F17" s="91" t="s">
        <v>1256</v>
      </c>
      <c r="G17" s="99" t="s">
        <v>1060</v>
      </c>
      <c r="H17" s="100" t="s">
        <v>1223</v>
      </c>
    </row>
    <row r="18" spans="1:12" ht="23.25">
      <c r="A18" s="87">
        <v>3538</v>
      </c>
      <c r="B18" s="88" t="s">
        <v>730</v>
      </c>
      <c r="C18" s="89" t="s">
        <v>971</v>
      </c>
      <c r="D18" s="90" t="s">
        <v>877</v>
      </c>
      <c r="E18" s="86" t="s">
        <v>1522</v>
      </c>
      <c r="F18" s="101"/>
      <c r="G18" s="99" t="s">
        <v>1585</v>
      </c>
      <c r="H18" s="100" t="s">
        <v>1223</v>
      </c>
    </row>
    <row r="19" spans="1:12" ht="23.25">
      <c r="A19" s="87">
        <v>2813</v>
      </c>
      <c r="B19" s="88" t="s">
        <v>729</v>
      </c>
      <c r="C19" s="89" t="s">
        <v>1210</v>
      </c>
      <c r="D19" s="90" t="s">
        <v>1211</v>
      </c>
      <c r="E19" s="98" t="s">
        <v>367</v>
      </c>
      <c r="F19" s="91" t="s">
        <v>1549</v>
      </c>
      <c r="G19" s="99" t="s">
        <v>1061</v>
      </c>
      <c r="H19" s="100" t="s">
        <v>1223</v>
      </c>
      <c r="I19" s="100" t="s">
        <v>1564</v>
      </c>
    </row>
    <row r="20" spans="1:12" ht="23.25">
      <c r="A20" s="102">
        <v>3219</v>
      </c>
      <c r="B20" s="103" t="s">
        <v>730</v>
      </c>
      <c r="C20" s="104" t="s">
        <v>911</v>
      </c>
      <c r="D20" s="104" t="s">
        <v>774</v>
      </c>
      <c r="E20" s="105" t="s">
        <v>1208</v>
      </c>
      <c r="F20" s="106" t="s">
        <v>1552</v>
      </c>
      <c r="G20" s="99" t="s">
        <v>1590</v>
      </c>
      <c r="H20" s="100" t="s">
        <v>1564</v>
      </c>
    </row>
    <row r="21" spans="1:12" ht="23.25">
      <c r="A21" s="107">
        <v>3289</v>
      </c>
      <c r="B21" s="103" t="s">
        <v>730</v>
      </c>
      <c r="C21" s="104" t="s">
        <v>686</v>
      </c>
      <c r="D21" s="108" t="s">
        <v>774</v>
      </c>
      <c r="E21" s="105" t="s">
        <v>1553</v>
      </c>
      <c r="F21" s="106" t="s">
        <v>1552</v>
      </c>
      <c r="G21" s="99" t="s">
        <v>1594</v>
      </c>
      <c r="H21" s="100" t="s">
        <v>1564</v>
      </c>
    </row>
    <row r="22" spans="1:12" ht="23.25">
      <c r="A22" s="107">
        <v>3449</v>
      </c>
      <c r="B22" s="103" t="s">
        <v>729</v>
      </c>
      <c r="C22" s="104" t="s">
        <v>630</v>
      </c>
      <c r="D22" s="108" t="s">
        <v>237</v>
      </c>
      <c r="E22" s="105" t="s">
        <v>1202</v>
      </c>
      <c r="F22" s="106" t="s">
        <v>1554</v>
      </c>
      <c r="G22" s="99" t="s">
        <v>1595</v>
      </c>
      <c r="H22" s="100" t="s">
        <v>1564</v>
      </c>
    </row>
    <row r="23" spans="1:12" ht="23.25">
      <c r="A23" s="107">
        <v>3649</v>
      </c>
      <c r="B23" s="103" t="s">
        <v>730</v>
      </c>
      <c r="C23" s="104" t="s">
        <v>1195</v>
      </c>
      <c r="D23" s="108" t="s">
        <v>1196</v>
      </c>
      <c r="E23" s="105" t="s">
        <v>1556</v>
      </c>
      <c r="F23" s="106" t="s">
        <v>1555</v>
      </c>
      <c r="G23" s="99" t="s">
        <v>1585</v>
      </c>
      <c r="H23" s="100" t="s">
        <v>1564</v>
      </c>
    </row>
    <row r="24" spans="1:12" ht="23.25">
      <c r="A24" s="107">
        <v>3659</v>
      </c>
      <c r="B24" s="103" t="s">
        <v>730</v>
      </c>
      <c r="C24" s="104" t="s">
        <v>1194</v>
      </c>
      <c r="D24" s="108" t="s">
        <v>251</v>
      </c>
      <c r="E24" s="105" t="s">
        <v>1557</v>
      </c>
      <c r="F24" s="106" t="s">
        <v>1558</v>
      </c>
      <c r="G24" s="99" t="s">
        <v>1585</v>
      </c>
      <c r="H24" s="100" t="s">
        <v>1564</v>
      </c>
    </row>
    <row r="25" spans="1:12" ht="23.25">
      <c r="A25" s="107">
        <v>2956</v>
      </c>
      <c r="B25" s="103" t="s">
        <v>729</v>
      </c>
      <c r="C25" s="104" t="s">
        <v>570</v>
      </c>
      <c r="D25" s="108" t="s">
        <v>178</v>
      </c>
      <c r="E25" s="105" t="s">
        <v>1205</v>
      </c>
      <c r="F25" s="106" t="s">
        <v>1575</v>
      </c>
      <c r="G25" s="99" t="s">
        <v>1594</v>
      </c>
    </row>
    <row r="26" spans="1:12" ht="23.25">
      <c r="A26" s="87">
        <v>3294</v>
      </c>
      <c r="B26" s="88" t="s">
        <v>729</v>
      </c>
      <c r="C26" s="89" t="s">
        <v>411</v>
      </c>
      <c r="D26" s="109" t="s">
        <v>793</v>
      </c>
      <c r="E26" s="110" t="s">
        <v>28</v>
      </c>
      <c r="F26" s="108" t="s">
        <v>1576</v>
      </c>
      <c r="G26" s="99" t="s">
        <v>1590</v>
      </c>
      <c r="K26" s="99" t="s">
        <v>1585</v>
      </c>
      <c r="L26" s="99">
        <f>COUNTIF(G$1:G$80,K26)</f>
        <v>4</v>
      </c>
    </row>
    <row r="27" spans="1:12" ht="23.25">
      <c r="A27" s="87">
        <v>3140</v>
      </c>
      <c r="B27" s="88" t="s">
        <v>730</v>
      </c>
      <c r="C27" s="89" t="s">
        <v>1371</v>
      </c>
      <c r="D27" s="109" t="s">
        <v>260</v>
      </c>
      <c r="E27" s="110" t="s">
        <v>300</v>
      </c>
      <c r="F27" s="94" t="s">
        <v>1577</v>
      </c>
      <c r="G27" s="99" t="s">
        <v>1059</v>
      </c>
      <c r="K27" s="99" t="s">
        <v>1583</v>
      </c>
      <c r="L27" s="99">
        <f t="shared" ref="L27:L37" si="0">COUNTIF(G$1:G$80,K27)</f>
        <v>3</v>
      </c>
    </row>
    <row r="28" spans="1:12" ht="23.25">
      <c r="A28" s="87">
        <v>3568</v>
      </c>
      <c r="B28" s="88" t="s">
        <v>729</v>
      </c>
      <c r="C28" s="89" t="s">
        <v>1489</v>
      </c>
      <c r="D28" s="109" t="s">
        <v>96</v>
      </c>
      <c r="E28" s="110" t="s">
        <v>300</v>
      </c>
      <c r="F28" s="94"/>
      <c r="G28" s="99" t="s">
        <v>1059</v>
      </c>
      <c r="K28" s="99" t="s">
        <v>1584</v>
      </c>
      <c r="L28" s="99">
        <f t="shared" si="0"/>
        <v>1</v>
      </c>
    </row>
    <row r="29" spans="1:12" ht="23.25">
      <c r="A29" s="111">
        <v>3604</v>
      </c>
      <c r="B29" s="97" t="s">
        <v>729</v>
      </c>
      <c r="C29" s="93" t="s">
        <v>1093</v>
      </c>
      <c r="D29" s="109" t="s">
        <v>1094</v>
      </c>
      <c r="E29" s="110" t="s">
        <v>58</v>
      </c>
      <c r="F29" s="94" t="s">
        <v>1577</v>
      </c>
      <c r="G29" s="99" t="s">
        <v>1590</v>
      </c>
      <c r="K29" s="99" t="s">
        <v>1590</v>
      </c>
      <c r="L29" s="99">
        <f t="shared" si="0"/>
        <v>6</v>
      </c>
    </row>
    <row r="30" spans="1:12" ht="23.25">
      <c r="A30" s="87">
        <v>3171</v>
      </c>
      <c r="B30" s="88" t="s">
        <v>729</v>
      </c>
      <c r="C30" s="89" t="s">
        <v>444</v>
      </c>
      <c r="D30" s="109" t="s">
        <v>80</v>
      </c>
      <c r="E30" s="110" t="s">
        <v>114</v>
      </c>
      <c r="F30" s="94" t="s">
        <v>1578</v>
      </c>
      <c r="G30" s="99" t="s">
        <v>1592</v>
      </c>
      <c r="K30" s="99" t="s">
        <v>1591</v>
      </c>
      <c r="L30" s="99">
        <f t="shared" si="0"/>
        <v>3</v>
      </c>
    </row>
    <row r="31" spans="1:12" ht="23.25">
      <c r="A31" s="87">
        <v>3529</v>
      </c>
      <c r="B31" s="88" t="s">
        <v>729</v>
      </c>
      <c r="C31" s="89" t="s">
        <v>964</v>
      </c>
      <c r="D31" s="109" t="s">
        <v>871</v>
      </c>
      <c r="E31" s="86" t="s">
        <v>1579</v>
      </c>
      <c r="F31" s="94" t="s">
        <v>1580</v>
      </c>
      <c r="G31" s="99" t="s">
        <v>1583</v>
      </c>
      <c r="K31" s="99" t="s">
        <v>1592</v>
      </c>
      <c r="L31" s="99">
        <f t="shared" si="0"/>
        <v>5</v>
      </c>
    </row>
    <row r="32" spans="1:12" ht="23.25">
      <c r="A32" s="87">
        <v>3670</v>
      </c>
      <c r="B32" s="88" t="s">
        <v>729</v>
      </c>
      <c r="C32" s="89" t="s">
        <v>1565</v>
      </c>
      <c r="D32" s="109" t="s">
        <v>1234</v>
      </c>
      <c r="E32" s="98" t="s">
        <v>114</v>
      </c>
      <c r="F32" s="94" t="s">
        <v>1587</v>
      </c>
      <c r="G32" s="99" t="s">
        <v>1592</v>
      </c>
      <c r="K32" s="99" t="s">
        <v>1593</v>
      </c>
      <c r="L32" s="99">
        <f t="shared" si="0"/>
        <v>1</v>
      </c>
    </row>
    <row r="33" spans="1:12" ht="23.25">
      <c r="A33" s="87">
        <v>2740</v>
      </c>
      <c r="B33" s="88" t="s">
        <v>730</v>
      </c>
      <c r="C33" s="89" t="s">
        <v>1327</v>
      </c>
      <c r="D33" s="112" t="s">
        <v>1328</v>
      </c>
      <c r="E33" s="86" t="s">
        <v>1559</v>
      </c>
      <c r="G33" s="99" t="s">
        <v>1059</v>
      </c>
      <c r="K33" s="99" t="s">
        <v>1594</v>
      </c>
      <c r="L33" s="99">
        <f t="shared" si="0"/>
        <v>6</v>
      </c>
    </row>
    <row r="34" spans="1:12" ht="23.25">
      <c r="A34" s="87">
        <v>3437</v>
      </c>
      <c r="B34" s="88" t="s">
        <v>730</v>
      </c>
      <c r="C34" s="89" t="s">
        <v>1466</v>
      </c>
      <c r="D34" s="109" t="s">
        <v>261</v>
      </c>
      <c r="E34" s="86" t="s">
        <v>1582</v>
      </c>
      <c r="G34" s="99" t="s">
        <v>1059</v>
      </c>
      <c r="K34" s="99" t="s">
        <v>1595</v>
      </c>
      <c r="L34" s="99">
        <f t="shared" si="0"/>
        <v>2</v>
      </c>
    </row>
    <row r="35" spans="1:12" ht="23.25">
      <c r="A35" s="87">
        <v>3046</v>
      </c>
      <c r="B35" s="88" t="s">
        <v>730</v>
      </c>
      <c r="C35" s="89" t="s">
        <v>1351</v>
      </c>
      <c r="D35" s="90" t="s">
        <v>277</v>
      </c>
      <c r="E35" s="86" t="s">
        <v>1582</v>
      </c>
      <c r="G35" s="99" t="s">
        <v>1059</v>
      </c>
      <c r="K35" s="99" t="s">
        <v>1059</v>
      </c>
      <c r="L35" s="99">
        <f t="shared" si="0"/>
        <v>8</v>
      </c>
    </row>
    <row r="36" spans="1:12" ht="23.25">
      <c r="A36" s="107">
        <v>2927</v>
      </c>
      <c r="B36" s="103" t="s">
        <v>729</v>
      </c>
      <c r="C36" s="104" t="s">
        <v>483</v>
      </c>
      <c r="D36" s="109" t="s">
        <v>742</v>
      </c>
      <c r="E36" s="110" t="s">
        <v>169</v>
      </c>
      <c r="F36" s="94" t="s">
        <v>1581</v>
      </c>
      <c r="G36" s="99" t="s">
        <v>1593</v>
      </c>
      <c r="K36" s="99" t="s">
        <v>1060</v>
      </c>
      <c r="L36" s="99">
        <f t="shared" si="0"/>
        <v>3</v>
      </c>
    </row>
    <row r="37" spans="1:12" ht="23.25">
      <c r="A37" s="107">
        <v>3433</v>
      </c>
      <c r="B37" s="103" t="s">
        <v>730</v>
      </c>
      <c r="C37" s="104" t="s">
        <v>685</v>
      </c>
      <c r="D37" s="109" t="s">
        <v>324</v>
      </c>
      <c r="E37" s="110" t="s">
        <v>365</v>
      </c>
      <c r="F37" s="94" t="s">
        <v>1581</v>
      </c>
      <c r="G37" s="99" t="s">
        <v>1060</v>
      </c>
      <c r="K37" s="99" t="s">
        <v>1061</v>
      </c>
      <c r="L37" s="99">
        <f t="shared" si="0"/>
        <v>1</v>
      </c>
    </row>
    <row r="38" spans="1:12" ht="23.25">
      <c r="A38" s="87">
        <v>3184</v>
      </c>
      <c r="B38" s="88" t="s">
        <v>729</v>
      </c>
      <c r="C38" s="89" t="s">
        <v>411</v>
      </c>
      <c r="D38" s="109" t="s">
        <v>43</v>
      </c>
      <c r="E38" s="110" t="s">
        <v>113</v>
      </c>
      <c r="F38" s="94" t="s">
        <v>1586</v>
      </c>
      <c r="G38" s="99" t="s">
        <v>1591</v>
      </c>
      <c r="K38" s="99"/>
      <c r="L38" s="99">
        <f>SUM(L26:L37)</f>
        <v>43</v>
      </c>
    </row>
    <row r="39" spans="1:12" ht="23.25">
      <c r="A39" s="87">
        <v>3253</v>
      </c>
      <c r="B39" s="88" t="s">
        <v>730</v>
      </c>
      <c r="C39" s="89" t="s">
        <v>420</v>
      </c>
      <c r="D39" s="109" t="s">
        <v>10</v>
      </c>
      <c r="E39" s="110" t="s">
        <v>113</v>
      </c>
      <c r="F39" s="94" t="s">
        <v>1588</v>
      </c>
      <c r="G39" s="99" t="s">
        <v>1596</v>
      </c>
    </row>
    <row r="40" spans="1:12" ht="23.25">
      <c r="A40" s="87">
        <v>2895</v>
      </c>
      <c r="B40" s="88" t="s">
        <v>729</v>
      </c>
      <c r="C40" s="89" t="s">
        <v>566</v>
      </c>
      <c r="D40" s="109" t="s">
        <v>31</v>
      </c>
      <c r="E40" s="110" t="s">
        <v>243</v>
      </c>
      <c r="F40" s="94" t="s">
        <v>1589</v>
      </c>
      <c r="G40" s="113" t="s">
        <v>1594</v>
      </c>
    </row>
    <row r="41" spans="1:12" ht="23.25">
      <c r="A41" s="87">
        <v>3586</v>
      </c>
      <c r="B41" s="88" t="s">
        <v>729</v>
      </c>
      <c r="C41" s="89" t="s">
        <v>471</v>
      </c>
      <c r="D41" s="109" t="s">
        <v>1134</v>
      </c>
      <c r="E41" s="110" t="s">
        <v>141</v>
      </c>
      <c r="F41" s="94" t="s">
        <v>1589</v>
      </c>
      <c r="G41" s="113" t="s">
        <v>1592</v>
      </c>
    </row>
    <row r="42" spans="1:12" ht="23.25">
      <c r="A42" s="87">
        <v>3654</v>
      </c>
      <c r="B42" s="88" t="s">
        <v>730</v>
      </c>
      <c r="C42" s="89" t="s">
        <v>1187</v>
      </c>
      <c r="D42" s="90" t="s">
        <v>1188</v>
      </c>
      <c r="E42" s="99" t="s">
        <v>767</v>
      </c>
      <c r="F42" s="94" t="s">
        <v>1589</v>
      </c>
      <c r="G42" s="113" t="s">
        <v>1585</v>
      </c>
    </row>
    <row r="43" spans="1:12" ht="23.25">
      <c r="A43" s="114">
        <v>2980</v>
      </c>
      <c r="B43" s="115" t="s">
        <v>729</v>
      </c>
      <c r="C43" s="116" t="s">
        <v>411</v>
      </c>
      <c r="D43" s="117" t="s">
        <v>1138</v>
      </c>
      <c r="E43" s="118" t="s">
        <v>327</v>
      </c>
      <c r="F43" s="119"/>
      <c r="G43" s="99" t="s">
        <v>1059</v>
      </c>
    </row>
    <row r="44" spans="1:12" ht="23.25">
      <c r="A44" s="87">
        <v>3492</v>
      </c>
      <c r="B44" s="88" t="s">
        <v>730</v>
      </c>
      <c r="C44" s="89" t="s">
        <v>917</v>
      </c>
      <c r="D44" s="94" t="s">
        <v>817</v>
      </c>
      <c r="E44" s="120" t="s">
        <v>28</v>
      </c>
      <c r="F44" s="94" t="s">
        <v>1700</v>
      </c>
      <c r="G44" s="113" t="s">
        <v>1590</v>
      </c>
    </row>
    <row r="45" spans="1:12" ht="23.25">
      <c r="A45" s="121">
        <v>3205</v>
      </c>
      <c r="B45" s="97" t="s">
        <v>729</v>
      </c>
      <c r="C45" s="96" t="s">
        <v>890</v>
      </c>
      <c r="D45" s="94" t="s">
        <v>1517</v>
      </c>
      <c r="E45" s="120" t="s">
        <v>58</v>
      </c>
      <c r="F45" s="94" t="s">
        <v>1699</v>
      </c>
      <c r="G45" s="113" t="s">
        <v>1591</v>
      </c>
    </row>
    <row r="46" spans="1:12" ht="23.25">
      <c r="A46" s="87">
        <v>3541</v>
      </c>
      <c r="B46" s="88" t="s">
        <v>730</v>
      </c>
      <c r="C46" s="89" t="s">
        <v>974</v>
      </c>
      <c r="D46" s="90" t="s">
        <v>880</v>
      </c>
      <c r="E46" s="120" t="s">
        <v>1472</v>
      </c>
      <c r="F46" s="94" t="s">
        <v>1698</v>
      </c>
      <c r="G46" s="100"/>
    </row>
    <row r="47" spans="1:12" ht="23.25">
      <c r="A47" s="87">
        <v>3555</v>
      </c>
      <c r="B47" s="88" t="s">
        <v>730</v>
      </c>
      <c r="C47" s="89" t="s">
        <v>1016</v>
      </c>
      <c r="D47" s="90" t="s">
        <v>1017</v>
      </c>
      <c r="E47" s="120" t="s">
        <v>88</v>
      </c>
      <c r="F47" s="94" t="s">
        <v>1702</v>
      </c>
      <c r="G47" s="100"/>
    </row>
    <row r="48" spans="1:12" ht="23.25">
      <c r="A48" s="87">
        <v>3171</v>
      </c>
      <c r="B48" s="88" t="s">
        <v>729</v>
      </c>
      <c r="C48" s="89" t="s">
        <v>444</v>
      </c>
      <c r="D48" s="90" t="s">
        <v>80</v>
      </c>
      <c r="E48" s="120" t="s">
        <v>114</v>
      </c>
      <c r="F48" s="94" t="s">
        <v>1809</v>
      </c>
      <c r="G48" s="100"/>
    </row>
    <row r="49" spans="1:8" ht="23.25">
      <c r="A49" s="87">
        <v>3317</v>
      </c>
      <c r="B49" s="88" t="s">
        <v>729</v>
      </c>
      <c r="C49" s="89" t="s">
        <v>428</v>
      </c>
      <c r="D49" s="90" t="s">
        <v>64</v>
      </c>
      <c r="E49" s="120" t="s">
        <v>114</v>
      </c>
      <c r="F49" s="94"/>
      <c r="G49" s="100"/>
    </row>
    <row r="50" spans="1:8" ht="23.25">
      <c r="A50" s="87">
        <v>2980</v>
      </c>
      <c r="B50" s="88" t="s">
        <v>729</v>
      </c>
      <c r="C50" s="89" t="s">
        <v>411</v>
      </c>
      <c r="D50" s="90" t="s">
        <v>1138</v>
      </c>
      <c r="E50" s="120" t="s">
        <v>327</v>
      </c>
      <c r="F50" s="94"/>
      <c r="G50" s="100"/>
    </row>
    <row r="51" spans="1:8" ht="23.25">
      <c r="A51" s="87">
        <v>3575</v>
      </c>
      <c r="B51" s="88" t="s">
        <v>729</v>
      </c>
      <c r="C51" s="89" t="s">
        <v>1494</v>
      </c>
      <c r="D51" s="90" t="s">
        <v>1121</v>
      </c>
      <c r="E51" s="120" t="s">
        <v>327</v>
      </c>
      <c r="F51" s="94"/>
      <c r="G51" s="100"/>
    </row>
    <row r="52" spans="1:8" ht="21">
      <c r="A52" s="135">
        <v>3660</v>
      </c>
      <c r="B52" s="138" t="s">
        <v>729</v>
      </c>
      <c r="C52" s="139" t="s">
        <v>1214</v>
      </c>
      <c r="D52" s="145" t="s">
        <v>1215</v>
      </c>
      <c r="E52" s="100" t="s">
        <v>243</v>
      </c>
      <c r="G52" s="100"/>
    </row>
    <row r="53" spans="1:8" ht="23.25">
      <c r="A53" s="87">
        <v>3701</v>
      </c>
      <c r="B53" s="88" t="s">
        <v>729</v>
      </c>
      <c r="C53" s="89" t="s">
        <v>1617</v>
      </c>
      <c r="D53" s="90" t="s">
        <v>163</v>
      </c>
      <c r="E53" s="120" t="s">
        <v>28</v>
      </c>
      <c r="F53" s="94" t="s">
        <v>1828</v>
      </c>
      <c r="G53" s="100"/>
    </row>
    <row r="54" spans="1:8" ht="23.25">
      <c r="A54" s="144">
        <v>3591</v>
      </c>
      <c r="B54" s="138" t="s">
        <v>729</v>
      </c>
      <c r="C54" s="139" t="s">
        <v>1084</v>
      </c>
      <c r="D54" s="143" t="s">
        <v>347</v>
      </c>
      <c r="E54" s="235" t="s">
        <v>88</v>
      </c>
      <c r="F54" s="192" t="s">
        <v>1835</v>
      </c>
      <c r="G54" s="100"/>
    </row>
    <row r="55" spans="1:8" ht="21">
      <c r="A55" s="144"/>
      <c r="B55" s="138"/>
      <c r="C55" s="139"/>
      <c r="D55" s="143"/>
      <c r="E55" s="100"/>
      <c r="G55" s="100"/>
    </row>
    <row r="56" spans="1:8" ht="21">
      <c r="A56" s="144"/>
      <c r="B56" s="138"/>
      <c r="C56" s="139"/>
      <c r="D56" s="143"/>
      <c r="E56" s="100"/>
      <c r="G56" s="100"/>
    </row>
    <row r="57" spans="1:8" ht="23.25">
      <c r="A57" s="87">
        <v>2813</v>
      </c>
      <c r="B57" s="88" t="s">
        <v>729</v>
      </c>
      <c r="C57" s="89" t="s">
        <v>1210</v>
      </c>
      <c r="D57" s="90" t="s">
        <v>1211</v>
      </c>
      <c r="E57" s="98" t="s">
        <v>367</v>
      </c>
      <c r="F57" s="91" t="s">
        <v>1212</v>
      </c>
      <c r="H57" s="100" t="s">
        <v>1573</v>
      </c>
    </row>
    <row r="58" spans="1:8" ht="23.25">
      <c r="A58" s="87">
        <v>3664</v>
      </c>
      <c r="B58" s="88" t="s">
        <v>730</v>
      </c>
      <c r="C58" s="89" t="s">
        <v>1535</v>
      </c>
      <c r="D58" s="90" t="s">
        <v>1536</v>
      </c>
      <c r="E58" s="98" t="s">
        <v>141</v>
      </c>
      <c r="F58" s="122" t="s">
        <v>1574</v>
      </c>
    </row>
    <row r="59" spans="1:8" ht="23.25">
      <c r="A59" s="87">
        <v>3665</v>
      </c>
      <c r="B59" s="88" t="s">
        <v>730</v>
      </c>
      <c r="C59" s="89" t="s">
        <v>760</v>
      </c>
      <c r="D59" s="90" t="s">
        <v>1551</v>
      </c>
      <c r="E59" s="98" t="s">
        <v>198</v>
      </c>
      <c r="F59" s="91" t="s">
        <v>1571</v>
      </c>
      <c r="H59" s="100" t="s">
        <v>1573</v>
      </c>
    </row>
    <row r="60" spans="1:8" ht="23.25">
      <c r="A60" s="87">
        <v>3666</v>
      </c>
      <c r="B60" s="88" t="s">
        <v>730</v>
      </c>
      <c r="C60" s="89" t="s">
        <v>1561</v>
      </c>
      <c r="D60" s="90" t="s">
        <v>1562</v>
      </c>
      <c r="E60" s="98" t="s">
        <v>198</v>
      </c>
      <c r="F60" s="91" t="s">
        <v>1571</v>
      </c>
    </row>
    <row r="61" spans="1:8" ht="23.25">
      <c r="A61" s="87">
        <v>3667</v>
      </c>
      <c r="B61" s="88" t="s">
        <v>729</v>
      </c>
      <c r="C61" s="89" t="s">
        <v>1560</v>
      </c>
      <c r="D61" s="90" t="s">
        <v>95</v>
      </c>
      <c r="E61" s="98" t="s">
        <v>348</v>
      </c>
      <c r="F61" s="91" t="s">
        <v>1571</v>
      </c>
      <c r="H61" s="100" t="s">
        <v>1573</v>
      </c>
    </row>
    <row r="62" spans="1:8" ht="23.25">
      <c r="A62" s="107">
        <v>3668</v>
      </c>
      <c r="B62" s="103" t="s">
        <v>729</v>
      </c>
      <c r="C62" s="104" t="s">
        <v>1569</v>
      </c>
      <c r="D62" s="108" t="s">
        <v>1570</v>
      </c>
      <c r="E62" s="123" t="s">
        <v>769</v>
      </c>
      <c r="F62" s="106" t="s">
        <v>1571</v>
      </c>
      <c r="H62" s="100" t="s">
        <v>1573</v>
      </c>
    </row>
    <row r="63" spans="1:8" ht="23.25">
      <c r="A63" s="107">
        <v>3669</v>
      </c>
      <c r="B63" s="103" t="s">
        <v>729</v>
      </c>
      <c r="C63" s="104" t="s">
        <v>1567</v>
      </c>
      <c r="D63" s="108" t="s">
        <v>1568</v>
      </c>
      <c r="E63" s="123" t="s">
        <v>769</v>
      </c>
      <c r="F63" s="106" t="s">
        <v>1571</v>
      </c>
    </row>
    <row r="64" spans="1:8" ht="23.25">
      <c r="A64" s="87">
        <v>3670</v>
      </c>
      <c r="B64" s="88" t="s">
        <v>729</v>
      </c>
      <c r="C64" s="89" t="s">
        <v>1565</v>
      </c>
      <c r="D64" s="90" t="s">
        <v>1234</v>
      </c>
      <c r="E64" s="98" t="s">
        <v>114</v>
      </c>
      <c r="F64" s="91" t="s">
        <v>1571</v>
      </c>
    </row>
    <row r="65" spans="1:7" ht="23.25">
      <c r="A65" s="87">
        <v>3671</v>
      </c>
      <c r="B65" s="88" t="s">
        <v>730</v>
      </c>
      <c r="C65" s="89" t="s">
        <v>1566</v>
      </c>
      <c r="D65" s="90" t="s">
        <v>95</v>
      </c>
      <c r="E65" s="98" t="s">
        <v>220</v>
      </c>
      <c r="F65" s="91" t="s">
        <v>1571</v>
      </c>
    </row>
    <row r="66" spans="1:7" ht="23.25">
      <c r="A66" s="232">
        <v>3761</v>
      </c>
      <c r="B66" s="88" t="s">
        <v>729</v>
      </c>
      <c r="C66" s="101" t="s">
        <v>486</v>
      </c>
      <c r="D66" s="91" t="s">
        <v>1832</v>
      </c>
      <c r="E66" s="86" t="s">
        <v>1833</v>
      </c>
      <c r="F66" s="91" t="s">
        <v>1834</v>
      </c>
    </row>
    <row r="67" spans="1:7" ht="23.25">
      <c r="A67" s="237">
        <v>3762</v>
      </c>
      <c r="B67" s="86" t="s">
        <v>729</v>
      </c>
      <c r="C67" s="238" t="s">
        <v>1836</v>
      </c>
      <c r="D67" s="91" t="s">
        <v>1837</v>
      </c>
      <c r="E67" s="239" t="s">
        <v>280</v>
      </c>
      <c r="F67" s="141" t="s">
        <v>1843</v>
      </c>
    </row>
    <row r="68" spans="1:7" ht="23.25">
      <c r="A68" s="237">
        <v>3763</v>
      </c>
      <c r="B68" s="86" t="s">
        <v>730</v>
      </c>
      <c r="C68" s="238" t="s">
        <v>1838</v>
      </c>
      <c r="D68" s="91" t="s">
        <v>1839</v>
      </c>
      <c r="E68" s="239" t="s">
        <v>58</v>
      </c>
      <c r="F68" s="141" t="s">
        <v>1843</v>
      </c>
    </row>
    <row r="69" spans="1:7" ht="23.25">
      <c r="A69" s="237">
        <v>3764</v>
      </c>
      <c r="B69" s="86" t="s">
        <v>729</v>
      </c>
      <c r="C69" s="238" t="s">
        <v>1840</v>
      </c>
      <c r="D69" s="91" t="s">
        <v>1839</v>
      </c>
      <c r="E69" s="239" t="s">
        <v>114</v>
      </c>
      <c r="F69" s="141" t="s">
        <v>1843</v>
      </c>
    </row>
    <row r="70" spans="1:7" ht="23.25">
      <c r="A70" s="237">
        <v>3604</v>
      </c>
      <c r="B70" s="86" t="s">
        <v>729</v>
      </c>
      <c r="C70" s="238" t="s">
        <v>1093</v>
      </c>
      <c r="D70" s="91" t="s">
        <v>1094</v>
      </c>
      <c r="E70" s="239" t="s">
        <v>88</v>
      </c>
      <c r="F70" s="141" t="s">
        <v>1843</v>
      </c>
    </row>
    <row r="71" spans="1:7" ht="23.25">
      <c r="A71" s="237">
        <v>3765</v>
      </c>
      <c r="B71" s="86" t="s">
        <v>729</v>
      </c>
      <c r="C71" s="91" t="s">
        <v>1844</v>
      </c>
      <c r="D71" s="91" t="s">
        <v>1845</v>
      </c>
      <c r="E71" s="239" t="s">
        <v>220</v>
      </c>
      <c r="F71" s="141" t="s">
        <v>1843</v>
      </c>
    </row>
    <row r="72" spans="1:7" ht="23.25">
      <c r="A72" s="237">
        <v>3766</v>
      </c>
      <c r="B72" s="86" t="s">
        <v>730</v>
      </c>
      <c r="C72" s="91" t="s">
        <v>917</v>
      </c>
      <c r="D72" s="91" t="s">
        <v>1722</v>
      </c>
      <c r="E72" s="86" t="s">
        <v>766</v>
      </c>
      <c r="F72" s="141" t="s">
        <v>1847</v>
      </c>
      <c r="G72" s="242" t="s">
        <v>1849</v>
      </c>
    </row>
    <row r="73" spans="1:7" ht="23.25">
      <c r="A73" s="237">
        <v>3767</v>
      </c>
      <c r="B73" s="86" t="s">
        <v>729</v>
      </c>
      <c r="C73" s="91" t="s">
        <v>490</v>
      </c>
      <c r="D73" s="91" t="s">
        <v>1846</v>
      </c>
      <c r="E73" s="86" t="s">
        <v>769</v>
      </c>
      <c r="F73" s="141" t="s">
        <v>1847</v>
      </c>
      <c r="G73" s="242" t="s">
        <v>1849</v>
      </c>
    </row>
    <row r="74" spans="1:7" ht="23.25">
      <c r="A74" s="426"/>
      <c r="B74" s="427"/>
      <c r="C74" s="101"/>
      <c r="D74" s="101"/>
      <c r="E74" s="427"/>
      <c r="F74" s="236"/>
      <c r="G74" s="428"/>
    </row>
    <row r="77" spans="1:7" s="187" customFormat="1" ht="23.25">
      <c r="A77" s="164">
        <v>3634</v>
      </c>
      <c r="B77" s="86" t="s">
        <v>730</v>
      </c>
      <c r="C77" s="91" t="s">
        <v>655</v>
      </c>
      <c r="D77" s="91" t="s">
        <v>1159</v>
      </c>
      <c r="E77" s="92" t="s">
        <v>768</v>
      </c>
      <c r="F77" s="91" t="s">
        <v>1852</v>
      </c>
      <c r="G77" s="432" t="s">
        <v>2121</v>
      </c>
    </row>
    <row r="78" spans="1:7" s="187" customFormat="1" ht="23.25">
      <c r="A78" s="164">
        <v>3497</v>
      </c>
      <c r="B78" s="86" t="s">
        <v>729</v>
      </c>
      <c r="C78" s="91" t="s">
        <v>1036</v>
      </c>
      <c r="D78" s="91" t="s">
        <v>834</v>
      </c>
      <c r="E78" s="92" t="s">
        <v>28</v>
      </c>
      <c r="F78" s="91" t="s">
        <v>1853</v>
      </c>
      <c r="G78" s="432" t="s">
        <v>2121</v>
      </c>
    </row>
    <row r="79" spans="1:7" s="187" customFormat="1" ht="23.25">
      <c r="A79" s="164">
        <v>3303</v>
      </c>
      <c r="B79" s="86" t="s">
        <v>729</v>
      </c>
      <c r="C79" s="91" t="s">
        <v>387</v>
      </c>
      <c r="D79" s="91" t="s">
        <v>1854</v>
      </c>
      <c r="E79" s="92" t="s">
        <v>114</v>
      </c>
      <c r="F79" s="91" t="s">
        <v>1855</v>
      </c>
      <c r="G79" s="432" t="s">
        <v>2121</v>
      </c>
    </row>
    <row r="80" spans="1:7" s="187" customFormat="1" ht="23.25">
      <c r="A80" s="164">
        <v>3584</v>
      </c>
      <c r="B80" s="86" t="s">
        <v>730</v>
      </c>
      <c r="C80" s="91" t="s">
        <v>1132</v>
      </c>
      <c r="D80" s="91" t="s">
        <v>1133</v>
      </c>
      <c r="E80" s="92" t="s">
        <v>169</v>
      </c>
      <c r="F80" s="91" t="s">
        <v>1856</v>
      </c>
      <c r="G80" s="432" t="s">
        <v>2121</v>
      </c>
    </row>
    <row r="81" spans="1:8" s="187" customFormat="1" ht="23.25">
      <c r="A81" s="164">
        <v>3763</v>
      </c>
      <c r="B81" s="86" t="s">
        <v>730</v>
      </c>
      <c r="C81" s="91" t="s">
        <v>1838</v>
      </c>
      <c r="D81" s="91" t="s">
        <v>1839</v>
      </c>
      <c r="E81" s="92" t="s">
        <v>58</v>
      </c>
      <c r="F81" s="91" t="s">
        <v>1857</v>
      </c>
      <c r="G81" s="432" t="s">
        <v>2121</v>
      </c>
    </row>
    <row r="82" spans="1:8" s="187" customFormat="1" ht="23.25">
      <c r="A82" s="164">
        <v>3764</v>
      </c>
      <c r="B82" s="86" t="s">
        <v>729</v>
      </c>
      <c r="C82" s="91" t="s">
        <v>1840</v>
      </c>
      <c r="D82" s="91" t="s">
        <v>1839</v>
      </c>
      <c r="E82" s="92" t="s">
        <v>114</v>
      </c>
      <c r="F82" s="91" t="s">
        <v>1857</v>
      </c>
      <c r="G82" s="432" t="s">
        <v>2121</v>
      </c>
    </row>
    <row r="83" spans="1:8" s="187" customFormat="1" ht="23.25">
      <c r="A83" s="164">
        <v>3377</v>
      </c>
      <c r="B83" s="86" t="s">
        <v>729</v>
      </c>
      <c r="C83" s="91" t="s">
        <v>933</v>
      </c>
      <c r="D83" s="91" t="s">
        <v>86</v>
      </c>
      <c r="E83" s="92" t="s">
        <v>58</v>
      </c>
      <c r="F83" s="91" t="s">
        <v>1858</v>
      </c>
      <c r="G83" s="432" t="s">
        <v>2121</v>
      </c>
    </row>
    <row r="84" spans="1:8" s="187" customFormat="1" ht="23.25">
      <c r="A84" s="164">
        <v>3582</v>
      </c>
      <c r="B84" s="86" t="s">
        <v>730</v>
      </c>
      <c r="C84" s="91" t="s">
        <v>1015</v>
      </c>
      <c r="D84" s="91" t="s">
        <v>1136</v>
      </c>
      <c r="E84" s="92" t="s">
        <v>243</v>
      </c>
      <c r="F84" s="91" t="s">
        <v>1858</v>
      </c>
      <c r="G84" s="432" t="s">
        <v>2121</v>
      </c>
    </row>
    <row r="85" spans="1:8" s="187" customFormat="1" ht="23.25">
      <c r="A85" s="164">
        <v>3310</v>
      </c>
      <c r="B85" s="86" t="s">
        <v>730</v>
      </c>
      <c r="C85" s="91" t="s">
        <v>451</v>
      </c>
      <c r="D85" s="91" t="s">
        <v>86</v>
      </c>
      <c r="E85" s="92" t="s">
        <v>169</v>
      </c>
      <c r="F85" s="91" t="s">
        <v>1858</v>
      </c>
      <c r="G85" s="432" t="s">
        <v>2121</v>
      </c>
    </row>
    <row r="86" spans="1:8" s="187" customFormat="1" ht="23.25">
      <c r="A86" s="164">
        <v>3760</v>
      </c>
      <c r="B86" s="86" t="s">
        <v>729</v>
      </c>
      <c r="C86" s="91" t="s">
        <v>1829</v>
      </c>
      <c r="D86" s="91" t="s">
        <v>1830</v>
      </c>
      <c r="E86" s="92" t="s">
        <v>169</v>
      </c>
      <c r="F86" s="91" t="s">
        <v>1852</v>
      </c>
      <c r="G86" s="432" t="s">
        <v>2121</v>
      </c>
    </row>
    <row r="87" spans="1:8" s="187" customFormat="1" ht="23.25">
      <c r="A87" s="164">
        <v>3044</v>
      </c>
      <c r="B87" s="86" t="s">
        <v>730</v>
      </c>
      <c r="C87" s="91" t="s">
        <v>448</v>
      </c>
      <c r="D87" s="91" t="s">
        <v>84</v>
      </c>
      <c r="E87" s="92" t="s">
        <v>169</v>
      </c>
      <c r="F87" s="91" t="s">
        <v>1852</v>
      </c>
      <c r="G87" s="432" t="s">
        <v>2121</v>
      </c>
    </row>
    <row r="88" spans="1:8" ht="23.25">
      <c r="A88" s="164">
        <v>2829</v>
      </c>
      <c r="B88" s="86" t="s">
        <v>729</v>
      </c>
      <c r="C88" s="91" t="s">
        <v>427</v>
      </c>
      <c r="D88" s="91" t="s">
        <v>205</v>
      </c>
      <c r="E88" s="92" t="s">
        <v>327</v>
      </c>
      <c r="F88" s="91" t="s">
        <v>1859</v>
      </c>
      <c r="G88" s="432" t="s">
        <v>2121</v>
      </c>
    </row>
    <row r="89" spans="1:8" ht="23.25">
      <c r="A89" s="135">
        <v>3318</v>
      </c>
      <c r="B89" s="138" t="s">
        <v>730</v>
      </c>
      <c r="C89" s="139" t="s">
        <v>463</v>
      </c>
      <c r="D89" s="145" t="s">
        <v>98</v>
      </c>
      <c r="E89" s="92" t="s">
        <v>243</v>
      </c>
      <c r="F89" s="91" t="s">
        <v>2086</v>
      </c>
      <c r="G89" s="432" t="s">
        <v>2121</v>
      </c>
    </row>
    <row r="90" spans="1:8" ht="23.25">
      <c r="A90" s="211">
        <v>3724</v>
      </c>
      <c r="B90" s="215" t="s">
        <v>729</v>
      </c>
      <c r="C90" s="355" t="s">
        <v>1714</v>
      </c>
      <c r="D90" s="355" t="s">
        <v>1715</v>
      </c>
      <c r="E90" s="211" t="s">
        <v>766</v>
      </c>
      <c r="F90" s="91" t="s">
        <v>2099</v>
      </c>
      <c r="G90" s="432" t="s">
        <v>2121</v>
      </c>
    </row>
    <row r="91" spans="1:8" ht="23.25">
      <c r="A91" s="211">
        <v>3325</v>
      </c>
      <c r="B91" s="86" t="s">
        <v>730</v>
      </c>
      <c r="C91" s="91" t="s">
        <v>503</v>
      </c>
      <c r="D91" s="91" t="s">
        <v>1051</v>
      </c>
      <c r="E91" s="92" t="s">
        <v>262</v>
      </c>
      <c r="F91" s="91" t="s">
        <v>2117</v>
      </c>
      <c r="G91" s="432" t="s">
        <v>2121</v>
      </c>
    </row>
    <row r="92" spans="1:8" ht="23.25">
      <c r="A92" s="211">
        <v>3818</v>
      </c>
      <c r="B92" s="212" t="s">
        <v>729</v>
      </c>
      <c r="C92" s="356" t="s">
        <v>2015</v>
      </c>
      <c r="D92" s="358" t="s">
        <v>2016</v>
      </c>
      <c r="E92" s="220" t="s">
        <v>770</v>
      </c>
      <c r="F92" s="91" t="s">
        <v>2118</v>
      </c>
      <c r="G92" s="433"/>
    </row>
    <row r="93" spans="1:8" ht="23.25">
      <c r="A93" s="211">
        <v>3619</v>
      </c>
      <c r="B93" s="212" t="s">
        <v>729</v>
      </c>
      <c r="C93" s="91" t="s">
        <v>82</v>
      </c>
      <c r="D93" s="91" t="s">
        <v>1198</v>
      </c>
      <c r="E93" s="92" t="s">
        <v>770</v>
      </c>
      <c r="F93" s="91" t="s">
        <v>2119</v>
      </c>
      <c r="G93" s="432" t="s">
        <v>2121</v>
      </c>
    </row>
    <row r="94" spans="1:8" ht="23.25">
      <c r="A94" s="429">
        <v>3372</v>
      </c>
      <c r="B94" s="322" t="s">
        <v>730</v>
      </c>
      <c r="C94" s="323" t="s">
        <v>937</v>
      </c>
      <c r="D94" s="323" t="s">
        <v>1607</v>
      </c>
      <c r="E94" s="430" t="s">
        <v>88</v>
      </c>
      <c r="F94" s="323" t="s">
        <v>2120</v>
      </c>
      <c r="G94" s="432" t="s">
        <v>2121</v>
      </c>
    </row>
    <row r="95" spans="1:8" ht="23.25">
      <c r="A95" s="429">
        <v>3674</v>
      </c>
      <c r="B95" s="215" t="s">
        <v>729</v>
      </c>
      <c r="C95" s="91" t="s">
        <v>1666</v>
      </c>
      <c r="D95" s="91" t="s">
        <v>1667</v>
      </c>
      <c r="E95" s="92" t="s">
        <v>365</v>
      </c>
      <c r="F95" s="431" t="s">
        <v>2122</v>
      </c>
      <c r="G95" s="432" t="s">
        <v>2121</v>
      </c>
      <c r="H95" s="100" t="s">
        <v>2123</v>
      </c>
    </row>
    <row r="96" spans="1:8" ht="23.25">
      <c r="A96" s="211">
        <v>3726</v>
      </c>
      <c r="B96" s="86" t="s">
        <v>730</v>
      </c>
      <c r="C96" s="91" t="s">
        <v>1724</v>
      </c>
      <c r="D96" s="91" t="s">
        <v>1725</v>
      </c>
      <c r="E96" s="92" t="s">
        <v>766</v>
      </c>
      <c r="F96" s="91" t="s">
        <v>2124</v>
      </c>
      <c r="G96" s="432" t="s">
        <v>2121</v>
      </c>
      <c r="H96" s="100" t="s">
        <v>2123</v>
      </c>
    </row>
    <row r="97" spans="1:8" ht="23.25">
      <c r="A97" s="135">
        <v>3868</v>
      </c>
      <c r="B97" s="311" t="s">
        <v>730</v>
      </c>
      <c r="C97" s="262" t="s">
        <v>695</v>
      </c>
      <c r="D97" s="263" t="s">
        <v>1969</v>
      </c>
      <c r="E97" s="124" t="s">
        <v>280</v>
      </c>
      <c r="F97" s="91" t="s">
        <v>2129</v>
      </c>
      <c r="H97" s="100" t="s">
        <v>2123</v>
      </c>
    </row>
    <row r="98" spans="1:8" ht="23.25">
      <c r="A98" s="211">
        <v>3877</v>
      </c>
      <c r="B98" s="215" t="s">
        <v>730</v>
      </c>
      <c r="C98" s="347" t="s">
        <v>1394</v>
      </c>
      <c r="D98" s="347" t="s">
        <v>2080</v>
      </c>
      <c r="E98" s="220" t="s">
        <v>1529</v>
      </c>
      <c r="F98" s="91" t="s">
        <v>2129</v>
      </c>
      <c r="G98" s="220" t="s">
        <v>771</v>
      </c>
      <c r="H98" s="100" t="s">
        <v>2123</v>
      </c>
    </row>
    <row r="99" spans="1:8" ht="23.25">
      <c r="A99" s="441">
        <v>2794</v>
      </c>
      <c r="B99" s="442" t="s">
        <v>729</v>
      </c>
      <c r="C99" s="443" t="s">
        <v>560</v>
      </c>
      <c r="D99" s="443" t="s">
        <v>170</v>
      </c>
      <c r="E99" s="193" t="s">
        <v>327</v>
      </c>
      <c r="F99" s="91" t="s">
        <v>2132</v>
      </c>
      <c r="G99" s="100"/>
      <c r="H99" s="100" t="s">
        <v>2131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/>
  <dimension ref="A1:V34"/>
  <sheetViews>
    <sheetView topLeftCell="A13" zoomScale="160" zoomScaleNormal="160" zoomScaleSheetLayoutView="145" workbookViewId="0">
      <selection activeCell="M23" sqref="M23"/>
    </sheetView>
  </sheetViews>
  <sheetFormatPr defaultRowHeight="18"/>
  <cols>
    <col min="1" max="1" width="4.25" style="71" customWidth="1"/>
    <col min="2" max="2" width="4.625" style="72" customWidth="1"/>
    <col min="3" max="5" width="4.625" style="71" customWidth="1"/>
    <col min="6" max="6" width="3.375" style="71" customWidth="1"/>
    <col min="7" max="10" width="4.625" style="71" customWidth="1"/>
    <col min="11" max="11" width="3.25" style="71" customWidth="1"/>
    <col min="12" max="12" width="4.875" style="71" bestFit="1" customWidth="1"/>
    <col min="13" max="13" width="14.375" style="71" customWidth="1"/>
    <col min="14" max="14" width="13.5" style="71" customWidth="1"/>
    <col min="15" max="15" width="3.875" style="71" customWidth="1"/>
    <col min="16" max="16" width="27.25" style="71" customWidth="1"/>
    <col min="17" max="18" width="9" style="71" customWidth="1"/>
    <col min="19" max="16384" width="9" style="71"/>
  </cols>
  <sheetData>
    <row r="1" spans="1:22" ht="60.75" customHeight="1"/>
    <row r="2" spans="1:22" ht="21" customHeight="1"/>
    <row r="3" spans="1:22" ht="16.5" customHeight="1">
      <c r="B3" s="469" t="s">
        <v>1889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</row>
    <row r="4" spans="1:22" ht="16.5" customHeight="1">
      <c r="B4" s="470" t="s">
        <v>765</v>
      </c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</row>
    <row r="5" spans="1:22" ht="16.5" customHeight="1">
      <c r="B5" s="73"/>
      <c r="C5" s="74" t="s">
        <v>729</v>
      </c>
      <c r="D5" s="74" t="s">
        <v>730</v>
      </c>
      <c r="E5" s="73"/>
      <c r="F5" s="73"/>
    </row>
    <row r="6" spans="1:22" ht="17.25" customHeight="1">
      <c r="B6" s="70" t="s">
        <v>731</v>
      </c>
      <c r="C6" s="70" t="s">
        <v>764</v>
      </c>
      <c r="D6" s="70" t="s">
        <v>763</v>
      </c>
      <c r="E6" s="70" t="s">
        <v>762</v>
      </c>
      <c r="F6" s="75"/>
      <c r="G6" s="70" t="s">
        <v>731</v>
      </c>
      <c r="H6" s="70" t="s">
        <v>764</v>
      </c>
      <c r="I6" s="70" t="s">
        <v>763</v>
      </c>
      <c r="J6" s="70" t="s">
        <v>762</v>
      </c>
      <c r="L6" s="76" t="s">
        <v>731</v>
      </c>
      <c r="M6" s="468" t="s">
        <v>992</v>
      </c>
      <c r="N6" s="468"/>
    </row>
    <row r="7" spans="1:22" s="78" customFormat="1" ht="17.45" customHeight="1">
      <c r="A7" s="77"/>
      <c r="B7" s="247" t="s">
        <v>1522</v>
      </c>
      <c r="C7" s="248">
        <f>COUNTIF(อนุบาล!$I$3:$I$432,B7&amp;"เด็กชาย")</f>
        <v>9</v>
      </c>
      <c r="D7" s="248">
        <f>COUNTIF(อนุบาล!$I$3:$I$432,B7&amp;"เด็กหญิง")</f>
        <v>6</v>
      </c>
      <c r="E7" s="249">
        <f>SUM(C7:D7)</f>
        <v>15</v>
      </c>
      <c r="F7" s="82"/>
      <c r="G7" s="247" t="s">
        <v>28</v>
      </c>
      <c r="H7" s="247">
        <f>COUNTIF(ป1.1!$E$6:$E$49,"เด็กชาย")</f>
        <v>13</v>
      </c>
      <c r="I7" s="247">
        <f>COUNTIF(ป1.1!$E$6:$E$49,"เด็กหญิง")</f>
        <v>13</v>
      </c>
      <c r="J7" s="247">
        <f t="shared" ref="J7:J8" si="0">SUM(H7:I7)</f>
        <v>26</v>
      </c>
      <c r="L7" s="79" t="s">
        <v>28</v>
      </c>
      <c r="M7" s="47" t="s">
        <v>1107</v>
      </c>
      <c r="N7" s="80" t="s">
        <v>117</v>
      </c>
      <c r="O7" s="71"/>
      <c r="P7" s="71"/>
    </row>
    <row r="8" spans="1:22" s="78" customFormat="1" ht="17.45" customHeight="1">
      <c r="A8" s="74" t="s">
        <v>1060</v>
      </c>
      <c r="B8" s="247" t="s">
        <v>1523</v>
      </c>
      <c r="C8" s="248">
        <f>COUNTIF(อนุบาล!$I$3:$I$432,B8&amp;"เด็กชาย")</f>
        <v>5</v>
      </c>
      <c r="D8" s="248">
        <f>COUNTIF(อนุบาล!$I$3:$I$432,B8&amp;"เด็กหญิง")</f>
        <v>10</v>
      </c>
      <c r="E8" s="249">
        <f t="shared" ref="E8:E15" si="1">SUM(C8:D8)</f>
        <v>15</v>
      </c>
      <c r="F8" s="82"/>
      <c r="G8" s="247" t="s">
        <v>58</v>
      </c>
      <c r="H8" s="247">
        <f>COUNTIF(ป1.2!$E$6:$E$27,"เด็กชาย")</f>
        <v>13</v>
      </c>
      <c r="I8" s="247">
        <f>COUNTIF(ป1.2!$E$6:$E$39,"เด็กหญิง")</f>
        <v>11</v>
      </c>
      <c r="J8" s="247">
        <f t="shared" si="0"/>
        <v>24</v>
      </c>
      <c r="L8" s="81" t="s">
        <v>58</v>
      </c>
      <c r="M8" s="47" t="s">
        <v>1270</v>
      </c>
      <c r="N8" s="80" t="s">
        <v>1109</v>
      </c>
      <c r="O8" s="71"/>
      <c r="P8" s="71"/>
    </row>
    <row r="9" spans="1:22" s="78" customFormat="1" ht="17.45" customHeight="1">
      <c r="A9" s="74" t="s">
        <v>1061</v>
      </c>
      <c r="B9" s="247" t="s">
        <v>1524</v>
      </c>
      <c r="C9" s="248">
        <f>COUNTIF(อนุบาล!$I$3:$I$432,B9&amp;"เด็กชาย")</f>
        <v>6</v>
      </c>
      <c r="D9" s="248">
        <f>COUNTIF(อนุบาล!$I$3:$I$432,B9&amp;"เด็กหญิง")</f>
        <v>9</v>
      </c>
      <c r="E9" s="249">
        <f t="shared" si="1"/>
        <v>15</v>
      </c>
      <c r="F9" s="82"/>
      <c r="G9" s="247" t="s">
        <v>1873</v>
      </c>
      <c r="H9" s="247">
        <f>COUNTIF(ป1.3!$E$6:$E$28,"เด็กชาย")</f>
        <v>13</v>
      </c>
      <c r="I9" s="247">
        <f>COUNTIF(ป1.3!$E$6:$E$40,"เด็กหญิง")</f>
        <v>12</v>
      </c>
      <c r="J9" s="247">
        <f t="shared" ref="J9" si="2">SUM(H9:I9)</f>
        <v>25</v>
      </c>
      <c r="L9" s="81" t="s">
        <v>58</v>
      </c>
      <c r="M9" s="47" t="s">
        <v>1000</v>
      </c>
      <c r="N9" s="80" t="s">
        <v>1001</v>
      </c>
      <c r="O9" s="71"/>
      <c r="P9" s="71"/>
    </row>
    <row r="10" spans="1:22" s="78" customFormat="1" ht="17.45" customHeight="1">
      <c r="A10" s="74" t="s">
        <v>1525</v>
      </c>
      <c r="B10" s="247" t="s">
        <v>1525</v>
      </c>
      <c r="C10" s="248">
        <f>COUNTIF(อนุบาล!$I$3:$I$432,A10&amp;"เด็กชาย")</f>
        <v>7</v>
      </c>
      <c r="D10" s="248">
        <f>COUNTIF(อนุบาล!$I$3:$I$432,A10&amp;"เด็กหญิง")</f>
        <v>7</v>
      </c>
      <c r="E10" s="249">
        <f t="shared" si="1"/>
        <v>14</v>
      </c>
      <c r="F10" s="82"/>
      <c r="G10" s="247" t="s">
        <v>88</v>
      </c>
      <c r="H10" s="247">
        <f>COUNTIF(ป2.1!$E$6:$E$39,"เด็กชาย")</f>
        <v>12</v>
      </c>
      <c r="I10" s="247">
        <f>COUNTIF(ป2.1!$E$6:$E$39,"เด็กหญิง")</f>
        <v>11</v>
      </c>
      <c r="J10" s="247">
        <f>SUM(H10:I10)</f>
        <v>23</v>
      </c>
      <c r="L10" s="81" t="s">
        <v>1873</v>
      </c>
      <c r="M10" s="47" t="s">
        <v>1106</v>
      </c>
      <c r="N10" s="80" t="s">
        <v>995</v>
      </c>
      <c r="O10" s="71"/>
      <c r="P10" s="71"/>
    </row>
    <row r="11" spans="1:22" s="78" customFormat="1" ht="17.45" customHeight="1">
      <c r="A11" s="74" t="s">
        <v>1526</v>
      </c>
      <c r="B11" s="247" t="s">
        <v>1526</v>
      </c>
      <c r="C11" s="248">
        <f>COUNTIF(อนุบาล!$I$3:$I$432,A11&amp;"เด็กชาย")</f>
        <v>7</v>
      </c>
      <c r="D11" s="248">
        <f>COUNTIF(อนุบาล!$I$3:$I$432,A11&amp;"เด็กหญิง")</f>
        <v>8</v>
      </c>
      <c r="E11" s="249">
        <f t="shared" si="1"/>
        <v>15</v>
      </c>
      <c r="F11" s="82"/>
      <c r="G11" s="247" t="s">
        <v>113</v>
      </c>
      <c r="H11" s="247">
        <f>COUNTIF(ป2.2!$E$6:$E$38,"เด็กชาย")</f>
        <v>11</v>
      </c>
      <c r="I11" s="247">
        <f>COUNTIF(ป2.2!$E$6:$E$38,"เด็กหญิง")</f>
        <v>13</v>
      </c>
      <c r="J11" s="247">
        <f>SUM(H11:I11)</f>
        <v>24</v>
      </c>
      <c r="L11" s="81" t="s">
        <v>1873</v>
      </c>
      <c r="M11" s="47" t="s">
        <v>1874</v>
      </c>
      <c r="N11" s="80" t="s">
        <v>1875</v>
      </c>
      <c r="O11" s="71"/>
      <c r="P11" s="71"/>
    </row>
    <row r="12" spans="1:22" s="78" customFormat="1" ht="17.45" customHeight="1">
      <c r="A12" s="74" t="s">
        <v>1527</v>
      </c>
      <c r="B12" s="247" t="s">
        <v>1527</v>
      </c>
      <c r="C12" s="248">
        <f>COUNTIF(อนุบาล!$I$3:$I$432,A12&amp;"เด็กชาย")</f>
        <v>7</v>
      </c>
      <c r="D12" s="248">
        <f>COUNTIF(อนุบาล!$I$3:$I$432,A12&amp;"เด็กหญิง")</f>
        <v>8</v>
      </c>
      <c r="E12" s="249">
        <f t="shared" si="1"/>
        <v>15</v>
      </c>
      <c r="F12" s="82"/>
      <c r="G12" s="247" t="s">
        <v>114</v>
      </c>
      <c r="H12" s="247">
        <f>COUNTIF(ป3.1!$E$6:$E$38,"เด็กชาย")</f>
        <v>14</v>
      </c>
      <c r="I12" s="247">
        <f>COUNTIF(ป3.1!$E$6:$E$38,"เด็กหญิง")</f>
        <v>18</v>
      </c>
      <c r="J12" s="247">
        <f>SUM(H12:I12)</f>
        <v>32</v>
      </c>
      <c r="L12" s="81" t="s">
        <v>88</v>
      </c>
      <c r="M12" s="47" t="s">
        <v>1876</v>
      </c>
      <c r="N12" s="80" t="s">
        <v>1281</v>
      </c>
      <c r="O12" s="71"/>
      <c r="P12" s="71"/>
    </row>
    <row r="13" spans="1:22" s="78" customFormat="1" ht="17.45" customHeight="1">
      <c r="A13" s="74" t="s">
        <v>1528</v>
      </c>
      <c r="B13" s="247" t="s">
        <v>1528</v>
      </c>
      <c r="C13" s="248">
        <f>COUNTIF(อนุบาล!$I$3:$I$432,A13&amp;"เด็กชาย")</f>
        <v>6</v>
      </c>
      <c r="D13" s="248">
        <f>COUNTIF(อนุบาล!$I$3:$I$432,A13&amp;"เด็กหญิง")</f>
        <v>9</v>
      </c>
      <c r="E13" s="249">
        <f t="shared" si="1"/>
        <v>15</v>
      </c>
      <c r="F13" s="82"/>
      <c r="G13" s="247" t="s">
        <v>141</v>
      </c>
      <c r="H13" s="247">
        <f>COUNTIF(ป3.2!$E$6:$E$42,"เด็กชาย")</f>
        <v>16</v>
      </c>
      <c r="I13" s="247">
        <f>COUNTIF(ป3.2!$E$6:$E$42,"เด็กหญิง")</f>
        <v>17</v>
      </c>
      <c r="J13" s="247">
        <f>SUM(H13:I13)</f>
        <v>33</v>
      </c>
      <c r="L13" s="81" t="s">
        <v>88</v>
      </c>
      <c r="M13" s="47" t="s">
        <v>1877</v>
      </c>
      <c r="N13" s="46" t="s">
        <v>1878</v>
      </c>
      <c r="O13" s="71"/>
      <c r="P13" s="71"/>
    </row>
    <row r="14" spans="1:22">
      <c r="A14" s="74" t="s">
        <v>1529</v>
      </c>
      <c r="B14" s="247" t="s">
        <v>1529</v>
      </c>
      <c r="C14" s="248">
        <f>COUNTIF(อนุบาล!$I$3:$I$432,A14&amp;"เด็กชาย")</f>
        <v>8</v>
      </c>
      <c r="D14" s="248">
        <f>COUNTIF(อนุบาล!$I$3:$I$432,A14&amp;"เด็กหญิง")</f>
        <v>6</v>
      </c>
      <c r="E14" s="249">
        <f t="shared" si="1"/>
        <v>14</v>
      </c>
      <c r="F14" s="82"/>
      <c r="G14" s="70" t="s">
        <v>762</v>
      </c>
      <c r="H14" s="70">
        <f>SUM(H7:H13)</f>
        <v>92</v>
      </c>
      <c r="I14" s="70">
        <f>SUM(I7:I13)</f>
        <v>95</v>
      </c>
      <c r="J14" s="70">
        <f>SUM(J7:J13)</f>
        <v>187</v>
      </c>
      <c r="L14" s="81" t="s">
        <v>113</v>
      </c>
      <c r="M14" s="47" t="s">
        <v>1686</v>
      </c>
      <c r="N14" s="46" t="s">
        <v>1291</v>
      </c>
      <c r="Q14" s="78"/>
      <c r="R14" s="78"/>
      <c r="S14" s="78"/>
      <c r="T14" s="78"/>
      <c r="U14" s="78"/>
      <c r="V14" s="78"/>
    </row>
    <row r="15" spans="1:22">
      <c r="A15" s="74" t="s">
        <v>1530</v>
      </c>
      <c r="B15" s="247" t="s">
        <v>1530</v>
      </c>
      <c r="C15" s="248">
        <f>COUNTIF(อนุบาล!$I$3:$I$432,A15&amp;"เด็กชาย")</f>
        <v>8</v>
      </c>
      <c r="D15" s="248">
        <f>COUNTIF(อนุบาล!$I$3:$I$432,A15&amp;"เด็กหญิง")</f>
        <v>7</v>
      </c>
      <c r="E15" s="249">
        <f t="shared" si="1"/>
        <v>15</v>
      </c>
      <c r="F15" s="82"/>
      <c r="G15" s="250"/>
      <c r="H15" s="250"/>
      <c r="I15" s="250"/>
      <c r="J15" s="250"/>
      <c r="L15" s="79" t="s">
        <v>114</v>
      </c>
      <c r="M15" s="47" t="s">
        <v>1879</v>
      </c>
      <c r="N15" s="46" t="s">
        <v>1563</v>
      </c>
      <c r="T15" s="78"/>
      <c r="U15" s="78"/>
      <c r="V15" s="78"/>
    </row>
    <row r="16" spans="1:22">
      <c r="A16" s="74"/>
      <c r="B16" s="70" t="s">
        <v>762</v>
      </c>
      <c r="C16" s="70">
        <f>SUM(C7:C15)</f>
        <v>63</v>
      </c>
      <c r="D16" s="70">
        <f t="shared" ref="D16:E16" si="3">SUM(D7:D15)</f>
        <v>70</v>
      </c>
      <c r="E16" s="70">
        <f t="shared" si="3"/>
        <v>133</v>
      </c>
      <c r="F16" s="82"/>
      <c r="G16" s="250"/>
      <c r="H16" s="250"/>
      <c r="I16" s="250"/>
      <c r="J16" s="250"/>
      <c r="L16" s="79" t="s">
        <v>141</v>
      </c>
      <c r="M16" s="47" t="s">
        <v>996</v>
      </c>
      <c r="N16" s="46" t="s">
        <v>997</v>
      </c>
      <c r="T16" s="78"/>
      <c r="U16" s="78"/>
      <c r="V16" s="78"/>
    </row>
    <row r="17" spans="2:22">
      <c r="B17" s="82"/>
      <c r="C17" s="82"/>
      <c r="D17" s="82"/>
      <c r="E17" s="82"/>
      <c r="F17" s="82"/>
      <c r="G17" s="82"/>
      <c r="H17" s="82"/>
      <c r="I17" s="82"/>
      <c r="J17" s="82"/>
      <c r="L17" s="79" t="s">
        <v>169</v>
      </c>
      <c r="M17" s="47" t="s">
        <v>1002</v>
      </c>
      <c r="N17" s="46" t="s">
        <v>1003</v>
      </c>
      <c r="T17" s="78"/>
      <c r="U17" s="78"/>
      <c r="V17" s="78"/>
    </row>
    <row r="18" spans="2:22">
      <c r="B18" s="70" t="s">
        <v>731</v>
      </c>
      <c r="C18" s="70" t="s">
        <v>764</v>
      </c>
      <c r="D18" s="70" t="s">
        <v>763</v>
      </c>
      <c r="E18" s="70" t="s">
        <v>762</v>
      </c>
      <c r="F18" s="82"/>
      <c r="G18" s="70" t="s">
        <v>731</v>
      </c>
      <c r="H18" s="70" t="s">
        <v>764</v>
      </c>
      <c r="I18" s="70" t="s">
        <v>763</v>
      </c>
      <c r="J18" s="70" t="s">
        <v>762</v>
      </c>
      <c r="L18" s="79" t="s">
        <v>198</v>
      </c>
      <c r="M18" s="47" t="s">
        <v>1113</v>
      </c>
      <c r="N18" s="80" t="s">
        <v>1534</v>
      </c>
      <c r="T18" s="78"/>
      <c r="U18" s="78"/>
      <c r="V18" s="78"/>
    </row>
    <row r="19" spans="2:22">
      <c r="B19" s="247" t="s">
        <v>169</v>
      </c>
      <c r="C19" s="247">
        <f>COUNTIF(ป4.1!$E$6:$E$35,"เด็กชาย")</f>
        <v>13</v>
      </c>
      <c r="D19" s="247">
        <f>COUNTIF(ป4.1!$E$6:$E$35,"เด็กหญิง")</f>
        <v>17</v>
      </c>
      <c r="E19" s="247">
        <f t="shared" ref="E19:E24" si="4">SUM(C19:D19)</f>
        <v>30</v>
      </c>
      <c r="F19" s="82"/>
      <c r="G19" s="247" t="s">
        <v>300</v>
      </c>
      <c r="H19" s="247">
        <f>COUNTIF(ม1.1!$E$6:$E$34,"เด็กชาย")</f>
        <v>18</v>
      </c>
      <c r="I19" s="247">
        <f>COUNTIF(ม1.1!$E$6:$E$43,"เด็กหญิง")</f>
        <v>18</v>
      </c>
      <c r="J19" s="247">
        <f t="shared" ref="J19:J22" si="5">SUM(H19:I19)</f>
        <v>36</v>
      </c>
      <c r="L19" s="79" t="s">
        <v>220</v>
      </c>
      <c r="M19" s="47" t="s">
        <v>1005</v>
      </c>
      <c r="N19" s="46" t="s">
        <v>1006</v>
      </c>
    </row>
    <row r="20" spans="2:22">
      <c r="B20" s="247" t="s">
        <v>198</v>
      </c>
      <c r="C20" s="247">
        <f>COUNTIF(ป4.2!$E$6:$E$43,"เด็กชาย")</f>
        <v>12</v>
      </c>
      <c r="D20" s="247">
        <f>COUNTIF(ป4.2!$E$6:$E$43,"เด็กหญิง")</f>
        <v>18</v>
      </c>
      <c r="E20" s="247">
        <f t="shared" si="4"/>
        <v>30</v>
      </c>
      <c r="F20" s="82"/>
      <c r="G20" s="247" t="s">
        <v>327</v>
      </c>
      <c r="H20" s="247">
        <f>COUNTIF(ม1.2!$E$6:$E$33,"เด็กชาย")</f>
        <v>15</v>
      </c>
      <c r="I20" s="247">
        <f>COUNTIF(ม1.2!$E$6:$E$44,"เด็กหญิง")</f>
        <v>19</v>
      </c>
      <c r="J20" s="247">
        <f t="shared" si="5"/>
        <v>34</v>
      </c>
      <c r="L20" s="79" t="s">
        <v>243</v>
      </c>
      <c r="M20" s="47" t="s">
        <v>1007</v>
      </c>
      <c r="N20" s="46" t="s">
        <v>1008</v>
      </c>
    </row>
    <row r="21" spans="2:22">
      <c r="B21" s="247" t="s">
        <v>220</v>
      </c>
      <c r="C21" s="247">
        <f>COUNTIF(ป5.1!$E$6:$E$47,"เด็กชาย")</f>
        <v>13</v>
      </c>
      <c r="D21" s="247">
        <f>COUNTIF(ป5.1!$E$6:$E$47,"เด็กหญิง")</f>
        <v>19</v>
      </c>
      <c r="E21" s="247">
        <f t="shared" si="4"/>
        <v>32</v>
      </c>
      <c r="F21" s="82"/>
      <c r="G21" s="247" t="s">
        <v>348</v>
      </c>
      <c r="H21" s="247">
        <f>COUNTIF(ม2.1!$E$6:$E$36,"เด็กชาย")</f>
        <v>19</v>
      </c>
      <c r="I21" s="247">
        <f>COUNTIF(ม2.1!$E$6:$E$46,"เด็กหญิง")</f>
        <v>5</v>
      </c>
      <c r="J21" s="247">
        <f t="shared" si="5"/>
        <v>24</v>
      </c>
      <c r="L21" s="79" t="s">
        <v>262</v>
      </c>
      <c r="M21" s="47" t="s">
        <v>1009</v>
      </c>
      <c r="N21" s="46" t="s">
        <v>254</v>
      </c>
    </row>
    <row r="22" spans="2:22">
      <c r="B22" s="247" t="s">
        <v>243</v>
      </c>
      <c r="C22" s="247">
        <f>COUNTIF(ป5.2!$E$6:$E$47,"เด็กชาย")</f>
        <v>13</v>
      </c>
      <c r="D22" s="247">
        <f>COUNTIF(ป5.2!$E$6:$E$47,"เด็กหญิง")</f>
        <v>19</v>
      </c>
      <c r="E22" s="247">
        <f t="shared" si="4"/>
        <v>32</v>
      </c>
      <c r="F22" s="82"/>
      <c r="G22" s="247" t="s">
        <v>365</v>
      </c>
      <c r="H22" s="247">
        <f>COUNTIF(ม2.2!$E$6:$E$42,"เด็กชาย")</f>
        <v>18</v>
      </c>
      <c r="I22" s="247">
        <f>COUNTIF(ม2.2!$E$6:$E$42,"เด็กหญิง")</f>
        <v>7</v>
      </c>
      <c r="J22" s="247">
        <f t="shared" si="5"/>
        <v>25</v>
      </c>
      <c r="L22" s="79" t="s">
        <v>262</v>
      </c>
      <c r="M22" s="47" t="s">
        <v>1880</v>
      </c>
      <c r="N22" s="46" t="s">
        <v>184</v>
      </c>
    </row>
    <row r="23" spans="2:22">
      <c r="B23" s="247" t="s">
        <v>262</v>
      </c>
      <c r="C23" s="247">
        <f>COUNTIF(ป6.1!$E$6:$E$40,"เด็กชาย")</f>
        <v>18</v>
      </c>
      <c r="D23" s="247">
        <f>COUNTIF(ป6.1!$E$6:$E$50,"เด็กหญิง")</f>
        <v>20</v>
      </c>
      <c r="E23" s="247">
        <f t="shared" si="4"/>
        <v>38</v>
      </c>
      <c r="F23" s="82"/>
      <c r="G23" s="247" t="s">
        <v>367</v>
      </c>
      <c r="H23" s="247">
        <f>COUNTIF(ม3.1!$E$6:$E$40,"เด็กชาย")</f>
        <v>16</v>
      </c>
      <c r="I23" s="247">
        <f>COUNTIF(ม3.1!$E$6:$E$40,"เด็กหญิง")</f>
        <v>14</v>
      </c>
      <c r="J23" s="247">
        <f t="shared" ref="J23:J24" si="6">SUM(H23:I23)</f>
        <v>30</v>
      </c>
      <c r="L23" s="79" t="s">
        <v>280</v>
      </c>
      <c r="M23" s="47" t="s">
        <v>1010</v>
      </c>
      <c r="N23" s="80" t="s">
        <v>1011</v>
      </c>
    </row>
    <row r="24" spans="2:22" ht="18" customHeight="1">
      <c r="B24" s="247" t="s">
        <v>280</v>
      </c>
      <c r="C24" s="247">
        <f>COUNTIF(ป6.2!$E$6:$E$43,"เด็กชาย")</f>
        <v>18</v>
      </c>
      <c r="D24" s="247">
        <f>COUNTIF(ป6.2!$E$8:$E$50,"เด็กหญิง")</f>
        <v>20</v>
      </c>
      <c r="E24" s="247">
        <f t="shared" si="4"/>
        <v>38</v>
      </c>
      <c r="F24" s="82"/>
      <c r="G24" s="247" t="s">
        <v>368</v>
      </c>
      <c r="H24" s="247">
        <f>COUNTIF(ม3.2!$E$6:$E$39,"เด็กชาย")</f>
        <v>13</v>
      </c>
      <c r="I24" s="247">
        <f>COUNTIF(ม3.2!$E$6:$E$39,"เด็กหญิง")</f>
        <v>16</v>
      </c>
      <c r="J24" s="247">
        <f t="shared" si="6"/>
        <v>29</v>
      </c>
      <c r="L24" s="79" t="s">
        <v>300</v>
      </c>
      <c r="M24" s="47" t="s">
        <v>991</v>
      </c>
      <c r="N24" s="80" t="s">
        <v>1003</v>
      </c>
    </row>
    <row r="25" spans="2:22" ht="18" customHeight="1">
      <c r="B25" s="70" t="s">
        <v>762</v>
      </c>
      <c r="C25" s="70">
        <f>SUM(C19:C24)</f>
        <v>87</v>
      </c>
      <c r="D25" s="70">
        <f t="shared" ref="D25:E25" si="7">SUM(D19:D24)</f>
        <v>113</v>
      </c>
      <c r="E25" s="70">
        <f t="shared" si="7"/>
        <v>200</v>
      </c>
      <c r="F25" s="82"/>
      <c r="G25" s="70" t="s">
        <v>762</v>
      </c>
      <c r="H25" s="70">
        <f>SUM(H19:H24)</f>
        <v>99</v>
      </c>
      <c r="I25" s="70">
        <f t="shared" ref="I25:J25" si="8">SUM(I19:I24)</f>
        <v>79</v>
      </c>
      <c r="J25" s="70">
        <f t="shared" si="8"/>
        <v>178</v>
      </c>
      <c r="L25" s="79" t="s">
        <v>300</v>
      </c>
      <c r="M25" s="47" t="s">
        <v>1687</v>
      </c>
      <c r="N25" s="46" t="s">
        <v>1688</v>
      </c>
    </row>
    <row r="26" spans="2:22" ht="18" customHeight="1">
      <c r="B26" s="71"/>
      <c r="L26" s="79" t="s">
        <v>327</v>
      </c>
      <c r="M26" s="47" t="s">
        <v>1881</v>
      </c>
      <c r="N26" s="46" t="s">
        <v>817</v>
      </c>
    </row>
    <row r="27" spans="2:22" ht="18" customHeight="1">
      <c r="B27" s="475" t="s">
        <v>783</v>
      </c>
      <c r="C27" s="475"/>
      <c r="D27" s="475"/>
      <c r="E27" s="468" t="s">
        <v>764</v>
      </c>
      <c r="F27" s="468"/>
      <c r="G27" s="466">
        <f>SUM(H25,C25,H14,C16)</f>
        <v>341</v>
      </c>
      <c r="H27" s="467"/>
      <c r="I27" s="471">
        <f>SUM(G27:H28)</f>
        <v>698</v>
      </c>
      <c r="J27" s="472"/>
      <c r="L27" s="79" t="s">
        <v>327</v>
      </c>
      <c r="M27" s="47" t="s">
        <v>989</v>
      </c>
      <c r="N27" s="46" t="s">
        <v>1012</v>
      </c>
      <c r="P27" s="71" t="s">
        <v>1971</v>
      </c>
    </row>
    <row r="28" spans="2:22" ht="18" customHeight="1">
      <c r="B28" s="475"/>
      <c r="C28" s="475"/>
      <c r="D28" s="475"/>
      <c r="E28" s="468" t="s">
        <v>763</v>
      </c>
      <c r="F28" s="468"/>
      <c r="G28" s="466">
        <f>SUM(I25,D25,I14,D16)</f>
        <v>357</v>
      </c>
      <c r="H28" s="467"/>
      <c r="I28" s="473"/>
      <c r="J28" s="474"/>
      <c r="L28" s="79" t="s">
        <v>348</v>
      </c>
      <c r="M28" s="47" t="s">
        <v>990</v>
      </c>
      <c r="N28" s="80" t="s">
        <v>881</v>
      </c>
    </row>
    <row r="29" spans="2:22">
      <c r="B29" s="71"/>
      <c r="C29" s="82"/>
      <c r="D29" s="82"/>
      <c r="F29" s="83"/>
      <c r="G29" s="83"/>
      <c r="H29" s="60"/>
      <c r="I29" s="83"/>
      <c r="J29" s="60"/>
      <c r="K29" s="84"/>
      <c r="L29" s="79" t="s">
        <v>365</v>
      </c>
      <c r="M29" s="47" t="s">
        <v>1882</v>
      </c>
      <c r="N29" s="46" t="s">
        <v>117</v>
      </c>
    </row>
    <row r="30" spans="2:22" ht="18" customHeight="1">
      <c r="B30" s="465" t="s">
        <v>2133</v>
      </c>
      <c r="C30" s="465"/>
      <c r="D30" s="465"/>
      <c r="E30" s="465"/>
      <c r="F30" s="465"/>
      <c r="G30" s="465"/>
      <c r="H30" s="465"/>
      <c r="I30" s="465"/>
      <c r="J30" s="465"/>
      <c r="K30" s="84"/>
      <c r="L30" s="79" t="s">
        <v>365</v>
      </c>
      <c r="M30" s="47" t="s">
        <v>1111</v>
      </c>
      <c r="N30" s="46" t="s">
        <v>1112</v>
      </c>
    </row>
    <row r="31" spans="2:22" ht="18" customHeight="1">
      <c r="C31" s="84"/>
      <c r="D31" s="84"/>
      <c r="E31" s="84"/>
      <c r="F31" s="85"/>
      <c r="G31" s="61"/>
      <c r="H31" s="61"/>
      <c r="I31" s="61"/>
      <c r="J31" s="61"/>
      <c r="K31" s="84"/>
      <c r="L31" s="79" t="s">
        <v>367</v>
      </c>
      <c r="M31" s="47" t="s">
        <v>1013</v>
      </c>
      <c r="N31" s="46" t="s">
        <v>251</v>
      </c>
    </row>
    <row r="32" spans="2:22">
      <c r="C32" s="84"/>
      <c r="D32" s="84"/>
      <c r="E32" s="84"/>
      <c r="L32" s="79" t="s">
        <v>368</v>
      </c>
      <c r="M32" s="47" t="s">
        <v>1851</v>
      </c>
      <c r="N32" s="80" t="s">
        <v>1883</v>
      </c>
    </row>
    <row r="33" spans="3:14">
      <c r="C33" s="84"/>
      <c r="D33" s="84"/>
      <c r="E33" s="84"/>
      <c r="G33" s="84"/>
      <c r="H33" s="84"/>
      <c r="I33" s="84"/>
      <c r="L33" s="79" t="s">
        <v>368</v>
      </c>
      <c r="M33" s="47" t="s">
        <v>998</v>
      </c>
      <c r="N33" s="46" t="s">
        <v>999</v>
      </c>
    </row>
    <row r="34" spans="3:14">
      <c r="G34" s="84"/>
      <c r="H34" s="84"/>
      <c r="I34" s="84"/>
      <c r="J34" s="84"/>
    </row>
  </sheetData>
  <mergeCells count="10">
    <mergeCell ref="B30:J30"/>
    <mergeCell ref="G28:H28"/>
    <mergeCell ref="M6:N6"/>
    <mergeCell ref="B3:N3"/>
    <mergeCell ref="B4:N4"/>
    <mergeCell ref="E27:F27"/>
    <mergeCell ref="E28:F28"/>
    <mergeCell ref="G27:H27"/>
    <mergeCell ref="I27:J28"/>
    <mergeCell ref="B27:D28"/>
  </mergeCells>
  <pageMargins left="0.82677165354330717" right="0.11811023622047245" top="0.77" bottom="0.15748031496062992" header="0.31496062992125984" footer="0.74803149606299213"/>
  <pageSetup paperSize="9" scale="105" orientation="portrait" horizontalDpi="4294967293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6"/>
  <dimension ref="B1:S34"/>
  <sheetViews>
    <sheetView topLeftCell="A13" zoomScale="130" zoomScaleNormal="130" zoomScaleSheetLayoutView="145" workbookViewId="0">
      <selection activeCell="I36" sqref="I36"/>
    </sheetView>
  </sheetViews>
  <sheetFormatPr defaultRowHeight="21"/>
  <cols>
    <col min="1" max="1" width="4.25" style="197" customWidth="1"/>
    <col min="2" max="2" width="4.625" style="196" customWidth="1"/>
    <col min="3" max="3" width="4.625" style="197" customWidth="1"/>
    <col min="4" max="4" width="6.25" style="197" bestFit="1" customWidth="1"/>
    <col min="5" max="5" width="5" style="197" bestFit="1" customWidth="1"/>
    <col min="6" max="6" width="3.25" style="197" customWidth="1"/>
    <col min="7" max="7" width="4.625" style="197" customWidth="1"/>
    <col min="8" max="8" width="5.5" style="197" bestFit="1" customWidth="1"/>
    <col min="9" max="9" width="4.625" style="197" customWidth="1"/>
    <col min="10" max="10" width="5" style="197" bestFit="1" customWidth="1"/>
    <col min="11" max="11" width="3.25" style="197" customWidth="1"/>
    <col min="12" max="12" width="4.875" style="243" bestFit="1" customWidth="1"/>
    <col min="13" max="13" width="14.375" style="243" customWidth="1"/>
    <col min="14" max="14" width="14.25" style="243" customWidth="1"/>
    <col min="15" max="15" width="4" style="197" customWidth="1"/>
    <col min="16" max="16" width="27.25" style="197" hidden="1" customWidth="1"/>
    <col min="17" max="17" width="9" style="197" hidden="1" customWidth="1"/>
    <col min="18" max="18" width="0" style="197" hidden="1" customWidth="1"/>
    <col min="19" max="16384" width="9" style="197"/>
  </cols>
  <sheetData>
    <row r="1" spans="2:19" ht="60.75" customHeight="1"/>
    <row r="2" spans="2:19" ht="21" customHeight="1"/>
    <row r="3" spans="2:19" ht="16.5" customHeight="1">
      <c r="B3" s="478" t="s">
        <v>1889</v>
      </c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</row>
    <row r="4" spans="2:19" ht="16.5" customHeight="1">
      <c r="B4" s="479" t="s">
        <v>765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2:19" ht="16.5" customHeight="1">
      <c r="B5" s="198"/>
      <c r="C5" s="198"/>
      <c r="D5" s="198"/>
      <c r="E5" s="198"/>
      <c r="F5" s="198"/>
    </row>
    <row r="6" spans="2:19" ht="16.5" customHeight="1">
      <c r="B6" s="199" t="s">
        <v>731</v>
      </c>
      <c r="C6" s="199" t="s">
        <v>764</v>
      </c>
      <c r="D6" s="199" t="s">
        <v>763</v>
      </c>
      <c r="E6" s="199" t="s">
        <v>762</v>
      </c>
      <c r="F6" s="200"/>
      <c r="G6" s="199" t="s">
        <v>731</v>
      </c>
      <c r="H6" s="199" t="s">
        <v>764</v>
      </c>
      <c r="I6" s="199" t="s">
        <v>763</v>
      </c>
      <c r="J6" s="199" t="s">
        <v>762</v>
      </c>
      <c r="L6" s="244" t="s">
        <v>731</v>
      </c>
      <c r="M6" s="481" t="s">
        <v>992</v>
      </c>
      <c r="N6" s="481"/>
    </row>
    <row r="7" spans="2:19" s="204" customFormat="1" ht="16.5" customHeight="1">
      <c r="B7" s="201" t="s">
        <v>766</v>
      </c>
      <c r="C7" s="201">
        <f>COUNTIF(อนุบาล!$J$3:$J$432,B7&amp;"เด็กชาย")</f>
        <v>6</v>
      </c>
      <c r="D7" s="201">
        <f>COUNTIF(อนุบาล!$J$3:$J$432,B7&amp;"เด็กหญิง")</f>
        <v>8</v>
      </c>
      <c r="E7" s="202">
        <f>SUM(C7:D7)</f>
        <v>14</v>
      </c>
      <c r="F7" s="203"/>
      <c r="G7" s="201" t="s">
        <v>28</v>
      </c>
      <c r="H7" s="201">
        <f>COUNTIF(ป1.1!$E$6:$E$49,"เด็กชาย")</f>
        <v>13</v>
      </c>
      <c r="I7" s="201">
        <f>COUNTIF(ป1.1!$E$6:$E$49,"เด็กหญิง")</f>
        <v>13</v>
      </c>
      <c r="J7" s="201">
        <f t="shared" ref="J7:J13" si="0">SUM(H7:I7)</f>
        <v>26</v>
      </c>
      <c r="L7" s="245" t="str">
        <f>'สถิติ (2)'!L7</f>
        <v>ป.1/1</v>
      </c>
      <c r="M7" s="245" t="str">
        <f>'สถิติ (2)'!M7</f>
        <v>นางอติยาภรณ์</v>
      </c>
      <c r="N7" s="245" t="str">
        <f>'สถิติ (2)'!N7</f>
        <v>ยาวิลาศ</v>
      </c>
      <c r="P7" s="204" t="str">
        <f>CONCATENATE(M7,"   ",N7)</f>
        <v>นางอติยาภรณ์   ยาวิลาศ</v>
      </c>
      <c r="Q7" s="204" t="s">
        <v>1789</v>
      </c>
      <c r="S7" s="197"/>
    </row>
    <row r="8" spans="2:19" s="204" customFormat="1" ht="16.5" customHeight="1">
      <c r="B8" s="201" t="s">
        <v>767</v>
      </c>
      <c r="C8" s="201">
        <f>COUNTIF(อนุบาล!$J$3:$J$432,B8&amp;"เด็กชาย")</f>
        <v>8</v>
      </c>
      <c r="D8" s="201">
        <f>COUNTIF(อนุบาล!$J$3:$J$432,B8&amp;"เด็กหญิง")</f>
        <v>11</v>
      </c>
      <c r="E8" s="202">
        <f>SUM(C8:D8)</f>
        <v>19</v>
      </c>
      <c r="F8" s="203"/>
      <c r="G8" s="201" t="s">
        <v>58</v>
      </c>
      <c r="H8" s="201">
        <f>COUNTIF(ป1.2!$E$6:$E$46,"เด็กชาย")</f>
        <v>13</v>
      </c>
      <c r="I8" s="201">
        <f>COUNTIF(ป1.2!$E$6:$E$46,"เด็กหญิง")</f>
        <v>11</v>
      </c>
      <c r="J8" s="201">
        <f t="shared" si="0"/>
        <v>24</v>
      </c>
      <c r="L8" s="245" t="str">
        <f>'สถิติ (2)'!L8</f>
        <v>ป.1/2</v>
      </c>
      <c r="M8" s="245" t="s">
        <v>1701</v>
      </c>
      <c r="N8" s="245" t="s">
        <v>1109</v>
      </c>
      <c r="P8" s="204" t="str">
        <f t="shared" ref="P8:P29" si="1">CONCATENATE(M8,"   ",N8)</f>
        <v>นายเศรษฐพันธุ์   สันวงค์</v>
      </c>
      <c r="Q8" s="204" t="s">
        <v>1790</v>
      </c>
      <c r="S8" s="197"/>
    </row>
    <row r="9" spans="2:19" s="204" customFormat="1" ht="16.5" customHeight="1">
      <c r="B9" s="201" t="s">
        <v>768</v>
      </c>
      <c r="C9" s="201">
        <f>COUNTIF(อนุบาล!$J$3:$J$432,B9&amp;"เด็กชาย")</f>
        <v>9</v>
      </c>
      <c r="D9" s="201">
        <f>COUNTIF(อนุบาล!$J$3:$J$432,B9&amp;"เด็กหญิง")</f>
        <v>12</v>
      </c>
      <c r="E9" s="202">
        <f t="shared" ref="E9:E11" si="2">SUM(C9:D9)</f>
        <v>21</v>
      </c>
      <c r="F9" s="203"/>
      <c r="G9" s="201" t="s">
        <v>1873</v>
      </c>
      <c r="H9" s="201">
        <f>COUNTIF(ป1.3!$E$6:$E$47,"เด็กชาย")</f>
        <v>13</v>
      </c>
      <c r="I9" s="201">
        <f>COUNTIF(ป1.3!$E$6:$E$47,"เด็กหญิง")</f>
        <v>12</v>
      </c>
      <c r="J9" s="201">
        <f t="shared" ref="J9" si="3">SUM(H9:I9)</f>
        <v>25</v>
      </c>
      <c r="L9" s="245" t="str">
        <f>'สถิติ (2)'!L9</f>
        <v>ป.1/2</v>
      </c>
      <c r="M9" s="245" t="str">
        <f>'สถิติ (2)'!M9</f>
        <v>นางสาววัชรียา</v>
      </c>
      <c r="N9" s="245" t="str">
        <f>'สถิติ (2)'!N9</f>
        <v>บุญงาม</v>
      </c>
      <c r="P9" s="204" t="str">
        <f t="shared" si="1"/>
        <v>นางสาววัชรียา   บุญงาม</v>
      </c>
      <c r="Q9" s="204" t="s">
        <v>1791</v>
      </c>
      <c r="S9" s="197"/>
    </row>
    <row r="10" spans="2:19" s="204" customFormat="1" ht="16.5" customHeight="1">
      <c r="B10" s="201" t="s">
        <v>769</v>
      </c>
      <c r="C10" s="201">
        <f>COUNTIF(อนุบาล!$J$3:$J$432,B10&amp;"เด็กชาย")</f>
        <v>8</v>
      </c>
      <c r="D10" s="201">
        <f>COUNTIF(อนุบาล!$J$3:$J$432,B10&amp;"เด็กหญิง")</f>
        <v>13</v>
      </c>
      <c r="E10" s="202">
        <f>SUM(C10:D10)</f>
        <v>21</v>
      </c>
      <c r="F10" s="203"/>
      <c r="G10" s="201" t="s">
        <v>88</v>
      </c>
      <c r="H10" s="201">
        <f>COUNTIF(ป2.1!$E$6:$E$56,"เด็กชาย")</f>
        <v>12</v>
      </c>
      <c r="I10" s="201">
        <f>COUNTIF(ป2.1!$E$6:$E$56,"เด็กหญิง")</f>
        <v>11</v>
      </c>
      <c r="J10" s="201">
        <f t="shared" si="0"/>
        <v>23</v>
      </c>
      <c r="L10" s="245" t="str">
        <f>'สถิติ (2)'!L10</f>
        <v>ป.1/3</v>
      </c>
      <c r="M10" s="245" t="str">
        <f>'สถิติ (2)'!M10</f>
        <v>นางสาวมณีกาญจน์</v>
      </c>
      <c r="N10" s="245" t="str">
        <f>'สถิติ (2)'!N10</f>
        <v>ถิ่นลำปาง</v>
      </c>
      <c r="P10" s="204" t="str">
        <f t="shared" si="1"/>
        <v>นางสาวมณีกาญจน์   ถิ่นลำปาง</v>
      </c>
      <c r="Q10" s="204" t="s">
        <v>1792</v>
      </c>
      <c r="S10" s="197"/>
    </row>
    <row r="11" spans="2:19" s="204" customFormat="1" ht="16.5" customHeight="1">
      <c r="B11" s="201" t="s">
        <v>770</v>
      </c>
      <c r="C11" s="201">
        <f>COUNTIF(อนุบาล!$J$3:$J$432,B11&amp;"เด็กชาย")</f>
        <v>15</v>
      </c>
      <c r="D11" s="201">
        <f>COUNTIF(อนุบาล!$J$3:$J$432,B11&amp;"เด็กหญิง")</f>
        <v>12</v>
      </c>
      <c r="E11" s="202">
        <f t="shared" si="2"/>
        <v>27</v>
      </c>
      <c r="F11" s="203"/>
      <c r="G11" s="201" t="s">
        <v>113</v>
      </c>
      <c r="H11" s="201">
        <f>COUNTIF(ป2.2!$E$6:$E$37,"เด็กชาย")</f>
        <v>11</v>
      </c>
      <c r="I11" s="201">
        <f>COUNTIF(ป2.2!$E$6:$E$37,"เด็กหญิง")</f>
        <v>13</v>
      </c>
      <c r="J11" s="201">
        <f t="shared" si="0"/>
        <v>24</v>
      </c>
      <c r="L11" s="245" t="str">
        <f>'สถิติ (2)'!L11</f>
        <v>ป.1/3</v>
      </c>
      <c r="M11" s="245" t="str">
        <f>'สถิติ (2)'!M11</f>
        <v>นายนพวัฒน์</v>
      </c>
      <c r="N11" s="245" t="str">
        <f>'สถิติ (2)'!N11</f>
        <v>ตาวารี</v>
      </c>
      <c r="P11" s="204" t="str">
        <f t="shared" si="1"/>
        <v>นายนพวัฒน์   ตาวารี</v>
      </c>
      <c r="Q11" s="204" t="s">
        <v>1793</v>
      </c>
      <c r="S11" s="197"/>
    </row>
    <row r="12" spans="2:19" s="204" customFormat="1" ht="16.5" customHeight="1">
      <c r="B12" s="201" t="s">
        <v>771</v>
      </c>
      <c r="C12" s="201">
        <f>COUNTIF(อนุบาล!$J$3:$J$432,B12&amp;"เด็กชาย")</f>
        <v>17</v>
      </c>
      <c r="D12" s="201">
        <f>COUNTIF(อนุบาล!$J$3:$J$432,B12&amp;"เด็กหญิง")</f>
        <v>14</v>
      </c>
      <c r="E12" s="202">
        <f>SUM(C12:D12)</f>
        <v>31</v>
      </c>
      <c r="F12" s="203"/>
      <c r="G12" s="201" t="s">
        <v>114</v>
      </c>
      <c r="H12" s="201">
        <f>COUNTIF(ป3.1!$E$6:$E$38,"เด็กชาย")</f>
        <v>14</v>
      </c>
      <c r="I12" s="201">
        <f>COUNTIF(ป3.1!$E$6:$E$38,"เด็กหญิง")</f>
        <v>18</v>
      </c>
      <c r="J12" s="201">
        <f t="shared" si="0"/>
        <v>32</v>
      </c>
      <c r="L12" s="245" t="str">
        <f>'สถิติ (2)'!L12</f>
        <v>ป.2/1</v>
      </c>
      <c r="M12" s="245" t="str">
        <f>'สถิติ (2)'!M12</f>
        <v>นายเอกสิทธิ์</v>
      </c>
      <c r="N12" s="245" t="str">
        <f>'สถิติ (2)'!N12</f>
        <v>โอตะแปง</v>
      </c>
      <c r="P12" s="204" t="str">
        <f t="shared" si="1"/>
        <v>นายเอกสิทธิ์   โอตะแปง</v>
      </c>
      <c r="Q12" s="204" t="s">
        <v>1794</v>
      </c>
      <c r="S12" s="197"/>
    </row>
    <row r="13" spans="2:19" s="204" customFormat="1" ht="16.5" customHeight="1">
      <c r="B13" s="205" t="s">
        <v>762</v>
      </c>
      <c r="C13" s="205">
        <f>SUM(C7:C12)</f>
        <v>63</v>
      </c>
      <c r="D13" s="205">
        <f>SUM(D7:D12)</f>
        <v>70</v>
      </c>
      <c r="E13" s="205">
        <f>SUM(E7:E12)</f>
        <v>133</v>
      </c>
      <c r="F13" s="203"/>
      <c r="G13" s="201" t="s">
        <v>141</v>
      </c>
      <c r="H13" s="201">
        <f>COUNTIF(ป3.2!$E$6:$E$39,"เด็กชาย")</f>
        <v>16</v>
      </c>
      <c r="I13" s="201">
        <f>COUNTIF(ป3.2!$E$6:$E$43,"เด็กหญิง")</f>
        <v>17</v>
      </c>
      <c r="J13" s="201">
        <f t="shared" si="0"/>
        <v>33</v>
      </c>
      <c r="L13" s="245" t="str">
        <f>'สถิติ (2)'!L13</f>
        <v>ป.2/1</v>
      </c>
      <c r="M13" s="245" t="str">
        <f>'สถิติ (2)'!M13</f>
        <v>นางสาวศุภมาส</v>
      </c>
      <c r="N13" s="245" t="str">
        <f>'สถิติ (2)'!N13</f>
        <v>ตันแก้ว</v>
      </c>
      <c r="P13" s="204" t="str">
        <f t="shared" si="1"/>
        <v>นางสาวศุภมาส   ตันแก้ว</v>
      </c>
      <c r="Q13" s="204" t="s">
        <v>1795</v>
      </c>
      <c r="S13" s="197"/>
    </row>
    <row r="14" spans="2:19" ht="16.5" customHeight="1">
      <c r="B14" s="197"/>
      <c r="G14" s="205" t="s">
        <v>762</v>
      </c>
      <c r="H14" s="205">
        <f>SUM(H7:H13)</f>
        <v>92</v>
      </c>
      <c r="I14" s="205">
        <f>SUM(I7:I13)</f>
        <v>95</v>
      </c>
      <c r="J14" s="205">
        <f>SUM(J7:J13)</f>
        <v>187</v>
      </c>
      <c r="L14" s="245" t="str">
        <f>'สถิติ (2)'!L14</f>
        <v>ป.2/2</v>
      </c>
      <c r="M14" s="245" t="str">
        <f>'สถิติ (2)'!M14</f>
        <v>นางอุ้มขวัญ</v>
      </c>
      <c r="N14" s="245" t="str">
        <f>'สถิติ (2)'!N14</f>
        <v>หัตถสาร</v>
      </c>
      <c r="O14" s="204"/>
      <c r="P14" s="204" t="str">
        <f t="shared" si="1"/>
        <v>นางอุ้มขวัญ   หัตถสาร</v>
      </c>
      <c r="Q14" s="197" t="s">
        <v>1796</v>
      </c>
    </row>
    <row r="15" spans="2:19" ht="16.5" customHeight="1">
      <c r="B15" s="199" t="s">
        <v>731</v>
      </c>
      <c r="C15" s="199" t="s">
        <v>764</v>
      </c>
      <c r="D15" s="199" t="s">
        <v>763</v>
      </c>
      <c r="E15" s="199" t="s">
        <v>762</v>
      </c>
      <c r="L15" s="245" t="str">
        <f>'สถิติ (2)'!L15</f>
        <v>ป.3/1</v>
      </c>
      <c r="M15" s="245" t="str">
        <f>'สถิติ (2)'!M15</f>
        <v xml:space="preserve">นางสาวณัฏฐ์ณิชา </v>
      </c>
      <c r="N15" s="245" t="str">
        <f>'สถิติ (2)'!N15</f>
        <v>ชัยนนถี</v>
      </c>
      <c r="P15" s="204" t="str">
        <f t="shared" si="1"/>
        <v>นางสาวณัฏฐ์ณิชา    ชัยนนถี</v>
      </c>
      <c r="Q15" s="197" t="s">
        <v>1797</v>
      </c>
    </row>
    <row r="16" spans="2:19" ht="16.5" customHeight="1">
      <c r="B16" s="246" t="s">
        <v>169</v>
      </c>
      <c r="C16" s="246">
        <f>COUNTIF(ป4.1!$E$6:$E$37,"เด็กชาย")</f>
        <v>13</v>
      </c>
      <c r="D16" s="246">
        <f>COUNTIF(ป4.1!$E$6:$E$37,"เด็กหญิง")</f>
        <v>17</v>
      </c>
      <c r="E16" s="246">
        <f t="shared" ref="E16:E21" si="4">SUM(C16:D16)</f>
        <v>30</v>
      </c>
      <c r="G16" s="199" t="s">
        <v>731</v>
      </c>
      <c r="H16" s="199" t="s">
        <v>764</v>
      </c>
      <c r="I16" s="199" t="s">
        <v>763</v>
      </c>
      <c r="J16" s="199" t="s">
        <v>762</v>
      </c>
      <c r="L16" s="245" t="str">
        <f>'สถิติ (2)'!L16</f>
        <v>ป.3/2</v>
      </c>
      <c r="M16" s="245" t="str">
        <f>'สถิติ (2)'!M16</f>
        <v>นางสาวประกายแก้ว</v>
      </c>
      <c r="N16" s="245" t="str">
        <f>'สถิติ (2)'!N16</f>
        <v>แก้วอินต๊ะ</v>
      </c>
      <c r="P16" s="204" t="str">
        <f t="shared" si="1"/>
        <v>นางสาวประกายแก้ว   แก้วอินต๊ะ</v>
      </c>
      <c r="Q16" s="197" t="s">
        <v>1798</v>
      </c>
    </row>
    <row r="17" spans="2:17" ht="16.5" customHeight="1">
      <c r="B17" s="246" t="s">
        <v>198</v>
      </c>
      <c r="C17" s="246">
        <f>COUNTIF(ป4.2!$E$6:$E$41,"เด็กชาย")</f>
        <v>12</v>
      </c>
      <c r="D17" s="246">
        <f>COUNTIF(ป4.2!$E$6:$E$41,"เด็กหญิง")</f>
        <v>18</v>
      </c>
      <c r="E17" s="246">
        <f t="shared" si="4"/>
        <v>30</v>
      </c>
      <c r="G17" s="201" t="s">
        <v>300</v>
      </c>
      <c r="H17" s="201">
        <f>COUNTIF(ม1.1!$E$6:$E$41,"เด็กชาย")</f>
        <v>18</v>
      </c>
      <c r="I17" s="201">
        <f>COUNTIF(ม1.1!$E$6:$E$41,"เด็กหญิง")</f>
        <v>18</v>
      </c>
      <c r="J17" s="201">
        <f t="shared" ref="J17:J20" si="5">SUM(H17:I17)</f>
        <v>36</v>
      </c>
      <c r="L17" s="245" t="str">
        <f>'สถิติ (2)'!L17</f>
        <v>ป.4/1</v>
      </c>
      <c r="M17" s="245" t="str">
        <f>'สถิติ (2)'!M17</f>
        <v>นางดวงสุดา</v>
      </c>
      <c r="N17" s="245" t="str">
        <f>'สถิติ (2)'!N17</f>
        <v>โพธิ์ยอด</v>
      </c>
      <c r="P17" s="204" t="str">
        <f t="shared" si="1"/>
        <v>นางดวงสุดา   โพธิ์ยอด</v>
      </c>
      <c r="Q17" s="197" t="s">
        <v>1799</v>
      </c>
    </row>
    <row r="18" spans="2:17" ht="16.5" customHeight="1">
      <c r="B18" s="246" t="s">
        <v>220</v>
      </c>
      <c r="C18" s="246">
        <f>COUNTIF(ป5.1!$E$6:$E$48,"เด็กชาย")</f>
        <v>13</v>
      </c>
      <c r="D18" s="246">
        <f>COUNTIF(ป5.1!$E$7:$E$49,"เด็กหญิง")</f>
        <v>19</v>
      </c>
      <c r="E18" s="246">
        <f t="shared" si="4"/>
        <v>32</v>
      </c>
      <c r="G18" s="201" t="s">
        <v>327</v>
      </c>
      <c r="H18" s="201">
        <f>COUNTIF(ม1.2!$E$6:$E$39,"เด็กชาย")</f>
        <v>15</v>
      </c>
      <c r="I18" s="201">
        <f>COUNTIF(ม1.2!$E$6:$E$39,"เด็กหญิง")</f>
        <v>19</v>
      </c>
      <c r="J18" s="201">
        <f t="shared" si="5"/>
        <v>34</v>
      </c>
      <c r="L18" s="245" t="str">
        <f>'สถิติ (2)'!L18</f>
        <v>ป.4/2</v>
      </c>
      <c r="M18" s="245" t="str">
        <f>'สถิติ (2)'!M18</f>
        <v>นางสาวชลธิชา</v>
      </c>
      <c r="N18" s="245" t="str">
        <f>'สถิติ (2)'!N18</f>
        <v>อนันต์ชัยพัทธนา</v>
      </c>
      <c r="P18" s="204" t="str">
        <f t="shared" si="1"/>
        <v>นางสาวชลธิชา   อนันต์ชัยพัทธนา</v>
      </c>
      <c r="Q18" s="197" t="s">
        <v>1800</v>
      </c>
    </row>
    <row r="19" spans="2:17" ht="16.5" customHeight="1">
      <c r="B19" s="246" t="s">
        <v>243</v>
      </c>
      <c r="C19" s="246">
        <f>COUNTIF(ป5.2!$E$6:$E$40,"เด็กชาย")</f>
        <v>13</v>
      </c>
      <c r="D19" s="246">
        <f>COUNTIF(ป5.2!$E$6:$E$47,"เด็กหญิง")</f>
        <v>19</v>
      </c>
      <c r="E19" s="246">
        <f t="shared" si="4"/>
        <v>32</v>
      </c>
      <c r="G19" s="201" t="s">
        <v>348</v>
      </c>
      <c r="H19" s="201">
        <f>COUNTIF(ม2.1!$E$6:$E$42,"เด็กชาย")</f>
        <v>19</v>
      </c>
      <c r="I19" s="201">
        <f>COUNTIF(ม2.1!$E$6:$E$42,"เด็กหญิง")</f>
        <v>5</v>
      </c>
      <c r="J19" s="201">
        <f t="shared" si="5"/>
        <v>24</v>
      </c>
      <c r="L19" s="245" t="str">
        <f>'สถิติ (2)'!L19</f>
        <v>ป.5/1</v>
      </c>
      <c r="M19" s="245" t="str">
        <f>'สถิติ (2)'!M19</f>
        <v>นายธนเทพ</v>
      </c>
      <c r="N19" s="245" t="str">
        <f>'สถิติ (2)'!N19</f>
        <v>ก๋าวิบูล</v>
      </c>
      <c r="P19" s="204" t="str">
        <f t="shared" si="1"/>
        <v>นายธนเทพ   ก๋าวิบูล</v>
      </c>
      <c r="Q19" s="197" t="s">
        <v>1801</v>
      </c>
    </row>
    <row r="20" spans="2:17" ht="16.5" customHeight="1">
      <c r="B20" s="246" t="s">
        <v>262</v>
      </c>
      <c r="C20" s="246">
        <f>COUNTIF(ป6.1!$E$6:$E$39,"เด็กชาย")</f>
        <v>18</v>
      </c>
      <c r="D20" s="246">
        <f>COUNTIF(ป6.1!$E$7:$E$49,"เด็กหญิง")</f>
        <v>20</v>
      </c>
      <c r="E20" s="246">
        <f t="shared" si="4"/>
        <v>38</v>
      </c>
      <c r="G20" s="201" t="s">
        <v>365</v>
      </c>
      <c r="H20" s="201">
        <f>COUNTIF(ม2.2!$E$6:$E$45,"เด็กชาย")</f>
        <v>18</v>
      </c>
      <c r="I20" s="201">
        <f>COUNTIF(ม2.2!$E$8:$E$45,"เด็กหญิง")</f>
        <v>7</v>
      </c>
      <c r="J20" s="201">
        <f t="shared" si="5"/>
        <v>25</v>
      </c>
      <c r="L20" s="245" t="str">
        <f>'สถิติ (2)'!L20</f>
        <v>ป.5/2</v>
      </c>
      <c r="M20" s="245" t="str">
        <f>'สถิติ (2)'!M20</f>
        <v>นางบังอร</v>
      </c>
      <c r="N20" s="245" t="str">
        <f>'สถิติ (2)'!N20</f>
        <v>ศุภเกียรติบัญชร</v>
      </c>
      <c r="P20" s="204" t="str">
        <f t="shared" si="1"/>
        <v>นางบังอร   ศุภเกียรติบัญชร</v>
      </c>
      <c r="Q20" s="197" t="s">
        <v>1802</v>
      </c>
    </row>
    <row r="21" spans="2:17" ht="16.5" customHeight="1">
      <c r="B21" s="246" t="s">
        <v>280</v>
      </c>
      <c r="C21" s="246">
        <f>COUNTIF(ป6.2!$E$6:$E$49,"เด็กชาย")</f>
        <v>18</v>
      </c>
      <c r="D21" s="246">
        <f>COUNTIF(ป6.2!$E$6:$E$44,"เด็กหญิง")</f>
        <v>20</v>
      </c>
      <c r="E21" s="246">
        <f t="shared" si="4"/>
        <v>38</v>
      </c>
      <c r="G21" s="201" t="s">
        <v>367</v>
      </c>
      <c r="H21" s="201">
        <f>COUNTIF(ม3.1!$E$6:$E$43,"เด็กชาย")</f>
        <v>16</v>
      </c>
      <c r="I21" s="201">
        <f>COUNTIF(ม3.1!$E$6:$E$43,"เด็กหญิง")</f>
        <v>14</v>
      </c>
      <c r="J21" s="201">
        <f t="shared" ref="J21:J22" si="6">SUM(H21:I21)</f>
        <v>30</v>
      </c>
      <c r="L21" s="245" t="str">
        <f>'สถิติ (2)'!L21</f>
        <v>ป.6/1</v>
      </c>
      <c r="M21" s="245" t="str">
        <f>'สถิติ (2)'!M21</f>
        <v>นางสาวผาณิต</v>
      </c>
      <c r="N21" s="245" t="str">
        <f>'สถิติ (2)'!N21</f>
        <v>อานุนามัง</v>
      </c>
      <c r="P21" s="204" t="str">
        <f t="shared" si="1"/>
        <v>นางสาวผาณิต   อานุนามัง</v>
      </c>
      <c r="Q21" s="197" t="s">
        <v>1803</v>
      </c>
    </row>
    <row r="22" spans="2:17" ht="16.5" customHeight="1">
      <c r="B22" s="205" t="s">
        <v>762</v>
      </c>
      <c r="C22" s="205">
        <f>SUM(C16:C21)</f>
        <v>87</v>
      </c>
      <c r="D22" s="205">
        <f>SUM(D16:D21)</f>
        <v>113</v>
      </c>
      <c r="E22" s="205">
        <f>SUM(E16:E21)</f>
        <v>200</v>
      </c>
      <c r="G22" s="201" t="s">
        <v>368</v>
      </c>
      <c r="H22" s="201">
        <f>COUNTIF(ม3.2!$E$6:$E$40,"เด็กชาย")</f>
        <v>13</v>
      </c>
      <c r="I22" s="201">
        <f>COUNTIF(ม3.2!$E$7:$E$40,"เด็กหญิง")</f>
        <v>16</v>
      </c>
      <c r="J22" s="201">
        <f t="shared" si="6"/>
        <v>29</v>
      </c>
      <c r="L22" s="245" t="str">
        <f>'สถิติ (2)'!L22</f>
        <v>ป.6/1</v>
      </c>
      <c r="M22" s="245" t="str">
        <f>'สถิติ (2)'!M22</f>
        <v>นายสยาม</v>
      </c>
      <c r="N22" s="245" t="str">
        <f>'สถิติ (2)'!N22</f>
        <v>วงศ์ธิดาธร</v>
      </c>
      <c r="P22" s="204" t="str">
        <f t="shared" si="1"/>
        <v>นายสยาม   วงศ์ธิดาธร</v>
      </c>
      <c r="Q22" s="197" t="s">
        <v>1804</v>
      </c>
    </row>
    <row r="23" spans="2:17" ht="16.5" customHeight="1">
      <c r="B23" s="197"/>
      <c r="G23" s="205" t="s">
        <v>762</v>
      </c>
      <c r="H23" s="205">
        <f>SUM(H17:H22)</f>
        <v>99</v>
      </c>
      <c r="I23" s="205">
        <f>SUM(I17:I22)</f>
        <v>79</v>
      </c>
      <c r="J23" s="205">
        <f>SUM(J17:J22)</f>
        <v>178</v>
      </c>
      <c r="L23" s="245" t="str">
        <f>'สถิติ (2)'!L23</f>
        <v>ป.6/2</v>
      </c>
      <c r="M23" s="245" t="str">
        <f>'สถิติ (2)'!M23</f>
        <v>นางดวงสมร</v>
      </c>
      <c r="N23" s="245" t="str">
        <f>'สถิติ (2)'!N23</f>
        <v>ก้อนทองสิงห์</v>
      </c>
      <c r="P23" s="204" t="str">
        <f t="shared" si="1"/>
        <v>นางดวงสมร   ก้อนทองสิงห์</v>
      </c>
      <c r="Q23" s="197" t="s">
        <v>1805</v>
      </c>
    </row>
    <row r="24" spans="2:17" ht="16.5" customHeight="1">
      <c r="B24" s="197"/>
      <c r="F24" s="368"/>
      <c r="L24" s="245" t="str">
        <f>'สถิติ (2)'!L24</f>
        <v>ม.1/1</v>
      </c>
      <c r="M24" s="245" t="str">
        <f>'สถิติ (2)'!M24</f>
        <v>นายสุรชาติ</v>
      </c>
      <c r="N24" s="245" t="str">
        <f>'สถิติ (2)'!N24</f>
        <v>โพธิ์ยอด</v>
      </c>
      <c r="P24" s="204" t="str">
        <f t="shared" si="1"/>
        <v>นายสุรชาติ   โพธิ์ยอด</v>
      </c>
      <c r="Q24" s="197" t="s">
        <v>1806</v>
      </c>
    </row>
    <row r="25" spans="2:17" ht="16.5" customHeight="1">
      <c r="B25" s="197"/>
      <c r="E25" s="477" t="s">
        <v>783</v>
      </c>
      <c r="F25" s="477"/>
      <c r="G25" s="480" t="s">
        <v>764</v>
      </c>
      <c r="H25" s="480"/>
      <c r="I25" s="480" t="s">
        <v>763</v>
      </c>
      <c r="J25" s="480"/>
      <c r="L25" s="245" t="str">
        <f>'สถิติ (2)'!L25</f>
        <v>ม.1/1</v>
      </c>
      <c r="M25" s="245" t="str">
        <f>'สถิติ (2)'!M25</f>
        <v>นางสาวธันยพร</v>
      </c>
      <c r="N25" s="245" t="str">
        <f>'สถิติ (2)'!N25</f>
        <v>ชวนคิด</v>
      </c>
      <c r="P25" s="204" t="str">
        <f t="shared" si="1"/>
        <v>นางสาวธันยพร   ชวนคิด</v>
      </c>
      <c r="Q25" s="197" t="s">
        <v>1807</v>
      </c>
    </row>
    <row r="26" spans="2:17" ht="16.5" customHeight="1">
      <c r="B26" s="197"/>
      <c r="E26" s="477"/>
      <c r="F26" s="477"/>
      <c r="G26" s="480">
        <f>SUM(H23,C22,H14,C13)</f>
        <v>341</v>
      </c>
      <c r="H26" s="480"/>
      <c r="I26" s="480">
        <f>SUM(I23,D22,I14,D13)</f>
        <v>357</v>
      </c>
      <c r="J26" s="480"/>
      <c r="L26" s="245" t="str">
        <f>'สถิติ (2)'!L26</f>
        <v>ม.1/2</v>
      </c>
      <c r="M26" s="245" t="str">
        <f>'สถิติ (2)'!M26</f>
        <v>นายพิศาล</v>
      </c>
      <c r="N26" s="245" t="str">
        <f>'สถิติ (2)'!N26</f>
        <v>ฟองนิ้ว</v>
      </c>
      <c r="P26" s="204" t="str">
        <f t="shared" si="1"/>
        <v>นายพิศาล   ฟองนิ้ว</v>
      </c>
      <c r="Q26" s="197" t="s">
        <v>1808</v>
      </c>
    </row>
    <row r="27" spans="2:17" ht="16.5" customHeight="1">
      <c r="B27" s="197"/>
      <c r="E27" s="477"/>
      <c r="F27" s="477"/>
      <c r="G27" s="476">
        <f>SUM(G26:J26)</f>
        <v>698</v>
      </c>
      <c r="H27" s="476"/>
      <c r="I27" s="476"/>
      <c r="J27" s="476"/>
      <c r="L27" s="245" t="str">
        <f>'สถิติ (2)'!L27</f>
        <v>ม.1/2</v>
      </c>
      <c r="M27" s="245" t="str">
        <f>'สถิติ (2)'!M27</f>
        <v>นายศตวรรษ</v>
      </c>
      <c r="N27" s="245" t="str">
        <f>'สถิติ (2)'!N27</f>
        <v>ยศวิทยากุล</v>
      </c>
      <c r="P27" s="204" t="str">
        <f t="shared" si="1"/>
        <v>นายศตวรรษ   ยศวิทยากุล</v>
      </c>
    </row>
    <row r="28" spans="2:17" ht="16.5" customHeight="1">
      <c r="B28" s="197"/>
      <c r="E28" s="477"/>
      <c r="F28" s="477"/>
      <c r="G28" s="476"/>
      <c r="H28" s="476"/>
      <c r="I28" s="476"/>
      <c r="J28" s="476"/>
      <c r="L28" s="245" t="str">
        <f>'สถิติ (2)'!L28</f>
        <v>ม.2/1</v>
      </c>
      <c r="M28" s="245" t="str">
        <f>'สถิติ (2)'!M28</f>
        <v>นางพรทิพย์</v>
      </c>
      <c r="N28" s="245" t="str">
        <f>'สถิติ (2)'!N28</f>
        <v>วงค์ตะวัน</v>
      </c>
      <c r="P28" s="204" t="str">
        <f t="shared" si="1"/>
        <v>นางพรทิพย์   วงค์ตะวัน</v>
      </c>
    </row>
    <row r="29" spans="2:17" ht="18" customHeight="1">
      <c r="C29" s="206"/>
      <c r="D29" s="206"/>
      <c r="E29" s="206"/>
      <c r="F29" s="206"/>
      <c r="K29" s="206"/>
      <c r="L29" s="245" t="str">
        <f>'สถิติ (2)'!L29</f>
        <v>ม.2/2</v>
      </c>
      <c r="M29" s="245" t="str">
        <f>'สถิติ (2)'!M29</f>
        <v>นายเอกชัย</v>
      </c>
      <c r="N29" s="245" t="str">
        <f>'สถิติ (2)'!N29</f>
        <v>ยาวิลาศ</v>
      </c>
      <c r="P29" s="204" t="str">
        <f t="shared" si="1"/>
        <v>นายเอกชัย   ยาวิลาศ</v>
      </c>
    </row>
    <row r="30" spans="2:17">
      <c r="B30" s="252" t="str">
        <f>'สถิติ (2)'!B30:N30</f>
        <v>ณ วันที่ 15 ตุลาคม 2563</v>
      </c>
      <c r="C30" s="252"/>
      <c r="D30" s="252"/>
      <c r="E30" s="252"/>
      <c r="F30" s="252"/>
      <c r="G30" s="206"/>
      <c r="H30" s="206"/>
      <c r="I30" s="206"/>
      <c r="J30" s="206"/>
      <c r="K30" s="206"/>
      <c r="L30" s="245" t="str">
        <f>'สถิติ (2)'!L30</f>
        <v>ม.2/2</v>
      </c>
      <c r="M30" s="245" t="str">
        <f>'สถิติ (2)'!M30</f>
        <v>นายวิสาร</v>
      </c>
      <c r="N30" s="245" t="str">
        <f>'สถิติ (2)'!N30</f>
        <v>โตบันลือภพ</v>
      </c>
      <c r="P30" s="204" t="str">
        <f t="shared" ref="P30:P33" si="7">CONCATENATE(M30,"   ",N30)</f>
        <v>นายวิสาร   โตบันลือภพ</v>
      </c>
    </row>
    <row r="31" spans="2:17">
      <c r="G31" s="252"/>
      <c r="H31" s="252"/>
      <c r="I31" s="252"/>
      <c r="J31" s="252"/>
      <c r="L31" s="245" t="str">
        <f>'สถิติ (2)'!L31</f>
        <v>ม.3/1</v>
      </c>
      <c r="M31" s="245" t="str">
        <f>'สถิติ (2)'!M31</f>
        <v>นายตรัยธวัช</v>
      </c>
      <c r="N31" s="245" t="str">
        <f>'สถิติ (2)'!N31</f>
        <v>อุดเอ้ย</v>
      </c>
      <c r="P31" s="204" t="str">
        <f t="shared" si="7"/>
        <v>นายตรัยธวัช   อุดเอ้ย</v>
      </c>
    </row>
    <row r="32" spans="2:17">
      <c r="L32" s="245" t="str">
        <f>'สถิติ (2)'!L32</f>
        <v>ม.3/2</v>
      </c>
      <c r="M32" s="245" t="str">
        <f>'สถิติ (2)'!M32</f>
        <v>นายเอกรัตน์</v>
      </c>
      <c r="N32" s="245" t="str">
        <f>'สถิติ (2)'!N32</f>
        <v>บุญรัตน์</v>
      </c>
      <c r="P32" s="204" t="str">
        <f t="shared" si="7"/>
        <v>นายเอกรัตน์   บุญรัตน์</v>
      </c>
    </row>
    <row r="33" spans="12:16">
      <c r="L33" s="245" t="str">
        <f>'สถิติ (2)'!L33</f>
        <v>ม.3/2</v>
      </c>
      <c r="M33" s="245" t="str">
        <f>'สถิติ (2)'!M33</f>
        <v>นางสาวชนม์นิภา</v>
      </c>
      <c r="N33" s="245" t="str">
        <f>'สถิติ (2)'!N33</f>
        <v>ชุมภูเมือง</v>
      </c>
      <c r="P33" s="204" t="str">
        <f t="shared" si="7"/>
        <v>นางสาวชนม์นิภา   ชุมภูเมือง</v>
      </c>
    </row>
    <row r="34" spans="12:16">
      <c r="P34" s="204" t="str">
        <f t="shared" ref="P34" si="8">CONCATENATE(M34,"   ",N34)</f>
        <v xml:space="preserve">   </v>
      </c>
    </row>
  </sheetData>
  <mergeCells count="9">
    <mergeCell ref="G27:J28"/>
    <mergeCell ref="E25:F28"/>
    <mergeCell ref="B3:N3"/>
    <mergeCell ref="B4:N4"/>
    <mergeCell ref="G25:H25"/>
    <mergeCell ref="I25:J25"/>
    <mergeCell ref="G26:H26"/>
    <mergeCell ref="I26:J26"/>
    <mergeCell ref="M6:N6"/>
  </mergeCells>
  <pageMargins left="0.6" right="0.11811023622047245" top="0.51181102362204722" bottom="0.15748031496062992" header="0.31496062992125984" footer="0.74803149606299213"/>
  <pageSetup paperSize="9" scale="105" orientation="portrait" horizontalDpi="4294967293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/>
  <dimension ref="A1:M1454"/>
  <sheetViews>
    <sheetView topLeftCell="A73" zoomScale="115" zoomScaleNormal="115" workbookViewId="0">
      <selection activeCell="C84" sqref="C84"/>
    </sheetView>
  </sheetViews>
  <sheetFormatPr defaultRowHeight="16.5"/>
  <cols>
    <col min="1" max="1" width="9" style="207"/>
    <col min="2" max="2" width="9" style="208"/>
    <col min="3" max="3" width="9" style="207"/>
    <col min="4" max="4" width="13" style="207" bestFit="1" customWidth="1"/>
    <col min="5" max="6" width="9" style="207"/>
    <col min="7" max="7" width="16.5" style="207" bestFit="1" customWidth="1"/>
    <col min="8" max="8" width="16.375" style="207" bestFit="1" customWidth="1"/>
    <col min="9" max="9" width="11.625" style="207" bestFit="1" customWidth="1"/>
    <col min="10" max="10" width="11.625" style="207" customWidth="1"/>
    <col min="11" max="12" width="6.875" style="210" customWidth="1"/>
    <col min="13" max="16384" width="9" style="207"/>
  </cols>
  <sheetData>
    <row r="1" spans="1:13">
      <c r="A1" s="207" t="s">
        <v>1241</v>
      </c>
      <c r="B1" s="208" t="s">
        <v>1242</v>
      </c>
      <c r="C1" s="207" t="s">
        <v>733</v>
      </c>
      <c r="D1" s="207" t="s">
        <v>734</v>
      </c>
      <c r="E1" s="207" t="s">
        <v>1240</v>
      </c>
      <c r="F1" s="207" t="s">
        <v>731</v>
      </c>
      <c r="K1" s="209" t="str">
        <f>pอนุบาล!U3</f>
        <v>เสริม2</v>
      </c>
      <c r="L1" s="209" t="str">
        <f>'pอนุบาล (2)'!U3</f>
        <v>อ.3/2</v>
      </c>
    </row>
    <row r="2" spans="1:13" ht="23.25">
      <c r="A2" s="351">
        <v>3724</v>
      </c>
      <c r="B2" s="352" t="s">
        <v>729</v>
      </c>
      <c r="C2" s="357" t="s">
        <v>1714</v>
      </c>
      <c r="D2" s="357" t="s">
        <v>1715</v>
      </c>
      <c r="E2" s="352" t="s">
        <v>1522</v>
      </c>
      <c r="F2" s="351" t="s">
        <v>766</v>
      </c>
      <c r="G2" s="359">
        <v>1579901717764</v>
      </c>
      <c r="H2" s="354">
        <v>42141</v>
      </c>
      <c r="I2" s="377" t="str">
        <f t="shared" ref="I2" si="0">CONCATENATE(E2,B2)</f>
        <v>มอน1เด็กชาย</v>
      </c>
      <c r="J2" s="207" t="str">
        <f t="shared" ref="J2" si="1">CONCATENATE(F2,B2)</f>
        <v>อ.1/1เด็กชาย</v>
      </c>
      <c r="K2" s="210">
        <v>0</v>
      </c>
      <c r="L2" s="210">
        <v>0</v>
      </c>
    </row>
    <row r="3" spans="1:13" ht="23.25">
      <c r="A3" s="211">
        <v>3813</v>
      </c>
      <c r="B3" s="212" t="s">
        <v>729</v>
      </c>
      <c r="C3" s="356" t="s">
        <v>2008</v>
      </c>
      <c r="D3" s="358" t="s">
        <v>2009</v>
      </c>
      <c r="E3" s="220" t="s">
        <v>1525</v>
      </c>
      <c r="F3" s="220" t="s">
        <v>766</v>
      </c>
      <c r="G3" s="219">
        <v>1579901790241</v>
      </c>
      <c r="H3" s="217">
        <v>42566</v>
      </c>
      <c r="I3" s="207" t="str">
        <f t="shared" ref="I3:I34" si="2">CONCATENATE(E3,B3)</f>
        <v>ศิลปะ1เด็กชาย</v>
      </c>
      <c r="J3" s="207" t="str">
        <f t="shared" ref="J3:J34" si="3">CONCATENATE(F3,B3)</f>
        <v>อ.1/1เด็กชาย</v>
      </c>
      <c r="K3" s="218" t="str">
        <f>IF(AND(E3=K$1),LOOKUP(9.99999999999999E+307,K$2:$K2)+1,"")</f>
        <v/>
      </c>
      <c r="L3" s="218" t="str">
        <f>IF(AND(F3=L$1),LOOKUP(9.99999999999999E+307,$L$2:L2)+1,"")</f>
        <v/>
      </c>
      <c r="M3" s="207">
        <v>34</v>
      </c>
    </row>
    <row r="4" spans="1:13" ht="23.25">
      <c r="A4" s="211">
        <v>3835</v>
      </c>
      <c r="B4" s="212" t="s">
        <v>729</v>
      </c>
      <c r="C4" s="356" t="s">
        <v>2037</v>
      </c>
      <c r="D4" s="358" t="s">
        <v>2038</v>
      </c>
      <c r="E4" s="220" t="s">
        <v>1522</v>
      </c>
      <c r="F4" s="220" t="s">
        <v>766</v>
      </c>
      <c r="G4" s="230">
        <v>1579901807054</v>
      </c>
      <c r="H4" s="217">
        <v>42661</v>
      </c>
      <c r="I4" s="377" t="str">
        <f t="shared" si="2"/>
        <v>มอน1เด็กชาย</v>
      </c>
      <c r="J4" s="207" t="str">
        <f t="shared" si="3"/>
        <v>อ.1/1เด็กชาย</v>
      </c>
      <c r="K4" s="218" t="str">
        <f>IF(AND(E4=K$1),LOOKUP(9.99999999999999E+307,K$2:$K3)+1,"")</f>
        <v/>
      </c>
      <c r="L4" s="218" t="str">
        <f>IF(AND(F4=L$1),LOOKUP(9.99999999999999E+307,$L$2:L3)+1,"")</f>
        <v/>
      </c>
      <c r="M4" s="207">
        <v>1</v>
      </c>
    </row>
    <row r="5" spans="1:13" ht="23.25">
      <c r="A5" s="211">
        <v>3836</v>
      </c>
      <c r="B5" s="212" t="s">
        <v>729</v>
      </c>
      <c r="C5" s="356" t="s">
        <v>2039</v>
      </c>
      <c r="D5" s="358" t="s">
        <v>2040</v>
      </c>
      <c r="E5" s="220" t="s">
        <v>1522</v>
      </c>
      <c r="F5" s="220" t="s">
        <v>766</v>
      </c>
      <c r="G5" s="230">
        <v>1567700119612</v>
      </c>
      <c r="H5" s="217">
        <v>42653</v>
      </c>
      <c r="I5" s="377" t="str">
        <f t="shared" si="2"/>
        <v>มอน1เด็กชาย</v>
      </c>
      <c r="J5" s="207" t="str">
        <f t="shared" si="3"/>
        <v>อ.1/1เด็กชาย</v>
      </c>
      <c r="K5" s="218" t="str">
        <f>IF(AND(E5=K$1),LOOKUP(9.99999999999999E+307,K$2:$K4)+1,"")</f>
        <v/>
      </c>
      <c r="L5" s="218" t="str">
        <f>IF(AND(F5=L$1),LOOKUP(9.99999999999999E+307,$L$2:L4)+1,"")</f>
        <v/>
      </c>
      <c r="M5" s="207">
        <v>2</v>
      </c>
    </row>
    <row r="6" spans="1:13" ht="23.25">
      <c r="A6" s="211">
        <v>3837</v>
      </c>
      <c r="B6" s="212" t="s">
        <v>730</v>
      </c>
      <c r="C6" s="356" t="s">
        <v>395</v>
      </c>
      <c r="D6" s="358" t="s">
        <v>2041</v>
      </c>
      <c r="E6" s="220" t="s">
        <v>1522</v>
      </c>
      <c r="F6" s="220" t="s">
        <v>766</v>
      </c>
      <c r="G6" s="230">
        <v>1104301637726</v>
      </c>
      <c r="H6" s="217">
        <v>42596</v>
      </c>
      <c r="I6" s="377" t="str">
        <f t="shared" si="2"/>
        <v>มอน1เด็กหญิง</v>
      </c>
      <c r="J6" s="207" t="str">
        <f t="shared" si="3"/>
        <v>อ.1/1เด็กหญิง</v>
      </c>
      <c r="K6" s="218" t="str">
        <f>IF(AND(E6=K$1),LOOKUP(9.99999999999999E+307,K$2:$K5)+1,"")</f>
        <v/>
      </c>
      <c r="L6" s="218" t="str">
        <f>IF(AND(F6=L$1),LOOKUP(9.99999999999999E+307,$L$2:L5)+1,"")</f>
        <v/>
      </c>
      <c r="M6" s="207">
        <v>3</v>
      </c>
    </row>
    <row r="7" spans="1:13" ht="23.25">
      <c r="A7" s="211">
        <v>3843</v>
      </c>
      <c r="B7" s="212" t="s">
        <v>729</v>
      </c>
      <c r="C7" s="356" t="s">
        <v>2050</v>
      </c>
      <c r="D7" s="358" t="s">
        <v>26</v>
      </c>
      <c r="E7" s="220" t="s">
        <v>1529</v>
      </c>
      <c r="F7" s="220" t="s">
        <v>766</v>
      </c>
      <c r="G7" s="230">
        <v>1570501375892</v>
      </c>
      <c r="H7" s="217">
        <v>42742</v>
      </c>
      <c r="I7" s="207" t="str">
        <f t="shared" si="2"/>
        <v>เสริม2เด็กชาย</v>
      </c>
      <c r="J7" s="207" t="str">
        <f t="shared" si="3"/>
        <v>อ.1/1เด็กชาย</v>
      </c>
      <c r="K7" s="218">
        <f>IF(AND(E7=K$1),LOOKUP(9.99999999999999E+307,K$2:$K6)+1,"")</f>
        <v>1</v>
      </c>
      <c r="L7" s="218" t="str">
        <f>IF(AND(F7=L$1),LOOKUP(9.99999999999999E+307,$L$2:L6)+1,"")</f>
        <v/>
      </c>
      <c r="M7" s="207">
        <v>4</v>
      </c>
    </row>
    <row r="8" spans="1:13" ht="23.25">
      <c r="A8" s="211">
        <v>3846</v>
      </c>
      <c r="B8" s="212" t="s">
        <v>729</v>
      </c>
      <c r="C8" s="365" t="s">
        <v>951</v>
      </c>
      <c r="D8" s="366" t="s">
        <v>2054</v>
      </c>
      <c r="E8" s="350" t="s">
        <v>1529</v>
      </c>
      <c r="F8" s="350" t="s">
        <v>766</v>
      </c>
      <c r="G8" s="230">
        <v>1570501375400</v>
      </c>
      <c r="H8" s="217">
        <v>42697</v>
      </c>
      <c r="I8" s="207" t="str">
        <f t="shared" si="2"/>
        <v>เสริม2เด็กชาย</v>
      </c>
      <c r="J8" s="207" t="str">
        <f t="shared" si="3"/>
        <v>อ.1/1เด็กชาย</v>
      </c>
      <c r="K8" s="218">
        <f>IF(AND(E8=K$1),LOOKUP(9.99999999999999E+307,K$2:$K7)+1,"")</f>
        <v>2</v>
      </c>
      <c r="L8" s="218" t="str">
        <f>IF(AND(F8=L$1),LOOKUP(9.99999999999999E+307,$L$2:L7)+1,"")</f>
        <v/>
      </c>
      <c r="M8" s="207">
        <v>35</v>
      </c>
    </row>
    <row r="9" spans="1:13" ht="23.25">
      <c r="A9" s="231">
        <v>3799</v>
      </c>
      <c r="B9" s="212" t="s">
        <v>729</v>
      </c>
      <c r="C9" s="356" t="s">
        <v>1987</v>
      </c>
      <c r="D9" s="358" t="s">
        <v>1988</v>
      </c>
      <c r="E9" s="220" t="s">
        <v>1523</v>
      </c>
      <c r="F9" s="220" t="s">
        <v>767</v>
      </c>
      <c r="G9" s="230">
        <v>1570501374713</v>
      </c>
      <c r="H9" s="217">
        <v>42637</v>
      </c>
      <c r="I9" s="207" t="str">
        <f t="shared" si="2"/>
        <v>มอน2เด็กชาย</v>
      </c>
      <c r="J9" s="207" t="str">
        <f t="shared" si="3"/>
        <v>อ.1/2เด็กชาย</v>
      </c>
      <c r="K9" s="218" t="str">
        <f>IF(AND(E9=K$1),LOOKUP(9.99999999999999E+307,K$2:$K8)+1,"")</f>
        <v/>
      </c>
      <c r="L9" s="218" t="str">
        <f>IF(AND(F9=L$1),LOOKUP(9.99999999999999E+307,$L$2:L8)+1,"")</f>
        <v/>
      </c>
      <c r="M9" s="207">
        <v>37</v>
      </c>
    </row>
    <row r="10" spans="1:13" ht="23.25">
      <c r="A10" s="211">
        <v>3803</v>
      </c>
      <c r="B10" s="212" t="s">
        <v>729</v>
      </c>
      <c r="C10" s="356" t="s">
        <v>82</v>
      </c>
      <c r="D10" s="358" t="s">
        <v>1992</v>
      </c>
      <c r="E10" s="220" t="s">
        <v>1523</v>
      </c>
      <c r="F10" s="220" t="s">
        <v>767</v>
      </c>
      <c r="G10" s="219">
        <v>1570501375230</v>
      </c>
      <c r="H10" s="217">
        <v>42679</v>
      </c>
      <c r="I10" s="207" t="str">
        <f t="shared" si="2"/>
        <v>มอน2เด็กชาย</v>
      </c>
      <c r="J10" s="207" t="str">
        <f t="shared" si="3"/>
        <v>อ.1/2เด็กชาย</v>
      </c>
      <c r="K10" s="218" t="str">
        <f>IF(AND(E10=K$1),LOOKUP(9.99999999999999E+307,K$2:$K9)+1,"")</f>
        <v/>
      </c>
      <c r="L10" s="218" t="str">
        <f>IF(AND(F10=L$1),LOOKUP(9.99999999999999E+307,$L$2:L9)+1,"")</f>
        <v/>
      </c>
      <c r="M10" s="207">
        <v>38</v>
      </c>
    </row>
    <row r="11" spans="1:13" ht="23.25">
      <c r="A11" s="211">
        <v>3812</v>
      </c>
      <c r="B11" s="212" t="s">
        <v>729</v>
      </c>
      <c r="C11" s="356" t="s">
        <v>2006</v>
      </c>
      <c r="D11" s="358" t="s">
        <v>2007</v>
      </c>
      <c r="E11" s="220" t="s">
        <v>1524</v>
      </c>
      <c r="F11" s="220" t="s">
        <v>767</v>
      </c>
      <c r="G11" s="219">
        <v>1570501375744</v>
      </c>
      <c r="H11" s="217">
        <v>42736</v>
      </c>
      <c r="I11" s="207" t="str">
        <f t="shared" si="2"/>
        <v>มอน3เด็กชาย</v>
      </c>
      <c r="J11" s="207" t="str">
        <f t="shared" si="3"/>
        <v>อ.1/2เด็กชาย</v>
      </c>
      <c r="K11" s="218" t="str">
        <f>IF(AND(E11=K$1),LOOKUP(9.99999999999999E+307,K$2:$K10)+1,"")</f>
        <v/>
      </c>
      <c r="L11" s="218" t="str">
        <f>IF(AND(F11=L$1),LOOKUP(9.99999999999999E+307,$L$2:L10)+1,"")</f>
        <v/>
      </c>
      <c r="M11" s="207">
        <v>7</v>
      </c>
    </row>
    <row r="12" spans="1:13" ht="23.25">
      <c r="A12" s="211">
        <v>3815</v>
      </c>
      <c r="B12" s="212" t="s">
        <v>729</v>
      </c>
      <c r="C12" s="356" t="s">
        <v>2012</v>
      </c>
      <c r="D12" s="358" t="s">
        <v>1183</v>
      </c>
      <c r="E12" s="220" t="s">
        <v>1525</v>
      </c>
      <c r="F12" s="220" t="s">
        <v>766</v>
      </c>
      <c r="G12" s="219">
        <v>1579901797113</v>
      </c>
      <c r="H12" s="217">
        <v>42610</v>
      </c>
      <c r="I12" s="207" t="str">
        <f t="shared" si="2"/>
        <v>ศิลปะ1เด็กชาย</v>
      </c>
      <c r="J12" s="207" t="str">
        <f t="shared" si="3"/>
        <v>อ.1/1เด็กชาย</v>
      </c>
      <c r="K12" s="218" t="str">
        <f>IF(AND(E12=K$1),LOOKUP(9.99999999999999E+307,K$2:$K11)+1,"")</f>
        <v/>
      </c>
      <c r="L12" s="218" t="str">
        <f>IF(AND(F12=L$1),LOOKUP(9.99999999999999E+307,$L$2:L11)+1,"")</f>
        <v/>
      </c>
      <c r="M12" s="207">
        <v>8</v>
      </c>
    </row>
    <row r="13" spans="1:13" ht="23.25">
      <c r="A13" s="211">
        <v>3821</v>
      </c>
      <c r="B13" s="212" t="s">
        <v>729</v>
      </c>
      <c r="C13" s="356" t="s">
        <v>2017</v>
      </c>
      <c r="D13" s="358" t="s">
        <v>2018</v>
      </c>
      <c r="E13" s="220" t="s">
        <v>1526</v>
      </c>
      <c r="F13" s="220" t="s">
        <v>767</v>
      </c>
      <c r="G13" s="219">
        <v>1570501373997</v>
      </c>
      <c r="H13" s="217">
        <v>42550</v>
      </c>
      <c r="I13" s="207" t="str">
        <f t="shared" si="2"/>
        <v>ศิลปะ2เด็กชาย</v>
      </c>
      <c r="J13" s="207" t="str">
        <f t="shared" si="3"/>
        <v>อ.1/2เด็กชาย</v>
      </c>
      <c r="K13" s="218" t="str">
        <f>IF(AND(E13=K$1),LOOKUP(9.99999999999999E+307,K$2:$K12)+1,"")</f>
        <v/>
      </c>
      <c r="L13" s="218" t="str">
        <f>IF(AND(F13=L$1),LOOKUP(9.99999999999999E+307,$L$2:L12)+1,"")</f>
        <v/>
      </c>
      <c r="M13" s="207">
        <v>9</v>
      </c>
    </row>
    <row r="14" spans="1:13" ht="23.25">
      <c r="A14" s="211">
        <v>3825</v>
      </c>
      <c r="B14" s="212" t="s">
        <v>729</v>
      </c>
      <c r="C14" s="356" t="s">
        <v>637</v>
      </c>
      <c r="D14" s="358" t="s">
        <v>2024</v>
      </c>
      <c r="E14" s="220" t="s">
        <v>1526</v>
      </c>
      <c r="F14" s="220" t="s">
        <v>767</v>
      </c>
      <c r="G14" s="230">
        <v>1567700118021</v>
      </c>
      <c r="H14" s="217">
        <v>42623</v>
      </c>
      <c r="I14" s="207" t="str">
        <f t="shared" si="2"/>
        <v>ศิลปะ2เด็กชาย</v>
      </c>
      <c r="J14" s="207" t="str">
        <f t="shared" si="3"/>
        <v>อ.1/2เด็กชาย</v>
      </c>
      <c r="K14" s="218" t="str">
        <f>IF(AND(E14=K$1),LOOKUP(9.99999999999999E+307,K$2:$K13)+1,"")</f>
        <v/>
      </c>
      <c r="L14" s="218" t="str">
        <f>IF(AND(F14=L$1),LOOKUP(9.99999999999999E+307,$L$2:L13)+1,"")</f>
        <v/>
      </c>
      <c r="M14" s="207">
        <v>39</v>
      </c>
    </row>
    <row r="15" spans="1:13" ht="23.25">
      <c r="A15" s="211">
        <v>3829</v>
      </c>
      <c r="B15" s="212" t="s">
        <v>729</v>
      </c>
      <c r="C15" s="356" t="s">
        <v>2031</v>
      </c>
      <c r="D15" s="358" t="s">
        <v>2032</v>
      </c>
      <c r="E15" s="220" t="s">
        <v>1527</v>
      </c>
      <c r="F15" s="220" t="s">
        <v>767</v>
      </c>
      <c r="G15" s="219">
        <v>1579901798357</v>
      </c>
      <c r="H15" s="217">
        <v>42618</v>
      </c>
      <c r="I15" s="207" t="str">
        <f t="shared" si="2"/>
        <v>ศิลปะ3เด็กชาย</v>
      </c>
      <c r="J15" s="207" t="str">
        <f t="shared" si="3"/>
        <v>อ.1/2เด็กชาย</v>
      </c>
      <c r="K15" s="218" t="str">
        <f>IF(AND(E15=K$1),LOOKUP(9.99999999999999E+307,K$2:$K14)+1,"")</f>
        <v/>
      </c>
      <c r="L15" s="218" t="str">
        <f>IF(AND(F15=L$1),LOOKUP(9.99999999999999E+307,$L$2:L14)+1,"")</f>
        <v/>
      </c>
      <c r="M15" s="207">
        <v>42</v>
      </c>
    </row>
    <row r="16" spans="1:13" ht="23.25">
      <c r="A16" s="211">
        <v>3848</v>
      </c>
      <c r="B16" s="364" t="s">
        <v>729</v>
      </c>
      <c r="C16" s="365" t="s">
        <v>2056</v>
      </c>
      <c r="D16" s="366" t="s">
        <v>2057</v>
      </c>
      <c r="E16" s="350" t="s">
        <v>1530</v>
      </c>
      <c r="F16" s="350" t="s">
        <v>767</v>
      </c>
      <c r="G16" s="219">
        <v>1579901807411</v>
      </c>
      <c r="H16" s="217">
        <v>42663</v>
      </c>
      <c r="I16" s="207" t="str">
        <f t="shared" si="2"/>
        <v>เสริม3เด็กชาย</v>
      </c>
      <c r="J16" s="207" t="str">
        <f t="shared" si="3"/>
        <v>อ.1/2เด็กชาย</v>
      </c>
      <c r="K16" s="218" t="str">
        <f>IF(AND(E16=K$1),LOOKUP(9.99999999999999E+307,K$2:$K15)+1,"")</f>
        <v/>
      </c>
      <c r="L16" s="218" t="str">
        <f>IF(AND(F16=L$1),LOOKUP(9.99999999999999E+307,$L$2:L15)+1,"")</f>
        <v/>
      </c>
      <c r="M16" s="207">
        <v>11</v>
      </c>
    </row>
    <row r="17" spans="1:13" ht="23.25">
      <c r="A17" s="211">
        <v>3852</v>
      </c>
      <c r="B17" s="364" t="s">
        <v>729</v>
      </c>
      <c r="C17" s="365" t="s">
        <v>2062</v>
      </c>
      <c r="D17" s="366" t="s">
        <v>2063</v>
      </c>
      <c r="E17" s="350" t="s">
        <v>1530</v>
      </c>
      <c r="F17" s="350" t="s">
        <v>767</v>
      </c>
      <c r="G17" s="219">
        <v>1579901812651</v>
      </c>
      <c r="H17" s="217">
        <v>42689</v>
      </c>
      <c r="I17" s="207" t="str">
        <f t="shared" si="2"/>
        <v>เสริม3เด็กชาย</v>
      </c>
      <c r="J17" s="207" t="str">
        <f t="shared" si="3"/>
        <v>อ.1/2เด็กชาย</v>
      </c>
      <c r="K17" s="218" t="str">
        <f>IF(AND(E17=K$1),LOOKUP(9.99999999999999E+307,K$2:$K16)+1,"")</f>
        <v/>
      </c>
      <c r="L17" s="218" t="str">
        <f>IF(AND(F17=L$1),LOOKUP(9.99999999999999E+307,$L$2:L16)+1,"")</f>
        <v/>
      </c>
      <c r="M17" s="207">
        <v>13</v>
      </c>
    </row>
    <row r="18" spans="1:13" ht="23.25">
      <c r="A18" s="221">
        <v>3716</v>
      </c>
      <c r="B18" s="212" t="s">
        <v>729</v>
      </c>
      <c r="C18" s="222" t="s">
        <v>1750</v>
      </c>
      <c r="D18" s="223" t="s">
        <v>1751</v>
      </c>
      <c r="E18" s="215" t="s">
        <v>1525</v>
      </c>
      <c r="F18" s="211" t="s">
        <v>768</v>
      </c>
      <c r="G18" s="219">
        <v>1579901773206</v>
      </c>
      <c r="H18" s="217">
        <v>42460</v>
      </c>
      <c r="I18" s="207" t="str">
        <f t="shared" si="2"/>
        <v>ศิลปะ1เด็กชาย</v>
      </c>
      <c r="J18" s="207" t="str">
        <f t="shared" si="3"/>
        <v>อ.2/1เด็กชาย</v>
      </c>
      <c r="K18" s="218" t="str">
        <f>IF(AND(E18=K$1),LOOKUP(9.99999999999999E+307,K$2:$K17)+1,"")</f>
        <v/>
      </c>
      <c r="L18" s="218" t="str">
        <f>IF(AND(F18=L$1),LOOKUP(9.99999999999999E+307,$L$2:L17)+1,"")</f>
        <v/>
      </c>
      <c r="M18" s="207">
        <v>14</v>
      </c>
    </row>
    <row r="19" spans="1:13" ht="23.25">
      <c r="A19" s="211">
        <v>3719</v>
      </c>
      <c r="B19" s="212" t="s">
        <v>729</v>
      </c>
      <c r="C19" s="213" t="s">
        <v>1712</v>
      </c>
      <c r="D19" s="214" t="s">
        <v>1713</v>
      </c>
      <c r="E19" s="215" t="s">
        <v>1528</v>
      </c>
      <c r="F19" s="211" t="s">
        <v>768</v>
      </c>
      <c r="G19" s="216">
        <v>1570501372516</v>
      </c>
      <c r="H19" s="217">
        <v>42369</v>
      </c>
      <c r="I19" s="375" t="str">
        <f t="shared" si="2"/>
        <v>เสริม1เด็กชาย</v>
      </c>
      <c r="J19" s="207" t="str">
        <f t="shared" si="3"/>
        <v>อ.2/1เด็กชาย</v>
      </c>
      <c r="K19" s="218" t="str">
        <f>IF(AND(E19=K$1),LOOKUP(9.99999999999999E+307,K$2:$K18)+1,"")</f>
        <v/>
      </c>
      <c r="L19" s="218" t="str">
        <f>IF(AND(F19=L$1),LOOKUP(9.99999999999999E+307,$L$2:L18)+1,"")</f>
        <v/>
      </c>
      <c r="M19" s="207">
        <v>15</v>
      </c>
    </row>
    <row r="20" spans="1:13" ht="23.25">
      <c r="A20" s="211">
        <v>3733</v>
      </c>
      <c r="B20" s="212" t="s">
        <v>729</v>
      </c>
      <c r="C20" s="213" t="s">
        <v>1716</v>
      </c>
      <c r="D20" s="214" t="s">
        <v>1717</v>
      </c>
      <c r="E20" s="215" t="s">
        <v>1529</v>
      </c>
      <c r="F20" s="211" t="s">
        <v>768</v>
      </c>
      <c r="G20" s="229">
        <v>1579901745041</v>
      </c>
      <c r="H20" s="217">
        <v>42298</v>
      </c>
      <c r="I20" s="207" t="str">
        <f t="shared" si="2"/>
        <v>เสริม2เด็กชาย</v>
      </c>
      <c r="J20" s="207" t="str">
        <f t="shared" si="3"/>
        <v>อ.2/1เด็กชาย</v>
      </c>
      <c r="K20" s="218">
        <f>IF(AND(E20=K$1),LOOKUP(9.99999999999999E+307,K$2:$K19)+1,"")</f>
        <v>3</v>
      </c>
      <c r="L20" s="218" t="str">
        <f>IF(AND(F20=L$1),LOOKUP(9.99999999999999E+307,$L$2:L19)+1,"")</f>
        <v/>
      </c>
      <c r="M20" s="207">
        <v>16</v>
      </c>
    </row>
    <row r="21" spans="1:13" ht="23.25">
      <c r="A21" s="211">
        <v>3734</v>
      </c>
      <c r="B21" s="212" t="s">
        <v>729</v>
      </c>
      <c r="C21" s="213" t="s">
        <v>1718</v>
      </c>
      <c r="D21" s="214" t="s">
        <v>1719</v>
      </c>
      <c r="E21" s="215" t="s">
        <v>1529</v>
      </c>
      <c r="F21" s="211" t="s">
        <v>768</v>
      </c>
      <c r="G21" s="229">
        <v>1579901769128</v>
      </c>
      <c r="H21" s="217">
        <v>42436</v>
      </c>
      <c r="I21" s="207" t="str">
        <f t="shared" si="2"/>
        <v>เสริม2เด็กชาย</v>
      </c>
      <c r="J21" s="207" t="str">
        <f t="shared" si="3"/>
        <v>อ.2/1เด็กชาย</v>
      </c>
      <c r="K21" s="218">
        <f>IF(AND(E21=K$1),LOOKUP(9.99999999999999E+307,K$2:$K20)+1,"")</f>
        <v>4</v>
      </c>
      <c r="L21" s="218" t="str">
        <f>IF(AND(F21=L$1),LOOKUP(9.99999999999999E+307,$L$2:L20)+1,"")</f>
        <v/>
      </c>
      <c r="M21" s="207">
        <v>17</v>
      </c>
    </row>
    <row r="22" spans="1:13" ht="23.25">
      <c r="A22" s="221">
        <v>3738</v>
      </c>
      <c r="B22" s="212" t="s">
        <v>729</v>
      </c>
      <c r="C22" s="222" t="s">
        <v>1752</v>
      </c>
      <c r="D22" s="223" t="s">
        <v>1753</v>
      </c>
      <c r="E22" s="215" t="s">
        <v>1523</v>
      </c>
      <c r="F22" s="211" t="s">
        <v>768</v>
      </c>
      <c r="G22" s="219">
        <v>1579901770479</v>
      </c>
      <c r="H22" s="217">
        <v>42444</v>
      </c>
      <c r="I22" s="207" t="str">
        <f t="shared" si="2"/>
        <v>มอน2เด็กชาย</v>
      </c>
      <c r="J22" s="207" t="str">
        <f t="shared" si="3"/>
        <v>อ.2/1เด็กชาย</v>
      </c>
      <c r="K22" s="218" t="str">
        <f>IF(AND(E22=K$1),LOOKUP(9.99999999999999E+307,K$2:$K21)+1,"")</f>
        <v/>
      </c>
      <c r="L22" s="218" t="str">
        <f>IF(AND(F22=L$1),LOOKUP(9.99999999999999E+307,$L$2:L21)+1,"")</f>
        <v/>
      </c>
      <c r="M22" s="207">
        <v>18</v>
      </c>
    </row>
    <row r="23" spans="1:13" ht="23.25">
      <c r="A23" s="211">
        <v>3761</v>
      </c>
      <c r="B23" s="212" t="s">
        <v>729</v>
      </c>
      <c r="C23" s="213" t="s">
        <v>486</v>
      </c>
      <c r="D23" s="214" t="s">
        <v>1832</v>
      </c>
      <c r="E23" s="220" t="s">
        <v>1529</v>
      </c>
      <c r="F23" s="211" t="s">
        <v>768</v>
      </c>
      <c r="G23" s="219">
        <v>1579901769519</v>
      </c>
      <c r="H23" s="217">
        <v>42438</v>
      </c>
      <c r="I23" s="233" t="str">
        <f t="shared" si="2"/>
        <v>เสริม2เด็กชาย</v>
      </c>
      <c r="J23" s="233" t="str">
        <f t="shared" si="3"/>
        <v>อ.2/1เด็กชาย</v>
      </c>
      <c r="K23" s="218">
        <f>IF(AND(E23=K$1),LOOKUP(9.99999999999999E+307,K$2:$K22)+1,"")</f>
        <v>5</v>
      </c>
      <c r="L23" s="218" t="str">
        <f>IF(AND(F23=L$1),LOOKUP(9.99999999999999E+307,$L$2:L22)+1,"")</f>
        <v/>
      </c>
      <c r="M23" s="207">
        <v>45</v>
      </c>
    </row>
    <row r="24" spans="1:13" ht="23.25">
      <c r="A24" s="211">
        <v>3838</v>
      </c>
      <c r="B24" s="212" t="s">
        <v>729</v>
      </c>
      <c r="C24" s="356" t="s">
        <v>2042</v>
      </c>
      <c r="D24" s="358" t="s">
        <v>2043</v>
      </c>
      <c r="E24" s="220" t="s">
        <v>1522</v>
      </c>
      <c r="F24" s="220" t="s">
        <v>768</v>
      </c>
      <c r="G24" s="219">
        <v>1579901774598</v>
      </c>
      <c r="H24" s="217">
        <v>42468</v>
      </c>
      <c r="I24" s="377" t="str">
        <f t="shared" si="2"/>
        <v>มอน1เด็กชาย</v>
      </c>
      <c r="J24" s="207" t="str">
        <f t="shared" si="3"/>
        <v>อ.2/1เด็กชาย</v>
      </c>
      <c r="K24" s="218" t="str">
        <f>IF(AND(E24=K$1),LOOKUP(9.99999999999999E+307,K$2:$K23)+1,"")</f>
        <v/>
      </c>
      <c r="L24" s="218" t="str">
        <f>IF(AND(F24=L$1),LOOKUP(9.99999999999999E+307,$L$2:L23)+1,"")</f>
        <v/>
      </c>
      <c r="M24" s="207">
        <v>46</v>
      </c>
    </row>
    <row r="25" spans="1:13" ht="23.25">
      <c r="A25" s="211">
        <v>3840</v>
      </c>
      <c r="B25" s="212" t="s">
        <v>729</v>
      </c>
      <c r="C25" s="356" t="s">
        <v>2046</v>
      </c>
      <c r="D25" s="358" t="s">
        <v>2047</v>
      </c>
      <c r="E25" s="220" t="s">
        <v>1522</v>
      </c>
      <c r="F25" s="220" t="s">
        <v>768</v>
      </c>
      <c r="G25" s="219">
        <v>1269900572315</v>
      </c>
      <c r="H25" s="217">
        <v>42279</v>
      </c>
      <c r="I25" s="377" t="str">
        <f t="shared" si="2"/>
        <v>มอน1เด็กชาย</v>
      </c>
      <c r="J25" s="207" t="str">
        <f t="shared" si="3"/>
        <v>อ.2/1เด็กชาย</v>
      </c>
      <c r="K25" s="218" t="str">
        <f>IF(AND(E25=K$1),LOOKUP(9.99999999999999E+307,K$2:$K24)+1,"")</f>
        <v/>
      </c>
      <c r="L25" s="218" t="str">
        <f>IF(AND(F25=L$1),LOOKUP(9.99999999999999E+307,$L$2:L24)+1,"")</f>
        <v/>
      </c>
      <c r="M25" s="207">
        <v>47</v>
      </c>
    </row>
    <row r="26" spans="1:13" ht="23.25">
      <c r="A26" s="211">
        <v>3856</v>
      </c>
      <c r="B26" s="212" t="s">
        <v>729</v>
      </c>
      <c r="C26" s="356" t="s">
        <v>2068</v>
      </c>
      <c r="D26" s="358" t="s">
        <v>2069</v>
      </c>
      <c r="E26" s="220" t="s">
        <v>1522</v>
      </c>
      <c r="F26" s="220" t="s">
        <v>768</v>
      </c>
      <c r="G26" s="219">
        <v>1648600134636</v>
      </c>
      <c r="H26" s="217">
        <v>42284</v>
      </c>
      <c r="I26" s="377" t="str">
        <f t="shared" si="2"/>
        <v>มอน1เด็กชาย</v>
      </c>
      <c r="J26" s="207" t="str">
        <f t="shared" si="3"/>
        <v>อ.2/1เด็กชาย</v>
      </c>
      <c r="K26" s="218" t="str">
        <f>IF(AND(E26=K$1),LOOKUP(9.99999999999999E+307,K$2:$K25)+1,"")</f>
        <v/>
      </c>
      <c r="L26" s="218" t="str">
        <f>IF(AND(F26=L$1),LOOKUP(9.99999999999999E+307,$L$2:L25)+1,"")</f>
        <v/>
      </c>
      <c r="M26" s="207">
        <v>48</v>
      </c>
    </row>
    <row r="27" spans="1:13" ht="23.25">
      <c r="A27" s="211">
        <v>3729</v>
      </c>
      <c r="B27" s="212" t="s">
        <v>729</v>
      </c>
      <c r="C27" s="213" t="s">
        <v>1759</v>
      </c>
      <c r="D27" s="214" t="s">
        <v>1850</v>
      </c>
      <c r="E27" s="220" t="s">
        <v>1526</v>
      </c>
      <c r="F27" s="211" t="s">
        <v>769</v>
      </c>
      <c r="G27" s="219">
        <v>1229901590295</v>
      </c>
      <c r="H27" s="217">
        <v>42406</v>
      </c>
      <c r="I27" s="207" t="str">
        <f t="shared" si="2"/>
        <v>ศิลปะ2เด็กชาย</v>
      </c>
      <c r="J27" s="207" t="str">
        <f t="shared" si="3"/>
        <v>อ.2/2เด็กชาย</v>
      </c>
      <c r="K27" s="218" t="str">
        <f>IF(AND(E27=K$1),LOOKUP(9.99999999999999E+307,K$2:$K26)+1,"")</f>
        <v/>
      </c>
      <c r="L27" s="218" t="str">
        <f>IF(AND(F27=L$1),LOOKUP(9.99999999999999E+307,$L$2:L26)+1,"")</f>
        <v/>
      </c>
      <c r="M27" s="207">
        <v>49</v>
      </c>
    </row>
    <row r="28" spans="1:13" ht="23.25">
      <c r="A28" s="211">
        <v>3742</v>
      </c>
      <c r="B28" s="212" t="s">
        <v>729</v>
      </c>
      <c r="C28" s="213" t="s">
        <v>1728</v>
      </c>
      <c r="D28" s="214" t="s">
        <v>1729</v>
      </c>
      <c r="E28" s="215" t="s">
        <v>1527</v>
      </c>
      <c r="F28" s="211" t="s">
        <v>769</v>
      </c>
      <c r="G28" s="219">
        <v>1101402536485</v>
      </c>
      <c r="H28" s="217">
        <v>42382</v>
      </c>
      <c r="I28" s="207" t="str">
        <f t="shared" si="2"/>
        <v>ศิลปะ3เด็กชาย</v>
      </c>
      <c r="J28" s="207" t="str">
        <f t="shared" si="3"/>
        <v>อ.2/2เด็กชาย</v>
      </c>
      <c r="K28" s="218" t="str">
        <f>IF(AND(E28=K$1),LOOKUP(9.99999999999999E+307,K$2:$K27)+1,"")</f>
        <v/>
      </c>
      <c r="L28" s="218" t="str">
        <f>IF(AND(F28=L$1),LOOKUP(9.99999999999999E+307,$L$2:L27)+1,"")</f>
        <v/>
      </c>
      <c r="M28" s="207">
        <v>50</v>
      </c>
    </row>
    <row r="29" spans="1:13" ht="23.25">
      <c r="A29" s="211">
        <v>3746</v>
      </c>
      <c r="B29" s="212" t="s">
        <v>729</v>
      </c>
      <c r="C29" s="213" t="s">
        <v>1730</v>
      </c>
      <c r="D29" s="214" t="s">
        <v>1731</v>
      </c>
      <c r="E29" s="215" t="s">
        <v>1524</v>
      </c>
      <c r="F29" s="211" t="s">
        <v>769</v>
      </c>
      <c r="G29" s="219">
        <v>1570501373741</v>
      </c>
      <c r="H29" s="217">
        <v>42504</v>
      </c>
      <c r="I29" s="207" t="str">
        <f t="shared" si="2"/>
        <v>มอน3เด็กชาย</v>
      </c>
      <c r="J29" s="207" t="str">
        <f t="shared" si="3"/>
        <v>อ.2/2เด็กชาย</v>
      </c>
      <c r="K29" s="218" t="str">
        <f>IF(AND(E29=K$1),LOOKUP(9.99999999999999E+307,K$2:$K28)+1,"")</f>
        <v/>
      </c>
      <c r="L29" s="218" t="str">
        <f>IF(AND(F29=L$1),LOOKUP(9.99999999999999E+307,$L$2:L28)+1,"")</f>
        <v/>
      </c>
      <c r="M29" s="207">
        <v>51</v>
      </c>
    </row>
    <row r="30" spans="1:13" ht="23.25">
      <c r="A30" s="211">
        <v>3750</v>
      </c>
      <c r="B30" s="212" t="s">
        <v>729</v>
      </c>
      <c r="C30" s="213" t="s">
        <v>1732</v>
      </c>
      <c r="D30" s="214" t="s">
        <v>313</v>
      </c>
      <c r="E30" s="215" t="s">
        <v>1530</v>
      </c>
      <c r="F30" s="211" t="s">
        <v>769</v>
      </c>
      <c r="G30" s="219">
        <v>1139600797347</v>
      </c>
      <c r="H30" s="217">
        <v>42352</v>
      </c>
      <c r="I30" s="207" t="str">
        <f t="shared" si="2"/>
        <v>เสริม3เด็กชาย</v>
      </c>
      <c r="J30" s="207" t="str">
        <f t="shared" si="3"/>
        <v>อ.2/2เด็กชาย</v>
      </c>
      <c r="K30" s="218" t="str">
        <f>IF(AND(E30=K$1),LOOKUP(9.99999999999999E+307,K$2:$K29)+1,"")</f>
        <v/>
      </c>
      <c r="L30" s="218" t="str">
        <f>IF(AND(F30=L$1),LOOKUP(9.99999999999999E+307,$L$2:L29)+1,"")</f>
        <v/>
      </c>
      <c r="M30" s="207">
        <v>52</v>
      </c>
    </row>
    <row r="31" spans="1:13" ht="23.25">
      <c r="A31" s="211">
        <v>3806</v>
      </c>
      <c r="B31" s="212" t="s">
        <v>729</v>
      </c>
      <c r="C31" s="356" t="s">
        <v>1995</v>
      </c>
      <c r="D31" s="358" t="s">
        <v>1996</v>
      </c>
      <c r="E31" s="220" t="s">
        <v>1523</v>
      </c>
      <c r="F31" s="220" t="s">
        <v>769</v>
      </c>
      <c r="G31" s="219">
        <v>1579901742696</v>
      </c>
      <c r="H31" s="217">
        <v>42286</v>
      </c>
      <c r="I31" s="207" t="str">
        <f t="shared" si="2"/>
        <v>มอน2เด็กชาย</v>
      </c>
      <c r="J31" s="207" t="str">
        <f t="shared" si="3"/>
        <v>อ.2/2เด็กชาย</v>
      </c>
      <c r="K31" s="218" t="str">
        <f>IF(AND(E31=K$1),LOOKUP(9.99999999999999E+307,K$2:$K30)+1,"")</f>
        <v/>
      </c>
      <c r="L31" s="218" t="str">
        <f>IF(AND(F31=L$1),LOOKUP(9.99999999999999E+307,$L$2:L30)+1,"")</f>
        <v/>
      </c>
      <c r="M31" s="207">
        <v>53</v>
      </c>
    </row>
    <row r="32" spans="1:13" ht="23.25">
      <c r="A32" s="211">
        <v>3807</v>
      </c>
      <c r="B32" s="212" t="s">
        <v>729</v>
      </c>
      <c r="C32" s="356" t="s">
        <v>1997</v>
      </c>
      <c r="D32" s="358" t="s">
        <v>1998</v>
      </c>
      <c r="E32" s="220" t="s">
        <v>1524</v>
      </c>
      <c r="F32" s="220" t="s">
        <v>769</v>
      </c>
      <c r="G32" s="219">
        <v>1579901737196</v>
      </c>
      <c r="H32" s="217">
        <v>42259</v>
      </c>
      <c r="I32" s="207" t="str">
        <f t="shared" si="2"/>
        <v>มอน3เด็กชาย</v>
      </c>
      <c r="J32" s="207" t="str">
        <f t="shared" si="3"/>
        <v>อ.2/2เด็กชาย</v>
      </c>
      <c r="K32" s="218" t="str">
        <f>IF(AND(E32=K$1),LOOKUP(9.99999999999999E+307,K$2:$K31)+1,"")</f>
        <v/>
      </c>
      <c r="L32" s="218" t="str">
        <f>IF(AND(F32=L$1),LOOKUP(9.99999999999999E+307,$L$2:L31)+1,"")</f>
        <v/>
      </c>
      <c r="M32" s="207">
        <v>54</v>
      </c>
    </row>
    <row r="33" spans="1:13" ht="23.25">
      <c r="A33" s="211">
        <v>3827</v>
      </c>
      <c r="B33" s="212" t="s">
        <v>729</v>
      </c>
      <c r="C33" s="356" t="s">
        <v>2027</v>
      </c>
      <c r="D33" s="358" t="s">
        <v>2028</v>
      </c>
      <c r="E33" s="220" t="s">
        <v>1526</v>
      </c>
      <c r="F33" s="220" t="s">
        <v>769</v>
      </c>
      <c r="G33" s="219">
        <v>1579901717861</v>
      </c>
      <c r="H33" s="217">
        <v>42143</v>
      </c>
      <c r="I33" s="207" t="str">
        <f t="shared" si="2"/>
        <v>ศิลปะ2เด็กชาย</v>
      </c>
      <c r="J33" s="207" t="str">
        <f t="shared" si="3"/>
        <v>อ.2/2เด็กชาย</v>
      </c>
      <c r="K33" s="218" t="str">
        <f>IF(AND(E33=K$1),LOOKUP(9.99999999999999E+307,K$2:$K32)+1,"")</f>
        <v/>
      </c>
      <c r="L33" s="218" t="str">
        <f>IF(AND(F33=L$1),LOOKUP(9.99999999999999E+307,$L$2:L32)+1,"")</f>
        <v/>
      </c>
      <c r="M33" s="207">
        <v>55</v>
      </c>
    </row>
    <row r="34" spans="1:13" ht="23.25">
      <c r="A34" s="211">
        <v>3851</v>
      </c>
      <c r="B34" s="364" t="s">
        <v>729</v>
      </c>
      <c r="C34" s="365" t="s">
        <v>2061</v>
      </c>
      <c r="D34" s="366" t="s">
        <v>319</v>
      </c>
      <c r="E34" s="350" t="s">
        <v>1530</v>
      </c>
      <c r="F34" s="350" t="s">
        <v>769</v>
      </c>
      <c r="G34" s="219">
        <v>1209703000572</v>
      </c>
      <c r="H34" s="217">
        <v>42244</v>
      </c>
      <c r="I34" s="207" t="str">
        <f t="shared" si="2"/>
        <v>เสริม3เด็กชาย</v>
      </c>
      <c r="J34" s="207" t="str">
        <f t="shared" si="3"/>
        <v>อ.2/2เด็กชาย</v>
      </c>
      <c r="K34" s="218" t="str">
        <f>IF(AND(E34=K$1),LOOKUP(9.99999999999999E+307,K$2:$K33)+1,"")</f>
        <v/>
      </c>
      <c r="L34" s="218" t="str">
        <f>IF(AND(F34=L$1),LOOKUP(9.99999999999999E+307,$L$2:L33)+1,"")</f>
        <v/>
      </c>
      <c r="M34" s="207">
        <v>56</v>
      </c>
    </row>
    <row r="35" spans="1:13" ht="23.25">
      <c r="A35" s="211">
        <v>3621</v>
      </c>
      <c r="B35" s="212" t="s">
        <v>729</v>
      </c>
      <c r="C35" s="213" t="s">
        <v>1143</v>
      </c>
      <c r="D35" s="214" t="s">
        <v>1144</v>
      </c>
      <c r="E35" s="220" t="s">
        <v>1530</v>
      </c>
      <c r="F35" s="211" t="s">
        <v>770</v>
      </c>
      <c r="G35" s="219">
        <f>VLOOKUP(A35,เลขปชช!B$2:J$959,6)</f>
        <v>1579901679447</v>
      </c>
      <c r="H35" s="217">
        <f>VLOOKUP(A35,เลขปชช!B$2:J$959,7)</f>
        <v>41910</v>
      </c>
      <c r="I35" s="207" t="str">
        <f t="shared" ref="I35:I65" si="4">CONCATENATE(E35,B35)</f>
        <v>เสริม3เด็กชาย</v>
      </c>
      <c r="J35" s="207" t="str">
        <f t="shared" ref="J35:J65" si="5">CONCATENATE(F35,B35)</f>
        <v>อ.3/1เด็กชาย</v>
      </c>
      <c r="K35" s="218" t="str">
        <f>IF(AND(E35=K$1),LOOKUP(9.99999999999999E+307,K$2:$K34)+1,"")</f>
        <v/>
      </c>
      <c r="L35" s="218" t="str">
        <f>IF(AND(F35=L$1),LOOKUP(9.99999999999999E+307,$L$2:L34)+1,"")</f>
        <v/>
      </c>
      <c r="M35" s="207">
        <v>19</v>
      </c>
    </row>
    <row r="36" spans="1:13" ht="23.25">
      <c r="A36" s="211">
        <v>3622</v>
      </c>
      <c r="B36" s="212" t="s">
        <v>729</v>
      </c>
      <c r="C36" s="213" t="s">
        <v>1145</v>
      </c>
      <c r="D36" s="214" t="s">
        <v>1146</v>
      </c>
      <c r="E36" s="220" t="s">
        <v>1525</v>
      </c>
      <c r="F36" s="211" t="s">
        <v>770</v>
      </c>
      <c r="G36" s="219">
        <f>VLOOKUP(A36,เลขปชช!B$2:J$959,6)</f>
        <v>1579901682944</v>
      </c>
      <c r="H36" s="217">
        <f>VLOOKUP(A36,เลขปชช!B$2:J$959,7)</f>
        <v>41928</v>
      </c>
      <c r="I36" s="207" t="str">
        <f t="shared" si="4"/>
        <v>ศิลปะ1เด็กชาย</v>
      </c>
      <c r="J36" s="207" t="str">
        <f t="shared" si="5"/>
        <v>อ.3/1เด็กชาย</v>
      </c>
      <c r="K36" s="218" t="str">
        <f>IF(AND(E36=K$1),LOOKUP(9.99999999999999E+307,K$2:$K35)+1,"")</f>
        <v/>
      </c>
      <c r="L36" s="218" t="str">
        <f>IF(AND(F36=L$1),LOOKUP(9.99999999999999E+307,$L$2:L35)+1,"")</f>
        <v/>
      </c>
      <c r="M36" s="207">
        <v>36</v>
      </c>
    </row>
    <row r="37" spans="1:13" ht="23.25">
      <c r="A37" s="211">
        <v>3623</v>
      </c>
      <c r="B37" s="212" t="s">
        <v>729</v>
      </c>
      <c r="C37" s="213" t="s">
        <v>1147</v>
      </c>
      <c r="D37" s="214" t="s">
        <v>85</v>
      </c>
      <c r="E37" s="220" t="s">
        <v>1523</v>
      </c>
      <c r="F37" s="211" t="s">
        <v>770</v>
      </c>
      <c r="G37" s="219">
        <f>VLOOKUP(A37,เลขปชช!B$2:J$959,6)</f>
        <v>1579901682251</v>
      </c>
      <c r="H37" s="217">
        <f>VLOOKUP(A37,เลขปชช!B$2:J$959,7)</f>
        <v>41925</v>
      </c>
      <c r="I37" s="207" t="str">
        <f t="shared" si="4"/>
        <v>มอน2เด็กชาย</v>
      </c>
      <c r="J37" s="207" t="str">
        <f t="shared" si="5"/>
        <v>อ.3/1เด็กชาย</v>
      </c>
      <c r="K37" s="218" t="str">
        <f>IF(AND(E37=K$1),LOOKUP(9.99999999999999E+307,K$2:$K36)+1,"")</f>
        <v/>
      </c>
      <c r="L37" s="218" t="str">
        <f>IF(AND(F37=L$1),LOOKUP(9.99999999999999E+307,$L$2:L36)+1,"")</f>
        <v/>
      </c>
      <c r="M37" s="207">
        <v>57</v>
      </c>
    </row>
    <row r="38" spans="1:13" ht="23.25">
      <c r="A38" s="211">
        <v>3624</v>
      </c>
      <c r="B38" s="212" t="s">
        <v>729</v>
      </c>
      <c r="C38" s="225" t="s">
        <v>1148</v>
      </c>
      <c r="D38" s="214" t="s">
        <v>862</v>
      </c>
      <c r="E38" s="220" t="s">
        <v>1529</v>
      </c>
      <c r="F38" s="211" t="s">
        <v>770</v>
      </c>
      <c r="G38" s="219">
        <f>VLOOKUP(A38,เลขปชช!B$2:J$959,6)</f>
        <v>1579901684963</v>
      </c>
      <c r="H38" s="217">
        <f>VLOOKUP(A38,เลขปชช!B$2:J$959,7)</f>
        <v>41939</v>
      </c>
      <c r="I38" s="207" t="str">
        <f t="shared" si="4"/>
        <v>เสริม2เด็กชาย</v>
      </c>
      <c r="J38" s="207" t="str">
        <f t="shared" si="5"/>
        <v>อ.3/1เด็กชาย</v>
      </c>
      <c r="K38" s="218">
        <f>IF(AND(E38=K$1),LOOKUP(9.99999999999999E+307,K$2:$K37)+1,"")</f>
        <v>6</v>
      </c>
      <c r="L38" s="218" t="str">
        <f>IF(AND(F38=L$1),LOOKUP(9.99999999999999E+307,$L$2:L37)+1,"")</f>
        <v/>
      </c>
      <c r="M38" s="207">
        <v>58</v>
      </c>
    </row>
    <row r="39" spans="1:13" ht="23.25">
      <c r="A39" s="211">
        <v>3625</v>
      </c>
      <c r="B39" s="212" t="s">
        <v>729</v>
      </c>
      <c r="C39" s="213" t="s">
        <v>1149</v>
      </c>
      <c r="D39" s="214" t="s">
        <v>34</v>
      </c>
      <c r="E39" s="220" t="s">
        <v>1525</v>
      </c>
      <c r="F39" s="211" t="s">
        <v>770</v>
      </c>
      <c r="G39" s="219">
        <f>VLOOKUP(A39,เลขปชช!B$2:J$959,6)</f>
        <v>1139600763485</v>
      </c>
      <c r="H39" s="217">
        <f>VLOOKUP(A39,เลขปชช!B$2:J$959,7)</f>
        <v>42023</v>
      </c>
      <c r="I39" s="207" t="str">
        <f t="shared" si="4"/>
        <v>ศิลปะ1เด็กชาย</v>
      </c>
      <c r="J39" s="207" t="str">
        <f t="shared" si="5"/>
        <v>อ.3/1เด็กชาย</v>
      </c>
      <c r="K39" s="218" t="str">
        <f>IF(AND(E39=K$1),LOOKUP(9.99999999999999E+307,K$2:$K38)+1,"")</f>
        <v/>
      </c>
      <c r="L39" s="218" t="str">
        <f>IF(AND(F39=L$1),LOOKUP(9.99999999999999E+307,$L$2:L38)+1,"")</f>
        <v/>
      </c>
      <c r="M39" s="207">
        <v>59</v>
      </c>
    </row>
    <row r="40" spans="1:13" ht="23.25">
      <c r="A40" s="211">
        <v>3626</v>
      </c>
      <c r="B40" s="212" t="s">
        <v>729</v>
      </c>
      <c r="C40" s="213" t="s">
        <v>1150</v>
      </c>
      <c r="D40" s="214" t="s">
        <v>1151</v>
      </c>
      <c r="E40" s="220" t="s">
        <v>1528</v>
      </c>
      <c r="F40" s="211" t="s">
        <v>770</v>
      </c>
      <c r="G40" s="219">
        <f>VLOOKUP(A40,เลขปชช!B$2:J$959,6)</f>
        <v>1579901664547</v>
      </c>
      <c r="H40" s="217">
        <f>VLOOKUP(A40,เลขปชช!B$2:J$959,7)</f>
        <v>41827</v>
      </c>
      <c r="I40" s="375" t="str">
        <f t="shared" si="4"/>
        <v>เสริม1เด็กชาย</v>
      </c>
      <c r="J40" s="207" t="str">
        <f t="shared" si="5"/>
        <v>อ.3/1เด็กชาย</v>
      </c>
      <c r="K40" s="218" t="str">
        <f>IF(AND(E40=K$1),LOOKUP(9.99999999999999E+307,K$2:$K39)+1,"")</f>
        <v/>
      </c>
      <c r="L40" s="218" t="str">
        <f>IF(AND(F40=L$1),LOOKUP(9.99999999999999E+307,$L$2:L39)+1,"")</f>
        <v/>
      </c>
      <c r="M40" s="207">
        <v>60</v>
      </c>
    </row>
    <row r="41" spans="1:13" ht="23.25">
      <c r="A41" s="211">
        <v>3627</v>
      </c>
      <c r="B41" s="212" t="s">
        <v>729</v>
      </c>
      <c r="C41" s="213" t="s">
        <v>213</v>
      </c>
      <c r="D41" s="214" t="s">
        <v>315</v>
      </c>
      <c r="E41" s="220" t="s">
        <v>1530</v>
      </c>
      <c r="F41" s="211" t="s">
        <v>770</v>
      </c>
      <c r="G41" s="219">
        <f>VLOOKUP(A41,เลขปชช!B$2:J$959,6)</f>
        <v>1579901690050</v>
      </c>
      <c r="H41" s="217">
        <f>VLOOKUP(A41,เลขปชช!B$2:J$959,7)</f>
        <v>41968</v>
      </c>
      <c r="I41" s="207" t="str">
        <f t="shared" si="4"/>
        <v>เสริม3เด็กชาย</v>
      </c>
      <c r="J41" s="207" t="str">
        <f t="shared" si="5"/>
        <v>อ.3/1เด็กชาย</v>
      </c>
      <c r="K41" s="218" t="str">
        <f>IF(AND(E41=K$1),LOOKUP(9.99999999999999E+307,K$2:$K40)+1,"")</f>
        <v/>
      </c>
      <c r="L41" s="218" t="str">
        <f>IF(AND(F41=L$1),LOOKUP(9.99999999999999E+307,$L$2:L40)+1,"")</f>
        <v/>
      </c>
      <c r="M41" s="207">
        <v>61</v>
      </c>
    </row>
    <row r="42" spans="1:13" ht="23.25">
      <c r="A42" s="211">
        <v>3628</v>
      </c>
      <c r="B42" s="212" t="s">
        <v>729</v>
      </c>
      <c r="C42" s="225" t="s">
        <v>1152</v>
      </c>
      <c r="D42" s="214" t="s">
        <v>252</v>
      </c>
      <c r="E42" s="220" t="s">
        <v>1524</v>
      </c>
      <c r="F42" s="211" t="s">
        <v>770</v>
      </c>
      <c r="G42" s="219">
        <f>VLOOKUP(A42,เลขปชช!B$2:J$959,6)</f>
        <v>1570501367695</v>
      </c>
      <c r="H42" s="217">
        <f>VLOOKUP(A42,เลขปชช!B$2:J$959,7)</f>
        <v>41912</v>
      </c>
      <c r="I42" s="207" t="str">
        <f t="shared" si="4"/>
        <v>มอน3เด็กชาย</v>
      </c>
      <c r="J42" s="207" t="str">
        <f t="shared" si="5"/>
        <v>อ.3/1เด็กชาย</v>
      </c>
      <c r="K42" s="218" t="str">
        <f>IF(AND(E42=K$1),LOOKUP(9.99999999999999E+307,K$2:$K41)+1,"")</f>
        <v/>
      </c>
      <c r="L42" s="218" t="str">
        <f>IF(AND(F42=L$1),LOOKUP(9.99999999999999E+307,$L$2:L41)+1,"")</f>
        <v/>
      </c>
      <c r="M42" s="207">
        <v>20</v>
      </c>
    </row>
    <row r="43" spans="1:13" ht="23.25">
      <c r="A43" s="211">
        <v>3629</v>
      </c>
      <c r="B43" s="212" t="s">
        <v>729</v>
      </c>
      <c r="C43" s="213" t="s">
        <v>650</v>
      </c>
      <c r="D43" s="214" t="s">
        <v>1153</v>
      </c>
      <c r="E43" s="220" t="s">
        <v>1522</v>
      </c>
      <c r="F43" s="211" t="s">
        <v>770</v>
      </c>
      <c r="G43" s="219">
        <f>VLOOKUP(A43,เลขปชช!B$2:J$959,6)</f>
        <v>1570501368411</v>
      </c>
      <c r="H43" s="217">
        <f>VLOOKUP(A43,เลขปชช!B$2:J$959,7)</f>
        <v>41961</v>
      </c>
      <c r="I43" s="377" t="str">
        <f t="shared" si="4"/>
        <v>มอน1เด็กชาย</v>
      </c>
      <c r="J43" s="207" t="str">
        <f t="shared" si="5"/>
        <v>อ.3/1เด็กชาย</v>
      </c>
      <c r="K43" s="218" t="str">
        <f>IF(AND(E43=K$1),LOOKUP(9.99999999999999E+307,K$2:$K42)+1,"")</f>
        <v/>
      </c>
      <c r="L43" s="218" t="str">
        <f>IF(AND(F43=L$1),LOOKUP(9.99999999999999E+307,$L$2:L42)+1,"")</f>
        <v/>
      </c>
      <c r="M43" s="207">
        <v>62</v>
      </c>
    </row>
    <row r="44" spans="1:13" ht="23.25">
      <c r="A44" s="211">
        <v>3722</v>
      </c>
      <c r="B44" s="212" t="s">
        <v>729</v>
      </c>
      <c r="C44" s="213" t="s">
        <v>1763</v>
      </c>
      <c r="D44" s="214" t="s">
        <v>1764</v>
      </c>
      <c r="E44" s="220" t="s">
        <v>1528</v>
      </c>
      <c r="F44" s="211" t="s">
        <v>770</v>
      </c>
      <c r="G44" s="216">
        <v>1579901675581</v>
      </c>
      <c r="H44" s="217">
        <v>41889</v>
      </c>
      <c r="I44" s="375" t="str">
        <f t="shared" si="4"/>
        <v>เสริม1เด็กชาย</v>
      </c>
      <c r="J44" s="207" t="str">
        <f t="shared" si="5"/>
        <v>อ.3/1เด็กชาย</v>
      </c>
      <c r="K44" s="218" t="str">
        <f>IF(AND(E44=K$1),LOOKUP(9.99999999999999E+307,K$2:$K43)+1,"")</f>
        <v/>
      </c>
      <c r="L44" s="218" t="str">
        <f>IF(AND(F44=L$1),LOOKUP(9.99999999999999E+307,$L$2:L43)+1,"")</f>
        <v/>
      </c>
      <c r="M44" s="207">
        <v>63</v>
      </c>
    </row>
    <row r="45" spans="1:13" ht="23.25">
      <c r="A45" s="211">
        <v>3723</v>
      </c>
      <c r="B45" s="212" t="s">
        <v>729</v>
      </c>
      <c r="C45" s="213" t="s">
        <v>1824</v>
      </c>
      <c r="D45" s="214" t="s">
        <v>1766</v>
      </c>
      <c r="E45" s="220" t="s">
        <v>1528</v>
      </c>
      <c r="F45" s="211" t="s">
        <v>770</v>
      </c>
      <c r="G45" s="216">
        <v>1939900931912</v>
      </c>
      <c r="H45" s="217">
        <v>42109</v>
      </c>
      <c r="I45" s="375" t="str">
        <f t="shared" si="4"/>
        <v>เสริม1เด็กชาย</v>
      </c>
      <c r="J45" s="207" t="str">
        <f t="shared" si="5"/>
        <v>อ.3/1เด็กชาย</v>
      </c>
      <c r="K45" s="218" t="str">
        <f>IF(AND(E45=K$1),LOOKUP(9.99999999999999E+307,K$2:$K44)+1,"")</f>
        <v/>
      </c>
      <c r="L45" s="218" t="str">
        <f>IF(AND(F45=L$1),LOOKUP(9.99999999999999E+307,$L$2:L44)+1,"")</f>
        <v/>
      </c>
      <c r="M45" s="207">
        <v>64</v>
      </c>
    </row>
    <row r="46" spans="1:13" ht="23.25">
      <c r="A46" s="211">
        <v>3736</v>
      </c>
      <c r="B46" s="212" t="s">
        <v>729</v>
      </c>
      <c r="C46" s="213" t="s">
        <v>1742</v>
      </c>
      <c r="D46" s="214" t="s">
        <v>787</v>
      </c>
      <c r="E46" s="220" t="s">
        <v>1529</v>
      </c>
      <c r="F46" s="211" t="s">
        <v>770</v>
      </c>
      <c r="G46" s="219">
        <v>1101000524431</v>
      </c>
      <c r="H46" s="217">
        <v>42099</v>
      </c>
      <c r="I46" s="207" t="str">
        <f t="shared" si="4"/>
        <v>เสริม2เด็กชาย</v>
      </c>
      <c r="J46" s="207" t="str">
        <f t="shared" si="5"/>
        <v>อ.3/1เด็กชาย</v>
      </c>
      <c r="K46" s="218">
        <f>IF(AND(E46=K$1),LOOKUP(9.99999999999999E+307,K$2:$K45)+1,"")</f>
        <v>7</v>
      </c>
      <c r="L46" s="218" t="str">
        <f>IF(AND(F46=L$1),LOOKUP(9.99999999999999E+307,$L$2:L45)+1,"")</f>
        <v/>
      </c>
      <c r="M46" s="207">
        <v>21</v>
      </c>
    </row>
    <row r="47" spans="1:13" ht="23.25">
      <c r="A47" s="211">
        <v>3819</v>
      </c>
      <c r="B47" s="212" t="s">
        <v>729</v>
      </c>
      <c r="C47" s="356" t="s">
        <v>637</v>
      </c>
      <c r="D47" s="358" t="s">
        <v>85</v>
      </c>
      <c r="E47" s="220" t="s">
        <v>1525</v>
      </c>
      <c r="F47" s="220" t="s">
        <v>770</v>
      </c>
      <c r="G47" s="219">
        <v>1570501368721</v>
      </c>
      <c r="H47" s="217">
        <v>41983</v>
      </c>
      <c r="I47" s="207" t="str">
        <f t="shared" si="4"/>
        <v>ศิลปะ1เด็กชาย</v>
      </c>
      <c r="J47" s="207" t="str">
        <f t="shared" si="5"/>
        <v>อ.3/1เด็กชาย</v>
      </c>
      <c r="K47" s="218" t="str">
        <f>IF(AND(E47=K$1),LOOKUP(9.99999999999999E+307,K$2:$K46)+1,"")</f>
        <v/>
      </c>
      <c r="L47" s="218" t="str">
        <f>IF(AND(F47=L$1),LOOKUP(9.99999999999999E+307,$L$2:L46)+1,"")</f>
        <v/>
      </c>
      <c r="M47" s="207">
        <v>40</v>
      </c>
    </row>
    <row r="48" spans="1:13" ht="23.25">
      <c r="A48" s="211">
        <v>3820</v>
      </c>
      <c r="B48" s="212" t="s">
        <v>729</v>
      </c>
      <c r="C48" s="356" t="s">
        <v>1763</v>
      </c>
      <c r="D48" s="358" t="s">
        <v>1958</v>
      </c>
      <c r="E48" s="220" t="s">
        <v>1525</v>
      </c>
      <c r="F48" s="220" t="s">
        <v>770</v>
      </c>
      <c r="G48" s="219">
        <v>1567700081763</v>
      </c>
      <c r="H48" s="217">
        <v>41818</v>
      </c>
      <c r="I48" s="207" t="str">
        <f t="shared" si="4"/>
        <v>ศิลปะ1เด็กชาย</v>
      </c>
      <c r="J48" s="207" t="str">
        <f t="shared" si="5"/>
        <v>อ.3/1เด็กชาย</v>
      </c>
      <c r="K48" s="218" t="str">
        <f>IF(AND(E48=K$1),LOOKUP(9.99999999999999E+307,K$2:$K47)+1,"")</f>
        <v/>
      </c>
      <c r="L48" s="218" t="str">
        <f>IF(AND(F48=L$1),LOOKUP(9.99999999999999E+307,$L$2:L47)+1,"")</f>
        <v/>
      </c>
      <c r="M48" s="207">
        <v>67</v>
      </c>
    </row>
    <row r="49" spans="1:13" ht="23.25">
      <c r="A49" s="211">
        <v>3841</v>
      </c>
      <c r="B49" s="212" t="s">
        <v>729</v>
      </c>
      <c r="C49" s="356" t="s">
        <v>2048</v>
      </c>
      <c r="D49" s="358" t="s">
        <v>99</v>
      </c>
      <c r="E49" s="220" t="s">
        <v>1522</v>
      </c>
      <c r="F49" s="220" t="s">
        <v>770</v>
      </c>
      <c r="G49" s="219">
        <v>1409600571737</v>
      </c>
      <c r="H49" s="217">
        <v>41908</v>
      </c>
      <c r="I49" s="377" t="str">
        <f t="shared" si="4"/>
        <v>มอน1เด็กชาย</v>
      </c>
      <c r="J49" s="207" t="str">
        <f t="shared" si="5"/>
        <v>อ.3/1เด็กชาย</v>
      </c>
      <c r="K49" s="218" t="str">
        <f>IF(AND(E49=K$1),LOOKUP(9.99999999999999E+307,K$2:$K48)+1,"")</f>
        <v/>
      </c>
      <c r="L49" s="218" t="str">
        <f>IF(AND(F49=L$1),LOOKUP(9.99999999999999E+307,$L$2:L48)+1,"")</f>
        <v/>
      </c>
      <c r="M49" s="207">
        <v>41</v>
      </c>
    </row>
    <row r="50" spans="1:13" ht="23.25">
      <c r="A50" s="221">
        <v>3617</v>
      </c>
      <c r="B50" s="212" t="s">
        <v>729</v>
      </c>
      <c r="C50" s="222" t="s">
        <v>1199</v>
      </c>
      <c r="D50" s="223" t="s">
        <v>1200</v>
      </c>
      <c r="E50" s="215" t="s">
        <v>1526</v>
      </c>
      <c r="F50" s="211" t="s">
        <v>771</v>
      </c>
      <c r="G50" s="219">
        <f>VLOOKUP(A50,เลขปชช!B$2:J$959,6)</f>
        <v>1570501365773</v>
      </c>
      <c r="H50" s="217">
        <f>VLOOKUP(A50,เลขปชช!B$2:J$959,7)</f>
        <v>41760</v>
      </c>
      <c r="I50" s="207" t="str">
        <f t="shared" si="4"/>
        <v>ศิลปะ2เด็กชาย</v>
      </c>
      <c r="J50" s="207" t="str">
        <f t="shared" si="5"/>
        <v>อ.3/2เด็กชาย</v>
      </c>
      <c r="K50" s="218" t="str">
        <f>IF(AND(E50=K$1),LOOKUP(9.99999999999999E+307,K$2:$K49)+1,"")</f>
        <v/>
      </c>
      <c r="L50" s="218">
        <f>IF(AND(F50=L$1),LOOKUP(9.99999999999999E+307,$L$2:L49)+1,"")</f>
        <v>1</v>
      </c>
      <c r="M50" s="207">
        <v>68</v>
      </c>
    </row>
    <row r="51" spans="1:13" ht="23.25">
      <c r="A51" s="211">
        <v>3640</v>
      </c>
      <c r="B51" s="212" t="s">
        <v>729</v>
      </c>
      <c r="C51" s="213" t="s">
        <v>1169</v>
      </c>
      <c r="D51" s="214" t="s">
        <v>1170</v>
      </c>
      <c r="E51" s="220" t="s">
        <v>1524</v>
      </c>
      <c r="F51" s="211" t="s">
        <v>771</v>
      </c>
      <c r="G51" s="219">
        <f>VLOOKUP(A51,เลขปชช!B$2:J$959,6)</f>
        <v>1570501367202</v>
      </c>
      <c r="H51" s="217">
        <f>VLOOKUP(A51,เลขปชช!B$2:J$959,7)</f>
        <v>41874</v>
      </c>
      <c r="I51" s="207" t="str">
        <f t="shared" si="4"/>
        <v>มอน3เด็กชาย</v>
      </c>
      <c r="J51" s="207" t="str">
        <f t="shared" si="5"/>
        <v>อ.3/2เด็กชาย</v>
      </c>
      <c r="K51" s="218" t="str">
        <f>IF(AND(E51=K$1),LOOKUP(9.99999999999999E+307,K$2:$K50)+1,"")</f>
        <v/>
      </c>
      <c r="L51" s="218">
        <f>IF(AND(F51=L$1),LOOKUP(9.99999999999999E+307,$L$2:L50)+1,"")</f>
        <v>2</v>
      </c>
      <c r="M51" s="207">
        <v>22</v>
      </c>
    </row>
    <row r="52" spans="1:13" ht="23.25">
      <c r="A52" s="211">
        <v>3641</v>
      </c>
      <c r="B52" s="212" t="s">
        <v>729</v>
      </c>
      <c r="C52" s="213" t="s">
        <v>1171</v>
      </c>
      <c r="D52" s="214" t="s">
        <v>7</v>
      </c>
      <c r="E52" s="220" t="s">
        <v>1526</v>
      </c>
      <c r="F52" s="211" t="s">
        <v>771</v>
      </c>
      <c r="G52" s="219">
        <f>VLOOKUP(A52,เลขปชช!B$2:J$959,6)</f>
        <v>1570501366524</v>
      </c>
      <c r="H52" s="217">
        <f>VLOOKUP(A52,เลขปชช!B$2:J$959,7)</f>
        <v>41815</v>
      </c>
      <c r="I52" s="207" t="str">
        <f t="shared" si="4"/>
        <v>ศิลปะ2เด็กชาย</v>
      </c>
      <c r="J52" s="207" t="str">
        <f t="shared" si="5"/>
        <v>อ.3/2เด็กชาย</v>
      </c>
      <c r="K52" s="218" t="str">
        <f>IF(AND(E52=K$1),LOOKUP(9.99999999999999E+307,K$2:$K51)+1,"")</f>
        <v/>
      </c>
      <c r="L52" s="218">
        <f>IF(AND(F52=L$1),LOOKUP(9.99999999999999E+307,$L$2:L51)+1,"")</f>
        <v>3</v>
      </c>
      <c r="M52" s="207">
        <v>69</v>
      </c>
    </row>
    <row r="53" spans="1:13" ht="23.25">
      <c r="A53" s="211">
        <v>3642</v>
      </c>
      <c r="B53" s="212" t="s">
        <v>729</v>
      </c>
      <c r="C53" s="213" t="s">
        <v>1172</v>
      </c>
      <c r="D53" s="214" t="s">
        <v>152</v>
      </c>
      <c r="E53" s="220" t="s">
        <v>1522</v>
      </c>
      <c r="F53" s="211" t="s">
        <v>771</v>
      </c>
      <c r="G53" s="219">
        <f>VLOOKUP(A53,เลขปชช!B$2:J$959,6)</f>
        <v>1570501367377</v>
      </c>
      <c r="H53" s="217">
        <f>VLOOKUP(A53,เลขปชช!B$2:J$959,7)</f>
        <v>41894</v>
      </c>
      <c r="I53" s="377" t="str">
        <f t="shared" si="4"/>
        <v>มอน1เด็กชาย</v>
      </c>
      <c r="J53" s="207" t="str">
        <f t="shared" si="5"/>
        <v>อ.3/2เด็กชาย</v>
      </c>
      <c r="K53" s="218" t="str">
        <f>IF(AND(E53=K$1),LOOKUP(9.99999999999999E+307,K$2:$K52)+1,"")</f>
        <v/>
      </c>
      <c r="L53" s="218">
        <f>IF(AND(F53=L$1),LOOKUP(9.99999999999999E+307,$L$2:L52)+1,"")</f>
        <v>4</v>
      </c>
      <c r="M53" s="207">
        <v>23</v>
      </c>
    </row>
    <row r="54" spans="1:13" ht="23.25">
      <c r="A54" s="221">
        <v>3643</v>
      </c>
      <c r="B54" s="212" t="s">
        <v>729</v>
      </c>
      <c r="C54" s="222" t="s">
        <v>1173</v>
      </c>
      <c r="D54" s="223" t="s">
        <v>240</v>
      </c>
      <c r="E54" s="215" t="s">
        <v>1527</v>
      </c>
      <c r="F54" s="211" t="s">
        <v>771</v>
      </c>
      <c r="G54" s="219">
        <f>VLOOKUP(A54,เลขปชช!B$2:J$959,6)</f>
        <v>1579901675174</v>
      </c>
      <c r="H54" s="217">
        <f>VLOOKUP(A54,เลขปชช!B$2:J$959,7)</f>
        <v>41891</v>
      </c>
      <c r="I54" s="207" t="str">
        <f t="shared" si="4"/>
        <v>ศิลปะ3เด็กชาย</v>
      </c>
      <c r="J54" s="207" t="str">
        <f t="shared" si="5"/>
        <v>อ.3/2เด็กชาย</v>
      </c>
      <c r="K54" s="218" t="str">
        <f>IF(AND(E54=K$1),LOOKUP(9.99999999999999E+307,K$2:$K53)+1,"")</f>
        <v/>
      </c>
      <c r="L54" s="218">
        <f>IF(AND(F54=L$1),LOOKUP(9.99999999999999E+307,$L$2:L53)+1,"")</f>
        <v>5</v>
      </c>
      <c r="M54" s="207">
        <v>24</v>
      </c>
    </row>
    <row r="55" spans="1:13" ht="23.25">
      <c r="A55" s="211">
        <v>3644</v>
      </c>
      <c r="B55" s="212" t="s">
        <v>729</v>
      </c>
      <c r="C55" s="213" t="s">
        <v>1174</v>
      </c>
      <c r="D55" s="214" t="s">
        <v>1175</v>
      </c>
      <c r="E55" s="220" t="s">
        <v>1529</v>
      </c>
      <c r="F55" s="211" t="s">
        <v>771</v>
      </c>
      <c r="G55" s="219">
        <f>VLOOKUP(A55,เลขปชช!B$2:J$959,6)</f>
        <v>1579901703372</v>
      </c>
      <c r="H55" s="217">
        <f>VLOOKUP(A55,เลขปชช!B$2:J$959,7)</f>
        <v>42047</v>
      </c>
      <c r="I55" s="207" t="str">
        <f t="shared" si="4"/>
        <v>เสริม2เด็กชาย</v>
      </c>
      <c r="J55" s="207" t="str">
        <f t="shared" si="5"/>
        <v>อ.3/2เด็กชาย</v>
      </c>
      <c r="K55" s="218">
        <f>IF(AND(E55=K$1),LOOKUP(9.99999999999999E+307,K$2:$K54)+1,"")</f>
        <v>8</v>
      </c>
      <c r="L55" s="218">
        <f>IF(AND(F55=L$1),LOOKUP(9.99999999999999E+307,$L$2:L54)+1,"")</f>
        <v>6</v>
      </c>
      <c r="M55" s="207">
        <v>70</v>
      </c>
    </row>
    <row r="56" spans="1:13" ht="23.25">
      <c r="A56" s="221">
        <v>3645</v>
      </c>
      <c r="B56" s="212" t="s">
        <v>729</v>
      </c>
      <c r="C56" s="222" t="s">
        <v>1176</v>
      </c>
      <c r="D56" s="223" t="s">
        <v>1259</v>
      </c>
      <c r="E56" s="215" t="s">
        <v>1527</v>
      </c>
      <c r="F56" s="211" t="s">
        <v>771</v>
      </c>
      <c r="G56" s="219">
        <f>VLOOKUP(A56,เลขปชช!B$2:J$959,6)</f>
        <v>1579901695418</v>
      </c>
      <c r="H56" s="217">
        <f>VLOOKUP(A56,เลขปชช!B$2:J$959,7)</f>
        <v>41996</v>
      </c>
      <c r="I56" s="207" t="str">
        <f t="shared" si="4"/>
        <v>ศิลปะ3เด็กชาย</v>
      </c>
      <c r="J56" s="207" t="str">
        <f t="shared" si="5"/>
        <v>อ.3/2เด็กชาย</v>
      </c>
      <c r="K56" s="218" t="str">
        <f>IF(AND(E56=K$1),LOOKUP(9.99999999999999E+307,K$2:$K55)+1,"")</f>
        <v/>
      </c>
      <c r="L56" s="218">
        <f>IF(AND(F56=L$1),LOOKUP(9.99999999999999E+307,$L$2:L55)+1,"")</f>
        <v>7</v>
      </c>
      <c r="M56" s="207">
        <v>71</v>
      </c>
    </row>
    <row r="57" spans="1:13" ht="23.25">
      <c r="A57" s="221">
        <v>3646</v>
      </c>
      <c r="B57" s="212" t="s">
        <v>729</v>
      </c>
      <c r="C57" s="222" t="s">
        <v>1177</v>
      </c>
      <c r="D57" s="223" t="s">
        <v>1178</v>
      </c>
      <c r="E57" s="215" t="s">
        <v>1527</v>
      </c>
      <c r="F57" s="211" t="s">
        <v>771</v>
      </c>
      <c r="G57" s="219">
        <f>VLOOKUP(A57,เลขปชช!B$2:J$959,6)</f>
        <v>1579901700519</v>
      </c>
      <c r="H57" s="217">
        <f>VLOOKUP(A57,เลขปชช!B$2:J$959,7)</f>
        <v>42030</v>
      </c>
      <c r="I57" s="207" t="str">
        <f t="shared" si="4"/>
        <v>ศิลปะ3เด็กชาย</v>
      </c>
      <c r="J57" s="207" t="str">
        <f t="shared" si="5"/>
        <v>อ.3/2เด็กชาย</v>
      </c>
      <c r="K57" s="218" t="str">
        <f>IF(AND(E57=K$1),LOOKUP(9.99999999999999E+307,K$2:$K56)+1,"")</f>
        <v/>
      </c>
      <c r="L57" s="218">
        <f>IF(AND(F57=L$1),LOOKUP(9.99999999999999E+307,$L$2:L56)+1,"")</f>
        <v>8</v>
      </c>
      <c r="M57" s="207">
        <v>72</v>
      </c>
    </row>
    <row r="58" spans="1:13" ht="23.25">
      <c r="A58" s="211">
        <v>3647</v>
      </c>
      <c r="B58" s="212" t="s">
        <v>729</v>
      </c>
      <c r="C58" s="213" t="s">
        <v>601</v>
      </c>
      <c r="D58" s="214" t="s">
        <v>1179</v>
      </c>
      <c r="E58" s="220" t="s">
        <v>1524</v>
      </c>
      <c r="F58" s="211" t="s">
        <v>771</v>
      </c>
      <c r="G58" s="219">
        <f>VLOOKUP(A58,เลขปชช!B$2:J$959,6)</f>
        <v>1579901701752</v>
      </c>
      <c r="H58" s="217">
        <f>VLOOKUP(A58,เลขปชช!B$2:J$959,7)</f>
        <v>42035</v>
      </c>
      <c r="I58" s="207" t="str">
        <f t="shared" si="4"/>
        <v>มอน3เด็กชาย</v>
      </c>
      <c r="J58" s="207" t="str">
        <f t="shared" si="5"/>
        <v>อ.3/2เด็กชาย</v>
      </c>
      <c r="K58" s="218" t="str">
        <f>IF(AND(E58=K$1),LOOKUP(9.99999999999999E+307,K$2:$K57)+1,"")</f>
        <v/>
      </c>
      <c r="L58" s="218">
        <f>IF(AND(F58=L$1),LOOKUP(9.99999999999999E+307,$L$2:L57)+1,"")</f>
        <v>9</v>
      </c>
      <c r="M58" s="207">
        <v>73</v>
      </c>
    </row>
    <row r="59" spans="1:13" ht="23.25">
      <c r="A59" s="211">
        <v>3648</v>
      </c>
      <c r="B59" s="226" t="s">
        <v>729</v>
      </c>
      <c r="C59" s="213" t="s">
        <v>665</v>
      </c>
      <c r="D59" s="214" t="s">
        <v>222</v>
      </c>
      <c r="E59" s="220" t="s">
        <v>1528</v>
      </c>
      <c r="F59" s="211" t="s">
        <v>771</v>
      </c>
      <c r="G59" s="219">
        <f>VLOOKUP(A59,เลขปชช!B$2:J$959,6)</f>
        <v>1570501368888</v>
      </c>
      <c r="H59" s="217">
        <f>VLOOKUP(A59,เลขปชช!B$2:J$959,7)</f>
        <v>41993</v>
      </c>
      <c r="I59" s="375" t="str">
        <f t="shared" si="4"/>
        <v>เสริม1เด็กชาย</v>
      </c>
      <c r="J59" s="207" t="str">
        <f t="shared" si="5"/>
        <v>อ.3/2เด็กชาย</v>
      </c>
      <c r="K59" s="218" t="str">
        <f>IF(AND(E59=K$1),LOOKUP(9.99999999999999E+307,K$2:$K58)+1,"")</f>
        <v/>
      </c>
      <c r="L59" s="218">
        <f>IF(AND(F59=L$1),LOOKUP(9.99999999999999E+307,$L$2:L58)+1,"")</f>
        <v>10</v>
      </c>
      <c r="M59" s="207">
        <v>25</v>
      </c>
    </row>
    <row r="60" spans="1:13" ht="23.25">
      <c r="A60" s="211">
        <v>3727</v>
      </c>
      <c r="B60" s="212" t="s">
        <v>729</v>
      </c>
      <c r="C60" s="213" t="s">
        <v>1767</v>
      </c>
      <c r="D60" s="214" t="s">
        <v>1768</v>
      </c>
      <c r="E60" s="220" t="s">
        <v>1522</v>
      </c>
      <c r="F60" s="211" t="s">
        <v>771</v>
      </c>
      <c r="G60" s="219">
        <v>1570501367342</v>
      </c>
      <c r="H60" s="217">
        <v>41887</v>
      </c>
      <c r="I60" s="377" t="str">
        <f t="shared" si="4"/>
        <v>มอน1เด็กชาย</v>
      </c>
      <c r="J60" s="207" t="str">
        <f t="shared" si="5"/>
        <v>อ.3/2เด็กชาย</v>
      </c>
      <c r="K60" s="218" t="str">
        <f>IF(AND(E60=K$1),LOOKUP(9.99999999999999E+307,K$2:$K59)+1,"")</f>
        <v/>
      </c>
      <c r="L60" s="218">
        <f>IF(AND(F60=L$1),LOOKUP(9.99999999999999E+307,$L$2:L59)+1,"")</f>
        <v>11</v>
      </c>
      <c r="M60" s="207">
        <v>26</v>
      </c>
    </row>
    <row r="61" spans="1:13" ht="23.25">
      <c r="A61" s="211">
        <v>3731</v>
      </c>
      <c r="B61" s="212" t="s">
        <v>729</v>
      </c>
      <c r="C61" s="213" t="s">
        <v>1055</v>
      </c>
      <c r="D61" s="214" t="s">
        <v>1769</v>
      </c>
      <c r="E61" s="220" t="s">
        <v>1526</v>
      </c>
      <c r="F61" s="211" t="s">
        <v>771</v>
      </c>
      <c r="G61" s="219">
        <v>1409600568191</v>
      </c>
      <c r="H61" s="217">
        <v>41848</v>
      </c>
      <c r="I61" s="207" t="str">
        <f t="shared" si="4"/>
        <v>ศิลปะ2เด็กชาย</v>
      </c>
      <c r="J61" s="207" t="str">
        <f t="shared" si="5"/>
        <v>อ.3/2เด็กชาย</v>
      </c>
      <c r="K61" s="218" t="str">
        <f>IF(AND(E61=K$1),LOOKUP(9.99999999999999E+307,K$2:$K60)+1,"")</f>
        <v/>
      </c>
      <c r="L61" s="218">
        <f>IF(AND(F61=L$1),LOOKUP(9.99999999999999E+307,$L$2:L60)+1,"")</f>
        <v>12</v>
      </c>
      <c r="M61" s="207">
        <v>78</v>
      </c>
    </row>
    <row r="62" spans="1:13" ht="23.25">
      <c r="A62" s="221">
        <v>3745</v>
      </c>
      <c r="B62" s="212" t="s">
        <v>729</v>
      </c>
      <c r="C62" s="222" t="s">
        <v>1746</v>
      </c>
      <c r="D62" s="223" t="s">
        <v>95</v>
      </c>
      <c r="E62" s="215" t="s">
        <v>1527</v>
      </c>
      <c r="F62" s="211" t="s">
        <v>771</v>
      </c>
      <c r="G62" s="219">
        <v>1579901700837</v>
      </c>
      <c r="H62" s="217">
        <v>42030</v>
      </c>
      <c r="I62" s="207" t="str">
        <f t="shared" si="4"/>
        <v>ศิลปะ3เด็กชาย</v>
      </c>
      <c r="J62" s="207" t="str">
        <f t="shared" si="5"/>
        <v>อ.3/2เด็กชาย</v>
      </c>
      <c r="K62" s="218" t="str">
        <f>IF(AND(E62=K$1),LOOKUP(9.99999999999999E+307,K$2:$K61)+1,"")</f>
        <v/>
      </c>
      <c r="L62" s="218">
        <f>IF(AND(F62=L$1),LOOKUP(9.99999999999999E+307,$L$2:L61)+1,"")</f>
        <v>13</v>
      </c>
      <c r="M62" s="207">
        <v>79</v>
      </c>
    </row>
    <row r="63" spans="1:13" ht="23.25">
      <c r="A63" s="221">
        <v>3753</v>
      </c>
      <c r="B63" s="212" t="s">
        <v>729</v>
      </c>
      <c r="C63" s="222" t="s">
        <v>2070</v>
      </c>
      <c r="D63" s="223" t="s">
        <v>1748</v>
      </c>
      <c r="E63" s="215" t="s">
        <v>1530</v>
      </c>
      <c r="F63" s="211" t="s">
        <v>771</v>
      </c>
      <c r="G63" s="219">
        <v>1570501367041</v>
      </c>
      <c r="H63" s="217">
        <v>41866</v>
      </c>
      <c r="I63" s="207" t="str">
        <f t="shared" si="4"/>
        <v>เสริม3เด็กชาย</v>
      </c>
      <c r="J63" s="207" t="str">
        <f t="shared" si="5"/>
        <v>อ.3/2เด็กชาย</v>
      </c>
      <c r="K63" s="218" t="str">
        <f>IF(AND(E63=K$1),LOOKUP(9.99999999999999E+307,K$2:$K62)+1,"")</f>
        <v/>
      </c>
      <c r="L63" s="218">
        <f>IF(AND(F63=L$1),LOOKUP(9.99999999999999E+307,$L$2:L62)+1,"")</f>
        <v>14</v>
      </c>
      <c r="M63" s="207">
        <v>80</v>
      </c>
    </row>
    <row r="64" spans="1:13" ht="23.25">
      <c r="A64" s="211">
        <v>3767</v>
      </c>
      <c r="B64" s="212" t="s">
        <v>729</v>
      </c>
      <c r="C64" s="213" t="s">
        <v>490</v>
      </c>
      <c r="D64" s="214" t="s">
        <v>1846</v>
      </c>
      <c r="E64" s="220" t="s">
        <v>1528</v>
      </c>
      <c r="F64" s="211" t="s">
        <v>771</v>
      </c>
      <c r="G64" s="219">
        <v>1570501366851</v>
      </c>
      <c r="H64" s="217">
        <v>41850</v>
      </c>
      <c r="I64" s="376" t="str">
        <f t="shared" si="4"/>
        <v>เสริม1เด็กชาย</v>
      </c>
      <c r="J64" s="233" t="str">
        <f t="shared" si="5"/>
        <v>อ.3/2เด็กชาย</v>
      </c>
      <c r="K64" s="218" t="str">
        <f>IF(AND(E64=K$1),LOOKUP(9.99999999999999E+307,K$2:$K63)+1,"")</f>
        <v/>
      </c>
      <c r="L64" s="218">
        <f>IF(AND(F64=L$1),LOOKUP(9.99999999999999E+307,$L$2:L63)+1,"")</f>
        <v>15</v>
      </c>
      <c r="M64" s="207">
        <v>81</v>
      </c>
    </row>
    <row r="65" spans="1:13" ht="23.25">
      <c r="A65" s="211">
        <v>3833</v>
      </c>
      <c r="B65" s="212" t="s">
        <v>729</v>
      </c>
      <c r="C65" s="356" t="s">
        <v>1569</v>
      </c>
      <c r="D65" s="358" t="s">
        <v>133</v>
      </c>
      <c r="E65" s="220" t="s">
        <v>1527</v>
      </c>
      <c r="F65" s="220" t="s">
        <v>771</v>
      </c>
      <c r="G65" s="219">
        <v>1570501369744</v>
      </c>
      <c r="H65" s="217">
        <v>42082</v>
      </c>
      <c r="I65" s="207" t="str">
        <f t="shared" si="4"/>
        <v>ศิลปะ3เด็กชาย</v>
      </c>
      <c r="J65" s="207" t="str">
        <f t="shared" si="5"/>
        <v>อ.3/2เด็กชาย</v>
      </c>
      <c r="K65" s="218" t="str">
        <f>IF(AND(E65=K$1),LOOKUP(9.99999999999999E+307,K$2:$K64)+1,"")</f>
        <v/>
      </c>
      <c r="L65" s="218">
        <f>IF(AND(F65=L$1),LOOKUP(9.99999999999999E+307,$L$2:L64)+1,"")</f>
        <v>16</v>
      </c>
      <c r="M65" s="207">
        <v>82</v>
      </c>
    </row>
    <row r="66" spans="1:13" ht="23.25">
      <c r="A66" s="211">
        <v>3850</v>
      </c>
      <c r="B66" s="364" t="s">
        <v>729</v>
      </c>
      <c r="C66" s="365" t="s">
        <v>2059</v>
      </c>
      <c r="D66" s="366" t="s">
        <v>2060</v>
      </c>
      <c r="E66" s="350" t="s">
        <v>1530</v>
      </c>
      <c r="F66" s="350" t="s">
        <v>771</v>
      </c>
      <c r="G66" s="219">
        <v>1579901674062</v>
      </c>
      <c r="H66" s="217">
        <v>41884</v>
      </c>
      <c r="I66" s="207" t="str">
        <f t="shared" ref="I66:I97" si="6">CONCATENATE(E66,B66)</f>
        <v>เสริม3เด็กชาย</v>
      </c>
      <c r="J66" s="207" t="str">
        <f t="shared" ref="J66:J97" si="7">CONCATENATE(F66,B66)</f>
        <v>อ.3/2เด็กชาย</v>
      </c>
      <c r="K66" s="218" t="str">
        <f>IF(AND(E66=K$1),LOOKUP(9.99999999999999E+307,K$2:$K65)+1,"")</f>
        <v/>
      </c>
      <c r="L66" s="218">
        <f>IF(AND(F66=L$1),LOOKUP(9.99999999999999E+307,$L$2:L65)+1,"")</f>
        <v>17</v>
      </c>
      <c r="M66" s="207">
        <v>84</v>
      </c>
    </row>
    <row r="67" spans="1:13" ht="23.25">
      <c r="A67" s="231">
        <v>3793</v>
      </c>
      <c r="B67" s="212" t="s">
        <v>730</v>
      </c>
      <c r="C67" s="356" t="s">
        <v>181</v>
      </c>
      <c r="D67" s="358" t="s">
        <v>257</v>
      </c>
      <c r="E67" s="220" t="s">
        <v>1528</v>
      </c>
      <c r="F67" s="220" t="s">
        <v>766</v>
      </c>
      <c r="G67" s="219">
        <v>1570501375868</v>
      </c>
      <c r="H67" s="217">
        <v>42748</v>
      </c>
      <c r="I67" s="376" t="str">
        <f t="shared" si="6"/>
        <v>เสริม1เด็กหญิง</v>
      </c>
      <c r="J67" s="233" t="str">
        <f t="shared" si="7"/>
        <v>อ.1/1เด็กหญิง</v>
      </c>
      <c r="K67" s="218" t="str">
        <f>IF(AND(E67=K$1),LOOKUP(9.99999999999999E+307,K$2:$K66)+1,"")</f>
        <v/>
      </c>
      <c r="L67" s="218" t="str">
        <f>IF(AND(F67=L$1),LOOKUP(9.99999999999999E+307,$L$2:L66)+1,"")</f>
        <v/>
      </c>
      <c r="M67" s="207">
        <v>43</v>
      </c>
    </row>
    <row r="68" spans="1:13" ht="23.25">
      <c r="A68" s="231">
        <v>3794</v>
      </c>
      <c r="B68" s="212" t="s">
        <v>730</v>
      </c>
      <c r="C68" s="356" t="s">
        <v>1981</v>
      </c>
      <c r="D68" s="358" t="s">
        <v>340</v>
      </c>
      <c r="E68" s="220" t="s">
        <v>1528</v>
      </c>
      <c r="F68" s="220" t="s">
        <v>766</v>
      </c>
      <c r="G68" s="219">
        <v>1579901809413</v>
      </c>
      <c r="H68" s="217">
        <v>42672</v>
      </c>
      <c r="I68" s="375" t="str">
        <f t="shared" si="6"/>
        <v>เสริม1เด็กหญิง</v>
      </c>
      <c r="J68" s="207" t="str">
        <f t="shared" si="7"/>
        <v>อ.1/1เด็กหญิง</v>
      </c>
      <c r="K68" s="218" t="str">
        <f>IF(AND(E68=K$1),LOOKUP(9.99999999999999E+307,K$2:$K67)+1,"")</f>
        <v/>
      </c>
      <c r="L68" s="218" t="str">
        <f>IF(AND(F68=L$1),LOOKUP(9.99999999999999E+307,$L$2:L67)+1,"")</f>
        <v/>
      </c>
      <c r="M68" s="207">
        <v>85</v>
      </c>
    </row>
    <row r="69" spans="1:13" ht="23.25">
      <c r="A69" s="231">
        <v>3797</v>
      </c>
      <c r="B69" s="212" t="s">
        <v>730</v>
      </c>
      <c r="C69" s="356" t="s">
        <v>1984</v>
      </c>
      <c r="D69" s="358" t="s">
        <v>31</v>
      </c>
      <c r="E69" s="220" t="s">
        <v>1528</v>
      </c>
      <c r="F69" s="220" t="s">
        <v>766</v>
      </c>
      <c r="G69" s="219">
        <v>1570501374322</v>
      </c>
      <c r="H69" s="217">
        <v>42592</v>
      </c>
      <c r="I69" s="375" t="str">
        <f t="shared" si="6"/>
        <v>เสริม1เด็กหญิง</v>
      </c>
      <c r="J69" s="207" t="str">
        <f t="shared" si="7"/>
        <v>อ.1/1เด็กหญิง</v>
      </c>
      <c r="K69" s="218" t="str">
        <f>IF(AND(E69=K$1),LOOKUP(9.99999999999999E+307,K$2:$K68)+1,"")</f>
        <v/>
      </c>
      <c r="L69" s="218" t="str">
        <f>IF(AND(F69=L$1),LOOKUP(9.99999999999999E+307,$L$2:L68)+1,"")</f>
        <v/>
      </c>
      <c r="M69" s="207">
        <v>86</v>
      </c>
    </row>
    <row r="70" spans="1:13" ht="23.25">
      <c r="A70" s="211">
        <v>3814</v>
      </c>
      <c r="B70" s="212" t="s">
        <v>730</v>
      </c>
      <c r="C70" s="356" t="s">
        <v>2010</v>
      </c>
      <c r="D70" s="358" t="s">
        <v>2011</v>
      </c>
      <c r="E70" s="220" t="s">
        <v>1525</v>
      </c>
      <c r="F70" s="220" t="s">
        <v>766</v>
      </c>
      <c r="G70" s="219">
        <v>1349902156083</v>
      </c>
      <c r="H70" s="217">
        <v>42775</v>
      </c>
      <c r="I70" s="207" t="str">
        <f t="shared" si="6"/>
        <v>ศิลปะ1เด็กหญิง</v>
      </c>
      <c r="J70" s="207" t="str">
        <f t="shared" si="7"/>
        <v>อ.1/1เด็กหญิง</v>
      </c>
      <c r="K70" s="218" t="str">
        <f>IF(AND(E70=K$1),LOOKUP(9.99999999999999E+307,K$2:$K69)+1,"")</f>
        <v/>
      </c>
      <c r="L70" s="218" t="str">
        <f>IF(AND(F70=L$1),LOOKUP(9.99999999999999E+307,$L$2:L69)+1,"")</f>
        <v/>
      </c>
    </row>
    <row r="71" spans="1:13" ht="23.25">
      <c r="A71" s="211">
        <v>3845</v>
      </c>
      <c r="B71" s="212" t="s">
        <v>730</v>
      </c>
      <c r="C71" s="365" t="s">
        <v>2053</v>
      </c>
      <c r="D71" s="366" t="s">
        <v>129</v>
      </c>
      <c r="E71" s="350" t="s">
        <v>1529</v>
      </c>
      <c r="F71" s="350" t="s">
        <v>766</v>
      </c>
      <c r="G71" s="219">
        <v>1570501374993</v>
      </c>
      <c r="H71" s="217">
        <v>42649</v>
      </c>
      <c r="I71" s="207" t="str">
        <f t="shared" si="6"/>
        <v>เสริม2เด็กหญิง</v>
      </c>
      <c r="J71" s="207" t="str">
        <f t="shared" si="7"/>
        <v>อ.1/1เด็กหญิง</v>
      </c>
      <c r="K71" s="218">
        <f>IF(AND(E71=K$1),LOOKUP(9.99999999999999E+307,K$2:$K70)+1,"")</f>
        <v>9</v>
      </c>
      <c r="L71" s="218" t="str">
        <f>IF(AND(F71=L$1),LOOKUP(9.99999999999999E+307,$L$2:L70)+1,"")</f>
        <v/>
      </c>
    </row>
    <row r="72" spans="1:13" ht="23.25">
      <c r="A72" s="211">
        <v>3847</v>
      </c>
      <c r="B72" s="364" t="s">
        <v>730</v>
      </c>
      <c r="C72" s="365" t="s">
        <v>2002</v>
      </c>
      <c r="D72" s="366" t="s">
        <v>2055</v>
      </c>
      <c r="E72" s="350" t="s">
        <v>1529</v>
      </c>
      <c r="F72" s="350" t="s">
        <v>766</v>
      </c>
      <c r="G72" s="219">
        <v>1570501374268</v>
      </c>
      <c r="H72" s="217">
        <v>42590</v>
      </c>
      <c r="I72" s="207" t="str">
        <f t="shared" si="6"/>
        <v>เสริม2เด็กหญิง</v>
      </c>
      <c r="J72" s="207" t="str">
        <f t="shared" si="7"/>
        <v>อ.1/1เด็กหญิง</v>
      </c>
      <c r="K72" s="218">
        <f>IF(AND(E72=K$1),LOOKUP(9.99999999999999E+307,K$2:$K71)+1,"")</f>
        <v>10</v>
      </c>
      <c r="L72" s="218" t="str">
        <f>IF(AND(F72=L$1),LOOKUP(9.99999999999999E+307,$L$2:L71)+1,"")</f>
        <v/>
      </c>
    </row>
    <row r="73" spans="1:13" ht="23.25">
      <c r="A73" s="351">
        <v>3855</v>
      </c>
      <c r="B73" s="374" t="s">
        <v>730</v>
      </c>
      <c r="C73" s="233" t="s">
        <v>2065</v>
      </c>
      <c r="D73" s="233" t="s">
        <v>1188</v>
      </c>
      <c r="E73" s="367" t="s">
        <v>1527</v>
      </c>
      <c r="F73" s="367" t="s">
        <v>767</v>
      </c>
      <c r="G73" s="353">
        <v>1579901824480</v>
      </c>
      <c r="H73" s="354">
        <v>42753</v>
      </c>
      <c r="I73" s="207" t="str">
        <f t="shared" si="6"/>
        <v>ศิลปะ3เด็กหญิง</v>
      </c>
      <c r="J73" s="207" t="str">
        <f t="shared" si="7"/>
        <v>อ.1/2เด็กหญิง</v>
      </c>
      <c r="K73" s="218" t="str">
        <f>IF(AND(E73=K$1),LOOKUP(9.99999999999999E+307,K$2:$K72)+1,"")</f>
        <v/>
      </c>
      <c r="L73" s="218" t="str">
        <f>IF(AND(F73=L$1),LOOKUP(9.99999999999999E+307,$L$2:L72)+1,"")</f>
        <v/>
      </c>
    </row>
    <row r="74" spans="1:13" ht="23.25">
      <c r="A74" s="211">
        <v>3800</v>
      </c>
      <c r="B74" s="215" t="s">
        <v>730</v>
      </c>
      <c r="C74" s="347" t="s">
        <v>679</v>
      </c>
      <c r="D74" s="347" t="s">
        <v>1989</v>
      </c>
      <c r="E74" s="220" t="s">
        <v>1523</v>
      </c>
      <c r="F74" s="220" t="s">
        <v>767</v>
      </c>
      <c r="G74" s="219">
        <v>1570501374705</v>
      </c>
      <c r="H74" s="217">
        <v>42637</v>
      </c>
      <c r="I74" s="207" t="str">
        <f t="shared" si="6"/>
        <v>มอน2เด็กหญิง</v>
      </c>
      <c r="J74" s="207" t="str">
        <f t="shared" si="7"/>
        <v>อ.1/2เด็กหญิง</v>
      </c>
      <c r="K74" s="218" t="str">
        <f>IF(AND(E74=K$1),LOOKUP(9.99999999999999E+307,K$2:$K73)+1,"")</f>
        <v/>
      </c>
      <c r="L74" s="218" t="str">
        <f>IF(AND(F74=L$1),LOOKUP(9.99999999999999E+307,$L$2:L73)+1,"")</f>
        <v/>
      </c>
    </row>
    <row r="75" spans="1:13" ht="23.25">
      <c r="A75" s="211">
        <v>3802</v>
      </c>
      <c r="B75" s="215" t="s">
        <v>730</v>
      </c>
      <c r="C75" s="347" t="s">
        <v>1991</v>
      </c>
      <c r="D75" s="347" t="s">
        <v>99</v>
      </c>
      <c r="E75" s="220" t="s">
        <v>1523</v>
      </c>
      <c r="F75" s="220" t="s">
        <v>767</v>
      </c>
      <c r="G75" s="219">
        <v>1579901813275</v>
      </c>
      <c r="H75" s="217">
        <v>42692</v>
      </c>
      <c r="I75" s="207" t="str">
        <f t="shared" si="6"/>
        <v>มอน2เด็กหญิง</v>
      </c>
      <c r="J75" s="207" t="str">
        <f t="shared" si="7"/>
        <v>อ.1/2เด็กหญิง</v>
      </c>
      <c r="K75" s="218" t="str">
        <f>IF(AND(E75=K$1),LOOKUP(9.99999999999999E+307,K$2:$K74)+1,"")</f>
        <v/>
      </c>
      <c r="L75" s="218" t="str">
        <f>IF(AND(F75=L$1),LOOKUP(9.99999999999999E+307,$L$2:L74)+1,"")</f>
        <v/>
      </c>
    </row>
    <row r="76" spans="1:13" ht="23.25">
      <c r="A76" s="211">
        <v>3809</v>
      </c>
      <c r="B76" s="215" t="s">
        <v>730</v>
      </c>
      <c r="C76" s="347" t="s">
        <v>2000</v>
      </c>
      <c r="D76" s="347" t="s">
        <v>2001</v>
      </c>
      <c r="E76" s="220" t="s">
        <v>1524</v>
      </c>
      <c r="F76" s="220" t="s">
        <v>767</v>
      </c>
      <c r="G76" s="219">
        <v>1570501374381</v>
      </c>
      <c r="H76" s="217">
        <v>42594</v>
      </c>
      <c r="I76" s="207" t="str">
        <f t="shared" si="6"/>
        <v>มอน3เด็กหญิง</v>
      </c>
      <c r="J76" s="207" t="str">
        <f t="shared" si="7"/>
        <v>อ.1/2เด็กหญิง</v>
      </c>
      <c r="K76" s="218" t="str">
        <f>IF(AND(E76=K$1),LOOKUP(9.99999999999999E+307,K$2:$K75)+1,"")</f>
        <v/>
      </c>
      <c r="L76" s="218" t="str">
        <f>IF(AND(F76=L$1),LOOKUP(9.99999999999999E+307,$L$2:L75)+1,"")</f>
        <v/>
      </c>
    </row>
    <row r="77" spans="1:13" ht="23.25">
      <c r="A77" s="211">
        <v>3810</v>
      </c>
      <c r="B77" s="215" t="s">
        <v>730</v>
      </c>
      <c r="C77" s="347" t="s">
        <v>2002</v>
      </c>
      <c r="D77" s="347" t="s">
        <v>2003</v>
      </c>
      <c r="E77" s="220" t="s">
        <v>1524</v>
      </c>
      <c r="F77" s="220" t="s">
        <v>767</v>
      </c>
      <c r="G77" s="219">
        <v>1570501375116</v>
      </c>
      <c r="H77" s="217">
        <v>42665</v>
      </c>
      <c r="I77" s="207" t="str">
        <f t="shared" si="6"/>
        <v>มอน3เด็กหญิง</v>
      </c>
      <c r="J77" s="207" t="str">
        <f t="shared" si="7"/>
        <v>อ.1/2เด็กหญิง</v>
      </c>
      <c r="K77" s="218" t="str">
        <f>IF(AND(E77=K$1),LOOKUP(9.99999999999999E+307,K$2:$K76)+1,"")</f>
        <v/>
      </c>
      <c r="L77" s="218" t="str">
        <f>IF(AND(F77=L$1),LOOKUP(9.99999999999999E+307,$L$2:L76)+1,"")</f>
        <v/>
      </c>
    </row>
    <row r="78" spans="1:13" ht="23.25">
      <c r="A78" s="211">
        <v>3811</v>
      </c>
      <c r="B78" s="215" t="s">
        <v>730</v>
      </c>
      <c r="C78" s="347" t="s">
        <v>2004</v>
      </c>
      <c r="D78" s="347" t="s">
        <v>2005</v>
      </c>
      <c r="E78" s="220" t="s">
        <v>1524</v>
      </c>
      <c r="F78" s="220" t="s">
        <v>767</v>
      </c>
      <c r="G78" s="219">
        <v>1579901836356</v>
      </c>
      <c r="H78" s="217">
        <v>42826</v>
      </c>
      <c r="I78" s="207" t="str">
        <f t="shared" si="6"/>
        <v>มอน3เด็กหญิง</v>
      </c>
      <c r="J78" s="207" t="str">
        <f t="shared" si="7"/>
        <v>อ.1/2เด็กหญิง</v>
      </c>
      <c r="K78" s="218" t="str">
        <f>IF(AND(E78=K$1),LOOKUP(9.99999999999999E+307,K$2:$K77)+1,"")</f>
        <v/>
      </c>
      <c r="L78" s="218" t="str">
        <f>IF(AND(F78=L$1),LOOKUP(9.99999999999999E+307,$L$2:L77)+1,"")</f>
        <v/>
      </c>
    </row>
    <row r="79" spans="1:13" ht="23.25">
      <c r="A79" s="211">
        <v>3816</v>
      </c>
      <c r="B79" s="215" t="s">
        <v>730</v>
      </c>
      <c r="C79" s="347" t="s">
        <v>2013</v>
      </c>
      <c r="D79" s="347" t="s">
        <v>2014</v>
      </c>
      <c r="E79" s="220" t="s">
        <v>1525</v>
      </c>
      <c r="F79" s="220" t="s">
        <v>766</v>
      </c>
      <c r="G79" s="219">
        <v>1579901824340</v>
      </c>
      <c r="H79" s="217">
        <v>42753</v>
      </c>
      <c r="I79" s="207" t="str">
        <f t="shared" si="6"/>
        <v>ศิลปะ1เด็กหญิง</v>
      </c>
      <c r="J79" s="207" t="str">
        <f t="shared" si="7"/>
        <v>อ.1/1เด็กหญิง</v>
      </c>
      <c r="K79" s="218" t="str">
        <f>IF(AND(E79=K$1),LOOKUP(9.99999999999999E+307,K$2:$K78)+1,"")</f>
        <v/>
      </c>
      <c r="L79" s="218" t="str">
        <f>IF(AND(F79=L$1),LOOKUP(9.99999999999999E+307,$L$2:L78)+1,"")</f>
        <v/>
      </c>
    </row>
    <row r="80" spans="1:13" ht="23.25">
      <c r="A80" s="211">
        <v>3824</v>
      </c>
      <c r="B80" s="215" t="s">
        <v>730</v>
      </c>
      <c r="C80" s="347" t="s">
        <v>2022</v>
      </c>
      <c r="D80" s="347" t="s">
        <v>2023</v>
      </c>
      <c r="E80" s="220" t="s">
        <v>1526</v>
      </c>
      <c r="F80" s="220" t="s">
        <v>767</v>
      </c>
      <c r="G80" s="219">
        <v>1579901818242</v>
      </c>
      <c r="H80" s="217">
        <v>42719</v>
      </c>
      <c r="I80" s="207" t="str">
        <f t="shared" si="6"/>
        <v>ศิลปะ2เด็กหญิง</v>
      </c>
      <c r="J80" s="207" t="str">
        <f t="shared" si="7"/>
        <v>อ.1/2เด็กหญิง</v>
      </c>
      <c r="K80" s="218" t="str">
        <f>IF(AND(E80=K$1),LOOKUP(9.99999999999999E+307,K$2:$K79)+1,"")</f>
        <v/>
      </c>
      <c r="L80" s="218" t="str">
        <f>IF(AND(F80=L$1),LOOKUP(9.99999999999999E+307,$L$2:L79)+1,"")</f>
        <v/>
      </c>
    </row>
    <row r="81" spans="1:13" ht="23.25">
      <c r="A81" s="211">
        <v>3826</v>
      </c>
      <c r="B81" s="215" t="s">
        <v>730</v>
      </c>
      <c r="C81" s="347" t="s">
        <v>2025</v>
      </c>
      <c r="D81" s="347" t="s">
        <v>2026</v>
      </c>
      <c r="E81" s="220" t="s">
        <v>1526</v>
      </c>
      <c r="F81" s="220" t="s">
        <v>767</v>
      </c>
      <c r="G81" s="219">
        <v>1570501375728</v>
      </c>
      <c r="H81" s="217">
        <v>42736</v>
      </c>
      <c r="I81" s="207" t="str">
        <f t="shared" si="6"/>
        <v>ศิลปะ2เด็กหญิง</v>
      </c>
      <c r="J81" s="207" t="str">
        <f t="shared" si="7"/>
        <v>อ.1/2เด็กหญิง</v>
      </c>
      <c r="K81" s="218" t="str">
        <f>IF(AND(E81=K$1),LOOKUP(9.99999999999999E+307,K$2:$K80)+1,"")</f>
        <v/>
      </c>
      <c r="L81" s="218" t="str">
        <f>IF(AND(F81=L$1),LOOKUP(9.99999999999999E+307,$L$2:L80)+1,"")</f>
        <v/>
      </c>
    </row>
    <row r="82" spans="1:13" ht="23.25">
      <c r="A82" s="211">
        <v>3828</v>
      </c>
      <c r="B82" s="215" t="s">
        <v>730</v>
      </c>
      <c r="C82" s="347" t="s">
        <v>2029</v>
      </c>
      <c r="D82" s="347" t="s">
        <v>2030</v>
      </c>
      <c r="E82" s="220" t="s">
        <v>1527</v>
      </c>
      <c r="F82" s="220" t="s">
        <v>767</v>
      </c>
      <c r="G82" s="219">
        <v>1579901802133</v>
      </c>
      <c r="H82" s="217">
        <v>42635</v>
      </c>
      <c r="I82" s="207" t="str">
        <f t="shared" si="6"/>
        <v>ศิลปะ3เด็กหญิง</v>
      </c>
      <c r="J82" s="207" t="str">
        <f t="shared" si="7"/>
        <v>อ.1/2เด็กหญิง</v>
      </c>
      <c r="K82" s="218" t="str">
        <f>IF(AND(E82=K$1),LOOKUP(9.99999999999999E+307,K$2:$K81)+1,"")</f>
        <v/>
      </c>
      <c r="L82" s="218" t="str">
        <f>IF(AND(F82=L$1),LOOKUP(9.99999999999999E+307,$L$2:L81)+1,"")</f>
        <v/>
      </c>
      <c r="M82" s="207">
        <v>10</v>
      </c>
    </row>
    <row r="83" spans="1:13" ht="23.25">
      <c r="A83" s="211">
        <v>3853</v>
      </c>
      <c r="B83" s="348" t="s">
        <v>730</v>
      </c>
      <c r="C83" s="349" t="s">
        <v>2064</v>
      </c>
      <c r="D83" s="349" t="s">
        <v>1635</v>
      </c>
      <c r="E83" s="350" t="s">
        <v>1530</v>
      </c>
      <c r="F83" s="350" t="s">
        <v>767</v>
      </c>
      <c r="G83" s="219">
        <v>1570501374047</v>
      </c>
      <c r="H83" s="217">
        <v>42558</v>
      </c>
      <c r="I83" s="207" t="str">
        <f t="shared" si="6"/>
        <v>เสริม3เด็กหญิง</v>
      </c>
      <c r="J83" s="207" t="str">
        <f t="shared" si="7"/>
        <v>อ.1/2เด็กหญิง</v>
      </c>
      <c r="K83" s="218" t="str">
        <f>IF(AND(E83=K$1),LOOKUP(9.99999999999999E+307,K$2:$K82)+1,"")</f>
        <v/>
      </c>
      <c r="L83" s="218" t="str">
        <f>IF(AND(F83=L$1),LOOKUP(9.99999999999999E+307,$L$2:L82)+1,"")</f>
        <v/>
      </c>
    </row>
    <row r="84" spans="1:13" ht="23.25">
      <c r="A84" s="211">
        <v>3854</v>
      </c>
      <c r="B84" s="348" t="s">
        <v>730</v>
      </c>
      <c r="C84" s="349" t="s">
        <v>2066</v>
      </c>
      <c r="D84" s="349" t="s">
        <v>2067</v>
      </c>
      <c r="E84" s="350" t="s">
        <v>1530</v>
      </c>
      <c r="F84" s="350" t="s">
        <v>767</v>
      </c>
      <c r="G84" s="219">
        <v>1739902842862</v>
      </c>
      <c r="H84" s="217">
        <v>42790</v>
      </c>
      <c r="I84" s="207" t="str">
        <f t="shared" si="6"/>
        <v>เสริม3เด็กหญิง</v>
      </c>
      <c r="J84" s="207" t="str">
        <f t="shared" si="7"/>
        <v>อ.1/2เด็กหญิง</v>
      </c>
      <c r="K84" s="218" t="str">
        <f>IF(AND(E84=K$1),LOOKUP(9.99999999999999E+307,K$2:$K83)+1,"")</f>
        <v/>
      </c>
      <c r="L84" s="218" t="str">
        <f>IF(AND(F84=L$1),LOOKUP(9.99999999999999E+307,$L$2:L83)+1,"")</f>
        <v/>
      </c>
    </row>
    <row r="85" spans="1:13" ht="23.25">
      <c r="A85" s="224">
        <v>3714</v>
      </c>
      <c r="B85" s="215" t="s">
        <v>730</v>
      </c>
      <c r="C85" s="362" t="s">
        <v>1754</v>
      </c>
      <c r="D85" s="362" t="s">
        <v>101</v>
      </c>
      <c r="E85" s="215" t="s">
        <v>1525</v>
      </c>
      <c r="F85" s="211" t="s">
        <v>768</v>
      </c>
      <c r="G85" s="219">
        <v>1579901739172</v>
      </c>
      <c r="H85" s="217">
        <v>42269</v>
      </c>
      <c r="I85" s="207" t="str">
        <f t="shared" si="6"/>
        <v>ศิลปะ1เด็กหญิง</v>
      </c>
      <c r="J85" s="207" t="str">
        <f t="shared" si="7"/>
        <v>อ.2/1เด็กหญิง</v>
      </c>
      <c r="K85" s="218" t="str">
        <f>IF(AND(E85=K$1),LOOKUP(9.99999999999999E+307,K$2:$K84)+1,"")</f>
        <v/>
      </c>
      <c r="L85" s="218" t="str">
        <f>IF(AND(F85=L$1),LOOKUP(9.99999999999999E+307,$L$2:L84)+1,"")</f>
        <v/>
      </c>
    </row>
    <row r="86" spans="1:13" ht="23.25">
      <c r="A86" s="221">
        <v>3715</v>
      </c>
      <c r="B86" s="215" t="s">
        <v>730</v>
      </c>
      <c r="C86" s="363" t="s">
        <v>1755</v>
      </c>
      <c r="D86" s="362" t="s">
        <v>1756</v>
      </c>
      <c r="E86" s="215" t="s">
        <v>1525</v>
      </c>
      <c r="F86" s="211" t="s">
        <v>768</v>
      </c>
      <c r="G86" s="219">
        <v>1570501372826</v>
      </c>
      <c r="H86" s="217">
        <v>42386</v>
      </c>
      <c r="I86" s="207" t="str">
        <f t="shared" si="6"/>
        <v>ศิลปะ1เด็กหญิง</v>
      </c>
      <c r="J86" s="207" t="str">
        <f t="shared" si="7"/>
        <v>อ.2/1เด็กหญิง</v>
      </c>
      <c r="K86" s="218" t="str">
        <f>IF(AND(E86=K$1),LOOKUP(9.99999999999999E+307,K$2:$K85)+1,"")</f>
        <v/>
      </c>
      <c r="L86" s="218" t="str">
        <f>IF(AND(F86=L$1),LOOKUP(9.99999999999999E+307,$L$2:L85)+1,"")</f>
        <v/>
      </c>
    </row>
    <row r="87" spans="1:13" ht="23.25">
      <c r="A87" s="211">
        <v>3725</v>
      </c>
      <c r="B87" s="215" t="s">
        <v>730</v>
      </c>
      <c r="C87" s="355" t="s">
        <v>1723</v>
      </c>
      <c r="D87" s="355" t="s">
        <v>855</v>
      </c>
      <c r="E87" s="220" t="s">
        <v>1522</v>
      </c>
      <c r="F87" s="211" t="s">
        <v>768</v>
      </c>
      <c r="G87" s="229">
        <v>1579901779280</v>
      </c>
      <c r="H87" s="217">
        <v>42499</v>
      </c>
      <c r="I87" s="377" t="str">
        <f t="shared" si="6"/>
        <v>มอน1เด็กหญิง</v>
      </c>
      <c r="J87" s="207" t="str">
        <f t="shared" si="7"/>
        <v>อ.2/1เด็กหญิง</v>
      </c>
      <c r="K87" s="218" t="str">
        <f>IF(AND(E87=K$1),LOOKUP(9.99999999999999E+307,K$2:$K86)+1,"")</f>
        <v/>
      </c>
      <c r="L87" s="218" t="str">
        <f>IF(AND(F87=L$1),LOOKUP(9.99999999999999E+307,$L$2:L86)+1,"")</f>
        <v/>
      </c>
    </row>
    <row r="88" spans="1:13" ht="23.25">
      <c r="A88" s="211">
        <v>3735</v>
      </c>
      <c r="B88" s="215" t="s">
        <v>730</v>
      </c>
      <c r="C88" s="355" t="s">
        <v>1726</v>
      </c>
      <c r="D88" s="355" t="s">
        <v>1727</v>
      </c>
      <c r="E88" s="215" t="s">
        <v>1529</v>
      </c>
      <c r="F88" s="211" t="s">
        <v>768</v>
      </c>
      <c r="G88" s="229">
        <v>1579901736718</v>
      </c>
      <c r="H88" s="217">
        <v>42256</v>
      </c>
      <c r="I88" s="207" t="str">
        <f t="shared" si="6"/>
        <v>เสริม2เด็กหญิง</v>
      </c>
      <c r="J88" s="207" t="str">
        <f t="shared" si="7"/>
        <v>อ.2/1เด็กหญิง</v>
      </c>
      <c r="K88" s="218">
        <f>IF(AND(E88=K$1),LOOKUP(9.99999999999999E+307,K$2:$K87)+1,"")</f>
        <v>11</v>
      </c>
      <c r="L88" s="218" t="str">
        <f>IF(AND(F88=L$1),LOOKUP(9.99999999999999E+307,$L$2:L87)+1,"")</f>
        <v/>
      </c>
    </row>
    <row r="89" spans="1:13" ht="23.25">
      <c r="A89" s="221">
        <v>3739</v>
      </c>
      <c r="B89" s="215" t="s">
        <v>730</v>
      </c>
      <c r="C89" s="362" t="s">
        <v>1757</v>
      </c>
      <c r="D89" s="362" t="s">
        <v>1758</v>
      </c>
      <c r="E89" s="215" t="s">
        <v>1523</v>
      </c>
      <c r="F89" s="211" t="s">
        <v>768</v>
      </c>
      <c r="G89" s="219">
        <v>1529902648251</v>
      </c>
      <c r="H89" s="217">
        <v>42292</v>
      </c>
      <c r="I89" s="207" t="str">
        <f t="shared" si="6"/>
        <v>มอน2เด็กหญิง</v>
      </c>
      <c r="J89" s="207" t="str">
        <f t="shared" si="7"/>
        <v>อ.2/1เด็กหญิง</v>
      </c>
      <c r="K89" s="218" t="str">
        <f>IF(AND(E89=K$1),LOOKUP(9.99999999999999E+307,K$2:$K88)+1,"")</f>
        <v/>
      </c>
      <c r="L89" s="218" t="str">
        <f>IF(AND(F89=L$1),LOOKUP(9.99999999999999E+307,$L$2:L88)+1,"")</f>
        <v/>
      </c>
    </row>
    <row r="90" spans="1:13" ht="23.25">
      <c r="A90" s="211">
        <v>3766</v>
      </c>
      <c r="B90" s="215" t="s">
        <v>730</v>
      </c>
      <c r="C90" s="355" t="s">
        <v>917</v>
      </c>
      <c r="D90" s="355" t="s">
        <v>1722</v>
      </c>
      <c r="E90" s="220" t="s">
        <v>1528</v>
      </c>
      <c r="F90" s="211" t="s">
        <v>768</v>
      </c>
      <c r="G90" s="219">
        <v>1579901745318</v>
      </c>
      <c r="H90" s="217">
        <v>42299</v>
      </c>
      <c r="I90" s="376" t="str">
        <f t="shared" si="6"/>
        <v>เสริม1เด็กหญิง</v>
      </c>
      <c r="J90" s="233" t="str">
        <f t="shared" si="7"/>
        <v>อ.2/1เด็กหญิง</v>
      </c>
      <c r="K90" s="218" t="str">
        <f>IF(AND(E90=K$1),LOOKUP(9.99999999999999E+307,K$2:$K89)+1,"")</f>
        <v/>
      </c>
      <c r="L90" s="218" t="str">
        <f>IF(AND(F90=L$1),LOOKUP(9.99999999999999E+307,$L$2:L89)+1,"")</f>
        <v/>
      </c>
    </row>
    <row r="91" spans="1:13" ht="23.25">
      <c r="A91" s="231">
        <v>3795</v>
      </c>
      <c r="B91" s="215" t="s">
        <v>730</v>
      </c>
      <c r="C91" s="347" t="s">
        <v>1982</v>
      </c>
      <c r="D91" s="347" t="s">
        <v>748</v>
      </c>
      <c r="E91" s="220" t="s">
        <v>1528</v>
      </c>
      <c r="F91" s="220" t="s">
        <v>768</v>
      </c>
      <c r="G91" s="219">
        <v>1570501373521</v>
      </c>
      <c r="H91" s="217">
        <v>42487</v>
      </c>
      <c r="I91" s="375" t="str">
        <f t="shared" si="6"/>
        <v>เสริม1เด็กหญิง</v>
      </c>
      <c r="J91" s="207" t="str">
        <f t="shared" si="7"/>
        <v>อ.2/1เด็กหญิง</v>
      </c>
      <c r="K91" s="218" t="str">
        <f>IF(AND(E91=K$1),LOOKUP(9.99999999999999E+307,K$2:$K90)+1,"")</f>
        <v/>
      </c>
      <c r="L91" s="218" t="str">
        <f>IF(AND(F91=L$1),LOOKUP(9.99999999999999E+307,$L$2:L90)+1,"")</f>
        <v/>
      </c>
    </row>
    <row r="92" spans="1:13" ht="23.25">
      <c r="A92" s="231">
        <v>3796</v>
      </c>
      <c r="B92" s="215" t="s">
        <v>730</v>
      </c>
      <c r="C92" s="347" t="s">
        <v>1983</v>
      </c>
      <c r="D92" s="347" t="s">
        <v>213</v>
      </c>
      <c r="E92" s="220" t="s">
        <v>1528</v>
      </c>
      <c r="F92" s="220" t="s">
        <v>768</v>
      </c>
      <c r="G92" s="219">
        <v>1103705148262</v>
      </c>
      <c r="H92" s="217">
        <v>42276</v>
      </c>
      <c r="I92" s="375" t="str">
        <f t="shared" si="6"/>
        <v>เสริม1เด็กหญิง</v>
      </c>
      <c r="J92" s="207" t="str">
        <f t="shared" si="7"/>
        <v>อ.2/1เด็กหญิง</v>
      </c>
      <c r="K92" s="218" t="str">
        <f>IF(AND(E92=K$1),LOOKUP(9.99999999999999E+307,K$2:$K91)+1,"")</f>
        <v/>
      </c>
      <c r="L92" s="218" t="str">
        <f>IF(AND(F92=L$1),LOOKUP(9.99999999999999E+307,$L$2:L91)+1,"")</f>
        <v/>
      </c>
    </row>
    <row r="93" spans="1:13" ht="23.25">
      <c r="A93" s="231">
        <v>3798</v>
      </c>
      <c r="B93" s="215" t="s">
        <v>730</v>
      </c>
      <c r="C93" s="347" t="s">
        <v>1985</v>
      </c>
      <c r="D93" s="347" t="s">
        <v>1986</v>
      </c>
      <c r="E93" s="220" t="s">
        <v>1528</v>
      </c>
      <c r="F93" s="220" t="s">
        <v>768</v>
      </c>
      <c r="G93" s="219">
        <v>1579901742319</v>
      </c>
      <c r="H93" s="217">
        <v>42282</v>
      </c>
      <c r="I93" s="375" t="str">
        <f t="shared" si="6"/>
        <v>เสริม1เด็กหญิง</v>
      </c>
      <c r="J93" s="207" t="str">
        <f t="shared" si="7"/>
        <v>อ.2/1เด็กหญิง</v>
      </c>
      <c r="K93" s="218" t="str">
        <f>IF(AND(E93=K$1),LOOKUP(9.99999999999999E+307,K$2:$K92)+1,"")</f>
        <v/>
      </c>
      <c r="L93" s="218" t="str">
        <f>IF(AND(F93=L$1),LOOKUP(9.99999999999999E+307,$L$2:L92)+1,"")</f>
        <v/>
      </c>
    </row>
    <row r="94" spans="1:13" ht="23.25">
      <c r="A94" s="211">
        <v>3817</v>
      </c>
      <c r="B94" s="215" t="s">
        <v>730</v>
      </c>
      <c r="C94" s="347" t="s">
        <v>1162</v>
      </c>
      <c r="D94" s="347" t="s">
        <v>257</v>
      </c>
      <c r="E94" s="220" t="s">
        <v>1525</v>
      </c>
      <c r="F94" s="220" t="s">
        <v>768</v>
      </c>
      <c r="G94" s="219">
        <v>1102004671812</v>
      </c>
      <c r="H94" s="217">
        <v>42184</v>
      </c>
      <c r="I94" s="207" t="str">
        <f t="shared" si="6"/>
        <v>ศิลปะ1เด็กหญิง</v>
      </c>
      <c r="J94" s="207" t="str">
        <f t="shared" si="7"/>
        <v>อ.2/1เด็กหญิง</v>
      </c>
      <c r="K94" s="218" t="str">
        <f>IF(AND(E94=K$1),LOOKUP(9.99999999999999E+307,K$2:$K93)+1,"")</f>
        <v/>
      </c>
      <c r="L94" s="218" t="str">
        <f>IF(AND(F94=L$1),LOOKUP(9.99999999999999E+307,$L$2:L93)+1,"")</f>
        <v/>
      </c>
    </row>
    <row r="95" spans="1:13" ht="23.25">
      <c r="A95" s="211">
        <v>3839</v>
      </c>
      <c r="B95" s="215" t="s">
        <v>730</v>
      </c>
      <c r="C95" s="347" t="s">
        <v>2044</v>
      </c>
      <c r="D95" s="347" t="s">
        <v>2045</v>
      </c>
      <c r="E95" s="220" t="s">
        <v>1522</v>
      </c>
      <c r="F95" s="220" t="s">
        <v>768</v>
      </c>
      <c r="G95" s="219">
        <v>1579901772731</v>
      </c>
      <c r="H95" s="217">
        <v>42457</v>
      </c>
      <c r="I95" s="377" t="str">
        <f t="shared" si="6"/>
        <v>มอน1เด็กหญิง</v>
      </c>
      <c r="J95" s="207" t="str">
        <f t="shared" si="7"/>
        <v>อ.2/1เด็กหญิง</v>
      </c>
      <c r="K95" s="218" t="str">
        <f>IF(AND(E95=K$1),LOOKUP(9.99999999999999E+307,K$2:$K94)+1,"")</f>
        <v/>
      </c>
      <c r="L95" s="218" t="str">
        <f>IF(AND(F95=L$1),LOOKUP(9.99999999999999E+307,$L$2:L94)+1,"")</f>
        <v/>
      </c>
    </row>
    <row r="96" spans="1:13" ht="23.25">
      <c r="A96" s="211">
        <v>3844</v>
      </c>
      <c r="B96" s="215" t="s">
        <v>730</v>
      </c>
      <c r="C96" s="349" t="s">
        <v>2051</v>
      </c>
      <c r="D96" s="349" t="s">
        <v>2052</v>
      </c>
      <c r="E96" s="350" t="s">
        <v>1529</v>
      </c>
      <c r="F96" s="350" t="s">
        <v>768</v>
      </c>
      <c r="G96" s="219">
        <v>1579901770789</v>
      </c>
      <c r="H96" s="217">
        <v>42446</v>
      </c>
      <c r="I96" s="207" t="str">
        <f t="shared" si="6"/>
        <v>เสริม2เด็กหญิง</v>
      </c>
      <c r="J96" s="207" t="str">
        <f t="shared" si="7"/>
        <v>อ.2/1เด็กหญิง</v>
      </c>
      <c r="K96" s="218">
        <f>IF(AND(E96=K$1),LOOKUP(9.99999999999999E+307,K$2:$K95)+1,"")</f>
        <v>12</v>
      </c>
      <c r="L96" s="218" t="str">
        <f>IF(AND(F96=L$1),LOOKUP(9.99999999999999E+307,$L$2:L95)+1,"")</f>
        <v/>
      </c>
    </row>
    <row r="97" spans="1:12" ht="23.25">
      <c r="A97" s="211">
        <v>3728</v>
      </c>
      <c r="B97" s="215" t="s">
        <v>730</v>
      </c>
      <c r="C97" s="355" t="s">
        <v>1761</v>
      </c>
      <c r="D97" s="355" t="s">
        <v>1762</v>
      </c>
      <c r="E97" s="220" t="s">
        <v>1526</v>
      </c>
      <c r="F97" s="211" t="s">
        <v>769</v>
      </c>
      <c r="G97" s="219">
        <v>1579901743943</v>
      </c>
      <c r="H97" s="217">
        <v>42292</v>
      </c>
      <c r="I97" s="207" t="str">
        <f t="shared" si="6"/>
        <v>ศิลปะ2เด็กหญิง</v>
      </c>
      <c r="J97" s="207" t="str">
        <f t="shared" si="7"/>
        <v>อ.2/2เด็กหญิง</v>
      </c>
      <c r="K97" s="218" t="str">
        <f>IF(AND(E97=K$1),LOOKUP(9.99999999999999E+307,K$2:$K96)+1,"")</f>
        <v/>
      </c>
      <c r="L97" s="218" t="str">
        <f>IF(AND(F97=L$1),LOOKUP(9.99999999999999E+307,$L$2:L96)+1,"")</f>
        <v/>
      </c>
    </row>
    <row r="98" spans="1:12" ht="23.25">
      <c r="A98" s="211">
        <v>3743</v>
      </c>
      <c r="B98" s="215" t="s">
        <v>730</v>
      </c>
      <c r="C98" s="355" t="s">
        <v>1733</v>
      </c>
      <c r="D98" s="355" t="s">
        <v>1734</v>
      </c>
      <c r="E98" s="215" t="s">
        <v>1527</v>
      </c>
      <c r="F98" s="211" t="s">
        <v>769</v>
      </c>
      <c r="G98" s="219">
        <v>1570501371790</v>
      </c>
      <c r="H98" s="217">
        <v>42276</v>
      </c>
      <c r="I98" s="207" t="str">
        <f t="shared" ref="I98:I129" si="8">CONCATENATE(E98,B98)</f>
        <v>ศิลปะ3เด็กหญิง</v>
      </c>
      <c r="J98" s="207" t="str">
        <f t="shared" ref="J98:J129" si="9">CONCATENATE(F98,B98)</f>
        <v>อ.2/2เด็กหญิง</v>
      </c>
      <c r="K98" s="218" t="str">
        <f>IF(AND(E98=K$1),LOOKUP(9.99999999999999E+307,K$2:$K97)+1,"")</f>
        <v/>
      </c>
      <c r="L98" s="218" t="str">
        <f>IF(AND(F98=L$1),LOOKUP(9.99999999999999E+307,$L$2:L97)+1,"")</f>
        <v/>
      </c>
    </row>
    <row r="99" spans="1:12" ht="23.25">
      <c r="A99" s="211">
        <v>3744</v>
      </c>
      <c r="B99" s="215" t="s">
        <v>730</v>
      </c>
      <c r="C99" s="355" t="s">
        <v>1735</v>
      </c>
      <c r="D99" s="355" t="s">
        <v>1736</v>
      </c>
      <c r="E99" s="215" t="s">
        <v>1527</v>
      </c>
      <c r="F99" s="211" t="s">
        <v>769</v>
      </c>
      <c r="G99" s="229">
        <v>1567700111603</v>
      </c>
      <c r="H99" s="217">
        <v>42475</v>
      </c>
      <c r="I99" s="207" t="str">
        <f t="shared" si="8"/>
        <v>ศิลปะ3เด็กหญิง</v>
      </c>
      <c r="J99" s="207" t="str">
        <f t="shared" si="9"/>
        <v>อ.2/2เด็กหญิง</v>
      </c>
      <c r="K99" s="218" t="str">
        <f>IF(AND(E99=K$1),LOOKUP(9.99999999999999E+307,K$2:$K98)+1,"")</f>
        <v/>
      </c>
      <c r="L99" s="218" t="str">
        <f>IF(AND(F99=L$1),LOOKUP(9.99999999999999E+307,$L$2:L98)+1,"")</f>
        <v/>
      </c>
    </row>
    <row r="100" spans="1:12" ht="23.25">
      <c r="A100" s="211">
        <v>3747</v>
      </c>
      <c r="B100" s="215" t="s">
        <v>730</v>
      </c>
      <c r="C100" s="355" t="s">
        <v>1737</v>
      </c>
      <c r="D100" s="355" t="s">
        <v>1738</v>
      </c>
      <c r="E100" s="215" t="s">
        <v>1524</v>
      </c>
      <c r="F100" s="211" t="s">
        <v>769</v>
      </c>
      <c r="G100" s="219">
        <v>1570501372699</v>
      </c>
      <c r="H100" s="217">
        <v>42382</v>
      </c>
      <c r="I100" s="207" t="str">
        <f t="shared" si="8"/>
        <v>มอน3เด็กหญิง</v>
      </c>
      <c r="J100" s="207" t="str">
        <f t="shared" si="9"/>
        <v>อ.2/2เด็กหญิง</v>
      </c>
      <c r="K100" s="218" t="str">
        <f>IF(AND(E100=K$1),LOOKUP(9.99999999999999E+307,K$2:$K99)+1,"")</f>
        <v/>
      </c>
      <c r="L100" s="218" t="str">
        <f>IF(AND(F100=L$1),LOOKUP(9.99999999999999E+307,$L$2:L99)+1,"")</f>
        <v/>
      </c>
    </row>
    <row r="101" spans="1:12" ht="23.25">
      <c r="A101" s="211">
        <v>3748</v>
      </c>
      <c r="B101" s="215" t="s">
        <v>730</v>
      </c>
      <c r="C101" s="355" t="s">
        <v>1739</v>
      </c>
      <c r="D101" s="355" t="s">
        <v>1254</v>
      </c>
      <c r="E101" s="215" t="s">
        <v>1524</v>
      </c>
      <c r="F101" s="211" t="s">
        <v>769</v>
      </c>
      <c r="G101" s="219">
        <v>1567700102451</v>
      </c>
      <c r="H101" s="217">
        <v>42277</v>
      </c>
      <c r="I101" s="207" t="str">
        <f t="shared" si="8"/>
        <v>มอน3เด็กหญิง</v>
      </c>
      <c r="J101" s="207" t="str">
        <f t="shared" si="9"/>
        <v>อ.2/2เด็กหญิง</v>
      </c>
      <c r="K101" s="218" t="str">
        <f>IF(AND(E101=K$1),LOOKUP(9.99999999999999E+307,K$2:$K100)+1,"")</f>
        <v/>
      </c>
      <c r="L101" s="218" t="str">
        <f>IF(AND(F101=L$1),LOOKUP(9.99999999999999E+307,$L$2:L100)+1,"")</f>
        <v/>
      </c>
    </row>
    <row r="102" spans="1:12" ht="23.25">
      <c r="A102" s="211">
        <v>3751</v>
      </c>
      <c r="B102" s="215" t="s">
        <v>730</v>
      </c>
      <c r="C102" s="355" t="s">
        <v>581</v>
      </c>
      <c r="D102" s="355" t="s">
        <v>1740</v>
      </c>
      <c r="E102" s="215" t="s">
        <v>1530</v>
      </c>
      <c r="F102" s="211" t="s">
        <v>769</v>
      </c>
      <c r="G102" s="219">
        <v>1570501373342</v>
      </c>
      <c r="H102" s="217">
        <v>42461</v>
      </c>
      <c r="I102" s="207" t="str">
        <f t="shared" si="8"/>
        <v>เสริม3เด็กหญิง</v>
      </c>
      <c r="J102" s="207" t="str">
        <f t="shared" si="9"/>
        <v>อ.2/2เด็กหญิง</v>
      </c>
      <c r="K102" s="218" t="str">
        <f>IF(AND(E102=K$1),LOOKUP(9.99999999999999E+307,K$2:$K101)+1,"")</f>
        <v/>
      </c>
      <c r="L102" s="218" t="str">
        <f>IF(AND(F102=L$1),LOOKUP(9.99999999999999E+307,$L$2:L101)+1,"")</f>
        <v/>
      </c>
    </row>
    <row r="103" spans="1:12" ht="23.25">
      <c r="A103" s="211">
        <v>3752</v>
      </c>
      <c r="B103" s="215" t="s">
        <v>730</v>
      </c>
      <c r="C103" s="355" t="s">
        <v>1741</v>
      </c>
      <c r="D103" s="355" t="s">
        <v>856</v>
      </c>
      <c r="E103" s="215" t="s">
        <v>1530</v>
      </c>
      <c r="F103" s="211" t="s">
        <v>769</v>
      </c>
      <c r="G103" s="219">
        <v>1570501371960</v>
      </c>
      <c r="H103" s="217">
        <v>42295</v>
      </c>
      <c r="I103" s="207" t="str">
        <f t="shared" si="8"/>
        <v>เสริม3เด็กหญิง</v>
      </c>
      <c r="J103" s="207" t="str">
        <f t="shared" si="9"/>
        <v>อ.2/2เด็กหญิง</v>
      </c>
      <c r="K103" s="218" t="str">
        <f>IF(AND(E103=K$1),LOOKUP(9.99999999999999E+307,K$2:$K102)+1,"")</f>
        <v/>
      </c>
      <c r="L103" s="218" t="str">
        <f>IF(AND(F103=L$1),LOOKUP(9.99999999999999E+307,$L$2:L102)+1,"")</f>
        <v/>
      </c>
    </row>
    <row r="104" spans="1:12" ht="23.25">
      <c r="A104" s="211">
        <v>3804</v>
      </c>
      <c r="B104" s="215" t="s">
        <v>730</v>
      </c>
      <c r="C104" s="347" t="s">
        <v>1993</v>
      </c>
      <c r="D104" s="347" t="s">
        <v>1899</v>
      </c>
      <c r="E104" s="220" t="s">
        <v>1523</v>
      </c>
      <c r="F104" s="220" t="s">
        <v>769</v>
      </c>
      <c r="G104" s="219">
        <v>1579901777732</v>
      </c>
      <c r="H104" s="217">
        <v>42488</v>
      </c>
      <c r="I104" s="207" t="str">
        <f t="shared" si="8"/>
        <v>มอน2เด็กหญิง</v>
      </c>
      <c r="J104" s="207" t="str">
        <f t="shared" si="9"/>
        <v>อ.2/2เด็กหญิง</v>
      </c>
      <c r="K104" s="218" t="str">
        <f>IF(AND(E104=K$1),LOOKUP(9.99999999999999E+307,K$2:$K103)+1,"")</f>
        <v/>
      </c>
      <c r="L104" s="218" t="str">
        <f>IF(AND(F104=L$1),LOOKUP(9.99999999999999E+307,$L$2:L103)+1,"")</f>
        <v/>
      </c>
    </row>
    <row r="105" spans="1:12" ht="23.25">
      <c r="A105" s="211">
        <v>3808</v>
      </c>
      <c r="B105" s="215" t="s">
        <v>730</v>
      </c>
      <c r="C105" s="347" t="s">
        <v>1999</v>
      </c>
      <c r="D105" s="347" t="s">
        <v>1615</v>
      </c>
      <c r="E105" s="220" t="s">
        <v>1524</v>
      </c>
      <c r="F105" s="220" t="s">
        <v>769</v>
      </c>
      <c r="G105" s="219">
        <v>1570501370629</v>
      </c>
      <c r="H105" s="217">
        <v>42172</v>
      </c>
      <c r="I105" s="207" t="str">
        <f t="shared" si="8"/>
        <v>มอน3เด็กหญิง</v>
      </c>
      <c r="J105" s="207" t="str">
        <f t="shared" si="9"/>
        <v>อ.2/2เด็กหญิง</v>
      </c>
      <c r="K105" s="218" t="str">
        <f>IF(AND(E105=K$1),LOOKUP(9.99999999999999E+307,K$2:$K104)+1,"")</f>
        <v/>
      </c>
      <c r="L105" s="218" t="str">
        <f>IF(AND(F105=L$1),LOOKUP(9.99999999999999E+307,$L$2:L104)+1,"")</f>
        <v/>
      </c>
    </row>
    <row r="106" spans="1:12" ht="23.25">
      <c r="A106" s="211">
        <v>3822</v>
      </c>
      <c r="B106" s="215" t="s">
        <v>730</v>
      </c>
      <c r="C106" s="347" t="s">
        <v>2019</v>
      </c>
      <c r="D106" s="347" t="s">
        <v>1538</v>
      </c>
      <c r="E106" s="220" t="s">
        <v>1526</v>
      </c>
      <c r="F106" s="220" t="s">
        <v>769</v>
      </c>
      <c r="G106" s="219">
        <v>1570501372729</v>
      </c>
      <c r="H106" s="217">
        <v>42376</v>
      </c>
      <c r="I106" s="207" t="str">
        <f t="shared" si="8"/>
        <v>ศิลปะ2เด็กหญิง</v>
      </c>
      <c r="J106" s="207" t="str">
        <f t="shared" si="9"/>
        <v>อ.2/2เด็กหญิง</v>
      </c>
      <c r="K106" s="218" t="str">
        <f>IF(AND(E106=K$1),LOOKUP(9.99999999999999E+307,K$2:$K105)+1,"")</f>
        <v/>
      </c>
      <c r="L106" s="218" t="str">
        <f>IF(AND(F106=L$1),LOOKUP(9.99999999999999E+307,$L$2:L105)+1,"")</f>
        <v/>
      </c>
    </row>
    <row r="107" spans="1:12" ht="23.25">
      <c r="A107" s="211">
        <v>3823</v>
      </c>
      <c r="B107" s="215" t="s">
        <v>730</v>
      </c>
      <c r="C107" s="347" t="s">
        <v>2020</v>
      </c>
      <c r="D107" s="347" t="s">
        <v>2021</v>
      </c>
      <c r="E107" s="220" t="s">
        <v>1526</v>
      </c>
      <c r="F107" s="220" t="s">
        <v>771</v>
      </c>
      <c r="G107" s="219">
        <v>1579901716253</v>
      </c>
      <c r="H107" s="217">
        <v>42132</v>
      </c>
      <c r="I107" s="207" t="str">
        <f t="shared" si="8"/>
        <v>ศิลปะ2เด็กหญิง</v>
      </c>
      <c r="J107" s="207" t="str">
        <f t="shared" si="9"/>
        <v>อ.3/2เด็กหญิง</v>
      </c>
      <c r="K107" s="218" t="str">
        <f>IF(AND(E107=K$1),LOOKUP(9.99999999999999E+307,K$2:$K106)+1,"")</f>
        <v/>
      </c>
      <c r="L107" s="218">
        <f>IF(AND(F107=L$1),LOOKUP(9.99999999999999E+307,$L$2:L106)+1,"")</f>
        <v>18</v>
      </c>
    </row>
    <row r="108" spans="1:12" ht="23.25">
      <c r="A108" s="211">
        <v>3831</v>
      </c>
      <c r="B108" s="215" t="s">
        <v>730</v>
      </c>
      <c r="C108" s="347" t="s">
        <v>2033</v>
      </c>
      <c r="D108" s="347" t="s">
        <v>2081</v>
      </c>
      <c r="E108" s="220" t="s">
        <v>1527</v>
      </c>
      <c r="F108" s="220" t="s">
        <v>769</v>
      </c>
      <c r="G108" s="219">
        <v>1570501372354</v>
      </c>
      <c r="H108" s="217">
        <v>42346</v>
      </c>
      <c r="I108" s="207" t="str">
        <f t="shared" si="8"/>
        <v>ศิลปะ3เด็กหญิง</v>
      </c>
      <c r="J108" s="207" t="str">
        <f t="shared" si="9"/>
        <v>อ.2/2เด็กหญิง</v>
      </c>
      <c r="K108" s="218" t="str">
        <f>IF(AND(E108=K$1),LOOKUP(9.99999999999999E+307,K$2:$K107)+1,"")</f>
        <v/>
      </c>
      <c r="L108" s="218" t="str">
        <f>IF(AND(F108=L$1),LOOKUP(9.99999999999999E+307,$L$2:L107)+1,"")</f>
        <v/>
      </c>
    </row>
    <row r="109" spans="1:12" ht="23.25">
      <c r="A109" s="211">
        <v>3832</v>
      </c>
      <c r="B109" s="215" t="s">
        <v>730</v>
      </c>
      <c r="C109" s="347" t="s">
        <v>2034</v>
      </c>
      <c r="D109" s="347" t="s">
        <v>136</v>
      </c>
      <c r="E109" s="220" t="s">
        <v>1527</v>
      </c>
      <c r="F109" s="220" t="s">
        <v>769</v>
      </c>
      <c r="G109" s="219">
        <v>1570501371722</v>
      </c>
      <c r="H109" s="217">
        <v>42273</v>
      </c>
      <c r="I109" s="207" t="str">
        <f t="shared" si="8"/>
        <v>ศิลปะ3เด็กหญิง</v>
      </c>
      <c r="J109" s="207" t="str">
        <f t="shared" si="9"/>
        <v>อ.2/2เด็กหญิง</v>
      </c>
      <c r="K109" s="218" t="str">
        <f>IF(AND(E109=K$1),LOOKUP(9.99999999999999E+307,K$2:$K108)+1,"")</f>
        <v/>
      </c>
      <c r="L109" s="218" t="str">
        <f>IF(AND(F109=L$1),LOOKUP(9.99999999999999E+307,$L$2:L108)+1,"")</f>
        <v/>
      </c>
    </row>
    <row r="110" spans="1:12" ht="23.25">
      <c r="A110" s="211">
        <v>3849</v>
      </c>
      <c r="B110" s="348" t="s">
        <v>730</v>
      </c>
      <c r="C110" s="349" t="s">
        <v>2058</v>
      </c>
      <c r="D110" s="349" t="s">
        <v>2125</v>
      </c>
      <c r="E110" s="350" t="s">
        <v>1530</v>
      </c>
      <c r="F110" s="350" t="s">
        <v>769</v>
      </c>
      <c r="G110" s="219">
        <v>1579901739016</v>
      </c>
      <c r="H110" s="217">
        <v>42268</v>
      </c>
      <c r="I110" s="207" t="str">
        <f t="shared" si="8"/>
        <v>เสริม3เด็กหญิง</v>
      </c>
      <c r="J110" s="207" t="str">
        <f t="shared" si="9"/>
        <v>อ.2/2เด็กหญิง</v>
      </c>
      <c r="K110" s="218" t="str">
        <f>IF(AND(E110=K$1),LOOKUP(9.99999999999999E+307,K$2:$K109)+1,"")</f>
        <v/>
      </c>
      <c r="L110" s="218" t="str">
        <f>IF(AND(F110=L$1),LOOKUP(9.99999999999999E+307,$L$2:L109)+1,"")</f>
        <v/>
      </c>
    </row>
    <row r="111" spans="1:12" ht="23.25">
      <c r="A111" s="211">
        <v>3631</v>
      </c>
      <c r="B111" s="215" t="s">
        <v>730</v>
      </c>
      <c r="C111" s="355" t="s">
        <v>1155</v>
      </c>
      <c r="D111" s="355" t="s">
        <v>1156</v>
      </c>
      <c r="E111" s="220" t="s">
        <v>1528</v>
      </c>
      <c r="F111" s="211" t="s">
        <v>770</v>
      </c>
      <c r="G111" s="219">
        <f>VLOOKUP(A111,เลขปชช!B$2:J$959,6)</f>
        <v>1567700092391</v>
      </c>
      <c r="H111" s="217">
        <f>VLOOKUP(A111,เลขปชช!B$2:J$959,7)</f>
        <v>42042</v>
      </c>
      <c r="I111" s="375" t="str">
        <f t="shared" si="8"/>
        <v>เสริม1เด็กหญิง</v>
      </c>
      <c r="J111" s="207" t="str">
        <f t="shared" si="9"/>
        <v>อ.3/1เด็กหญิง</v>
      </c>
      <c r="K111" s="218" t="str">
        <f>IF(AND(E111=K$1),LOOKUP(9.99999999999999E+307,K$2:$K110)+1,"")</f>
        <v/>
      </c>
      <c r="L111" s="218" t="str">
        <f>IF(AND(F111=L$1),LOOKUP(9.99999999999999E+307,$L$2:L110)+1,"")</f>
        <v/>
      </c>
    </row>
    <row r="112" spans="1:12" ht="23.25">
      <c r="A112" s="211">
        <v>3632</v>
      </c>
      <c r="B112" s="215" t="s">
        <v>730</v>
      </c>
      <c r="C112" s="355" t="s">
        <v>1217</v>
      </c>
      <c r="D112" s="355" t="s">
        <v>1109</v>
      </c>
      <c r="E112" s="220" t="s">
        <v>1524</v>
      </c>
      <c r="F112" s="211" t="s">
        <v>770</v>
      </c>
      <c r="G112" s="219">
        <f>VLOOKUP(A112,เลขปชช!B$2:J$959,6)</f>
        <v>1579901664385</v>
      </c>
      <c r="H112" s="217">
        <f>VLOOKUP(A112,เลขปชช!B$2:J$959,7)</f>
        <v>41827</v>
      </c>
      <c r="I112" s="207" t="str">
        <f t="shared" si="8"/>
        <v>มอน3เด็กหญิง</v>
      </c>
      <c r="J112" s="207" t="str">
        <f t="shared" si="9"/>
        <v>อ.3/1เด็กหญิง</v>
      </c>
      <c r="K112" s="218" t="str">
        <f>IF(AND(E112=K$1),LOOKUP(9.99999999999999E+307,K$2:$K111)+1,"")</f>
        <v/>
      </c>
      <c r="L112" s="218" t="str">
        <f>IF(AND(F112=L$1),LOOKUP(9.99999999999999E+307,$L$2:L111)+1,"")</f>
        <v/>
      </c>
    </row>
    <row r="113" spans="1:12" ht="23.25">
      <c r="A113" s="211">
        <v>3633</v>
      </c>
      <c r="B113" s="215" t="s">
        <v>730</v>
      </c>
      <c r="C113" s="355" t="s">
        <v>1157</v>
      </c>
      <c r="D113" s="355" t="s">
        <v>1158</v>
      </c>
      <c r="E113" s="220" t="s">
        <v>1528</v>
      </c>
      <c r="F113" s="211" t="s">
        <v>770</v>
      </c>
      <c r="G113" s="219">
        <f>VLOOKUP(A113,เลขปชช!B$2:J$959,6)</f>
        <v>1570501367512</v>
      </c>
      <c r="H113" s="217">
        <f>VLOOKUP(A113,เลขปชช!B$2:J$959,7)</f>
        <v>41898</v>
      </c>
      <c r="I113" s="375" t="str">
        <f t="shared" si="8"/>
        <v>เสริม1เด็กหญิง</v>
      </c>
      <c r="J113" s="207" t="str">
        <f t="shared" si="9"/>
        <v>อ.3/1เด็กหญิง</v>
      </c>
      <c r="K113" s="218" t="str">
        <f>IF(AND(E113=K$1),LOOKUP(9.99999999999999E+307,K$2:$K112)+1,"")</f>
        <v/>
      </c>
      <c r="L113" s="218" t="str">
        <f>IF(AND(F113=L$1),LOOKUP(9.99999999999999E+307,$L$2:L112)+1,"")</f>
        <v/>
      </c>
    </row>
    <row r="114" spans="1:12" ht="23.25">
      <c r="A114" s="211">
        <v>3635</v>
      </c>
      <c r="B114" s="215" t="s">
        <v>730</v>
      </c>
      <c r="C114" s="355" t="s">
        <v>1160</v>
      </c>
      <c r="D114" s="355" t="s">
        <v>1161</v>
      </c>
      <c r="E114" s="220" t="s">
        <v>1530</v>
      </c>
      <c r="F114" s="211" t="s">
        <v>770</v>
      </c>
      <c r="G114" s="219">
        <f>VLOOKUP(A114,เลขปชช!B$2:J$959,6)</f>
        <v>1129701660614</v>
      </c>
      <c r="H114" s="217">
        <f>VLOOKUP(A114,เลขปชช!B$2:J$959,7)</f>
        <v>42069</v>
      </c>
      <c r="I114" s="207" t="str">
        <f t="shared" si="8"/>
        <v>เสริม3เด็กหญิง</v>
      </c>
      <c r="J114" s="207" t="str">
        <f t="shared" si="9"/>
        <v>อ.3/1เด็กหญิง</v>
      </c>
      <c r="K114" s="218" t="str">
        <f>IF(AND(E114=K$1),LOOKUP(9.99999999999999E+307,K$2:$K113)+1,"")</f>
        <v/>
      </c>
      <c r="L114" s="218" t="str">
        <f>IF(AND(F114=L$1),LOOKUP(9.99999999999999E+307,$L$2:L113)+1,"")</f>
        <v/>
      </c>
    </row>
    <row r="115" spans="1:12" ht="23.25">
      <c r="A115" s="211">
        <v>3636</v>
      </c>
      <c r="B115" s="215" t="s">
        <v>730</v>
      </c>
      <c r="C115" s="355" t="s">
        <v>1162</v>
      </c>
      <c r="D115" s="355" t="s">
        <v>1163</v>
      </c>
      <c r="E115" s="215" t="s">
        <v>1527</v>
      </c>
      <c r="F115" s="211" t="s">
        <v>770</v>
      </c>
      <c r="G115" s="219">
        <f>VLOOKUP(A115,เลขปชช!B$2:J$959,6)</f>
        <v>1570501366842</v>
      </c>
      <c r="H115" s="217">
        <f>VLOOKUP(A115,เลขปชช!B$2:J$959,7)</f>
        <v>41850</v>
      </c>
      <c r="I115" s="207" t="str">
        <f t="shared" si="8"/>
        <v>ศิลปะ3เด็กหญิง</v>
      </c>
      <c r="J115" s="207" t="str">
        <f t="shared" si="9"/>
        <v>อ.3/1เด็กหญิง</v>
      </c>
      <c r="K115" s="218" t="str">
        <f>IF(AND(E115=K$1),LOOKUP(9.99999999999999E+307,K$2:$K114)+1,"")</f>
        <v/>
      </c>
      <c r="L115" s="218" t="str">
        <f>IF(AND(F115=L$1),LOOKUP(9.99999999999999E+307,$L$2:L114)+1,"")</f>
        <v/>
      </c>
    </row>
    <row r="116" spans="1:12" ht="23.25">
      <c r="A116" s="211">
        <v>3637</v>
      </c>
      <c r="B116" s="215" t="s">
        <v>730</v>
      </c>
      <c r="C116" s="355" t="s">
        <v>1164</v>
      </c>
      <c r="D116" s="355" t="s">
        <v>1165</v>
      </c>
      <c r="E116" s="220" t="s">
        <v>1525</v>
      </c>
      <c r="F116" s="211" t="s">
        <v>770</v>
      </c>
      <c r="G116" s="219">
        <f>VLOOKUP(A116,เลขปชช!B$2:J$959,6)</f>
        <v>1579901670415</v>
      </c>
      <c r="H116" s="217">
        <f>VLOOKUP(A116,เลขปชช!B$2:J$959,7)</f>
        <v>41859</v>
      </c>
      <c r="I116" s="207" t="str">
        <f t="shared" si="8"/>
        <v>ศิลปะ1เด็กหญิง</v>
      </c>
      <c r="J116" s="207" t="str">
        <f t="shared" si="9"/>
        <v>อ.3/1เด็กหญิง</v>
      </c>
      <c r="K116" s="218" t="str">
        <f>IF(AND(E116=K$1),LOOKUP(9.99999999999999E+307,K$2:$K115)+1,"")</f>
        <v/>
      </c>
      <c r="L116" s="218" t="str">
        <f>IF(AND(F116=L$1),LOOKUP(9.99999999999999E+307,$L$2:L115)+1,"")</f>
        <v/>
      </c>
    </row>
    <row r="117" spans="1:12" ht="23.25">
      <c r="A117" s="211">
        <v>3638</v>
      </c>
      <c r="B117" s="215" t="s">
        <v>730</v>
      </c>
      <c r="C117" s="355" t="s">
        <v>1166</v>
      </c>
      <c r="D117" s="355" t="s">
        <v>210</v>
      </c>
      <c r="E117" s="220" t="s">
        <v>1523</v>
      </c>
      <c r="F117" s="211" t="s">
        <v>770</v>
      </c>
      <c r="G117" s="219">
        <f>VLOOKUP(A117,เลขปชช!B$2:J$959,6)</f>
        <v>1570501367741</v>
      </c>
      <c r="H117" s="217">
        <f>VLOOKUP(A117,เลขปชช!B$2:J$959,7)</f>
        <v>41910</v>
      </c>
      <c r="I117" s="207" t="str">
        <f t="shared" si="8"/>
        <v>มอน2เด็กหญิง</v>
      </c>
      <c r="J117" s="207" t="str">
        <f t="shared" si="9"/>
        <v>อ.3/1เด็กหญิง</v>
      </c>
      <c r="K117" s="218" t="str">
        <f>IF(AND(E117=K$1),LOOKUP(9.99999999999999E+307,K$2:$K116)+1,"")</f>
        <v/>
      </c>
      <c r="L117" s="218" t="str">
        <f>IF(AND(F117=L$1),LOOKUP(9.99999999999999E+307,$L$2:L116)+1,"")</f>
        <v/>
      </c>
    </row>
    <row r="118" spans="1:12" ht="23.25">
      <c r="A118" s="211">
        <v>3639</v>
      </c>
      <c r="B118" s="215" t="s">
        <v>730</v>
      </c>
      <c r="C118" s="355" t="s">
        <v>1167</v>
      </c>
      <c r="D118" s="355" t="s">
        <v>1168</v>
      </c>
      <c r="E118" s="220" t="s">
        <v>1522</v>
      </c>
      <c r="F118" s="211" t="s">
        <v>770</v>
      </c>
      <c r="G118" s="219">
        <f>VLOOKUP(A118,เลขปชช!B$2:J$959,6)</f>
        <v>1579901667431</v>
      </c>
      <c r="H118" s="217">
        <f>VLOOKUP(A118,เลขปชช!B$2:J$959,7)</f>
        <v>41840</v>
      </c>
      <c r="I118" s="377" t="str">
        <f t="shared" si="8"/>
        <v>มอน1เด็กหญิง</v>
      </c>
      <c r="J118" s="207" t="str">
        <f t="shared" si="9"/>
        <v>อ.3/1เด็กหญิง</v>
      </c>
      <c r="K118" s="218" t="str">
        <f>IF(AND(E118=K$1),LOOKUP(9.99999999999999E+307,K$2:$K117)+1,"")</f>
        <v/>
      </c>
      <c r="L118" s="218" t="str">
        <f>IF(AND(F118=L$1),LOOKUP(9.99999999999999E+307,$L$2:L117)+1,"")</f>
        <v/>
      </c>
    </row>
    <row r="119" spans="1:12" ht="23.25">
      <c r="A119" s="221">
        <v>3737</v>
      </c>
      <c r="B119" s="215" t="s">
        <v>730</v>
      </c>
      <c r="C119" s="362" t="s">
        <v>1743</v>
      </c>
      <c r="D119" s="362" t="s">
        <v>1744</v>
      </c>
      <c r="E119" s="215" t="s">
        <v>1529</v>
      </c>
      <c r="F119" s="211" t="s">
        <v>770</v>
      </c>
      <c r="G119" s="219">
        <v>1570501369795</v>
      </c>
      <c r="H119" s="217">
        <v>42085</v>
      </c>
      <c r="I119" s="207" t="str">
        <f t="shared" si="8"/>
        <v>เสริม2เด็กหญิง</v>
      </c>
      <c r="J119" s="207" t="str">
        <f t="shared" si="9"/>
        <v>อ.3/1เด็กหญิง</v>
      </c>
      <c r="K119" s="218">
        <f>IF(AND(E119=K$1),LOOKUP(9.99999999999999E+307,K$2:$K118)+1,"")</f>
        <v>13</v>
      </c>
      <c r="L119" s="218" t="str">
        <f>IF(AND(F119=L$1),LOOKUP(9.99999999999999E+307,$L$2:L118)+1,"")</f>
        <v/>
      </c>
    </row>
    <row r="120" spans="1:12" ht="23.25">
      <c r="A120" s="211">
        <v>3740</v>
      </c>
      <c r="B120" s="215" t="s">
        <v>730</v>
      </c>
      <c r="C120" s="355" t="s">
        <v>1773</v>
      </c>
      <c r="D120" s="355" t="s">
        <v>131</v>
      </c>
      <c r="E120" s="220" t="s">
        <v>1523</v>
      </c>
      <c r="F120" s="231" t="s">
        <v>770</v>
      </c>
      <c r="G120" s="219">
        <v>1570501366559</v>
      </c>
      <c r="H120" s="217">
        <v>41828</v>
      </c>
      <c r="I120" s="207" t="str">
        <f t="shared" si="8"/>
        <v>มอน2เด็กหญิง</v>
      </c>
      <c r="J120" s="207" t="str">
        <f t="shared" si="9"/>
        <v>อ.3/1เด็กหญิง</v>
      </c>
      <c r="K120" s="218" t="str">
        <f>IF(AND(E120=K$1),LOOKUP(9.99999999999999E+307,K$2:$K119)+1,"")</f>
        <v/>
      </c>
      <c r="L120" s="218" t="str">
        <f>IF(AND(F120=L$1),LOOKUP(9.99999999999999E+307,$L$2:L119)+1,"")</f>
        <v/>
      </c>
    </row>
    <row r="121" spans="1:12" ht="23.25">
      <c r="A121" s="211">
        <v>3842</v>
      </c>
      <c r="B121" s="215" t="s">
        <v>730</v>
      </c>
      <c r="C121" s="347" t="s">
        <v>2049</v>
      </c>
      <c r="D121" s="347" t="s">
        <v>1213</v>
      </c>
      <c r="E121" s="220" t="s">
        <v>1522</v>
      </c>
      <c r="F121" s="220" t="s">
        <v>770</v>
      </c>
      <c r="G121" s="219">
        <v>1579901701841</v>
      </c>
      <c r="H121" s="217">
        <v>42038</v>
      </c>
      <c r="I121" s="377" t="str">
        <f t="shared" si="8"/>
        <v>มอน1เด็กหญิง</v>
      </c>
      <c r="J121" s="207" t="str">
        <f t="shared" si="9"/>
        <v>อ.3/1เด็กหญิง</v>
      </c>
      <c r="K121" s="218" t="str">
        <f>IF(AND(E121=K$1),LOOKUP(9.99999999999999E+307,K$2:$K120)+1,"")</f>
        <v/>
      </c>
      <c r="L121" s="218" t="str">
        <f>IF(AND(F121=L$1),LOOKUP(9.99999999999999E+307,$L$2:L120)+1,"")</f>
        <v/>
      </c>
    </row>
    <row r="122" spans="1:12" ht="23.25">
      <c r="A122" s="211">
        <v>3616</v>
      </c>
      <c r="B122" s="215" t="s">
        <v>730</v>
      </c>
      <c r="C122" s="355" t="s">
        <v>1201</v>
      </c>
      <c r="D122" s="355" t="s">
        <v>1092</v>
      </c>
      <c r="E122" s="220" t="s">
        <v>1524</v>
      </c>
      <c r="F122" s="211" t="s">
        <v>771</v>
      </c>
      <c r="G122" s="219">
        <f>VLOOKUP(A122,เลขปชช!B$2:J$959,6)</f>
        <v>1570501365820</v>
      </c>
      <c r="H122" s="217">
        <f>VLOOKUP(A122,เลขปชช!B$2:J$959,7)</f>
        <v>41762</v>
      </c>
      <c r="I122" s="207" t="str">
        <f t="shared" si="8"/>
        <v>มอน3เด็กหญิง</v>
      </c>
      <c r="J122" s="207" t="str">
        <f t="shared" si="9"/>
        <v>อ.3/2เด็กหญิง</v>
      </c>
      <c r="K122" s="218" t="str">
        <f>IF(AND(E122=K$1),LOOKUP(9.99999999999999E+307,K$2:$K121)+1,"")</f>
        <v/>
      </c>
      <c r="L122" s="218">
        <f>IF(AND(F122=L$1),LOOKUP(9.99999999999999E+307,$L$2:L121)+1,"")</f>
        <v>19</v>
      </c>
    </row>
    <row r="123" spans="1:12" ht="23.25">
      <c r="A123" s="221">
        <v>3630</v>
      </c>
      <c r="B123" s="215" t="s">
        <v>730</v>
      </c>
      <c r="C123" s="362" t="s">
        <v>1154</v>
      </c>
      <c r="D123" s="362" t="s">
        <v>128</v>
      </c>
      <c r="E123" s="215" t="s">
        <v>1526</v>
      </c>
      <c r="F123" s="211" t="s">
        <v>770</v>
      </c>
      <c r="G123" s="219">
        <f>VLOOKUP(A123,เลขปชช!B$2:J$959,6)</f>
        <v>1570501368021</v>
      </c>
      <c r="H123" s="217">
        <f>VLOOKUP(A123,เลขปชช!B$2:J$959,7)</f>
        <v>41936</v>
      </c>
      <c r="I123" s="207" t="str">
        <f t="shared" si="8"/>
        <v>ศิลปะ2เด็กหญิง</v>
      </c>
      <c r="J123" s="207" t="str">
        <f t="shared" si="9"/>
        <v>อ.3/1เด็กหญิง</v>
      </c>
      <c r="K123" s="218" t="str">
        <f>IF(AND(E123=K$1),LOOKUP(9.99999999999999E+307,K$2:$K122)+1,"")</f>
        <v/>
      </c>
      <c r="L123" s="218" t="str">
        <f>IF(AND(F123=L$1),LOOKUP(9.99999999999999E+307,$L$2:L122)+1,"")</f>
        <v/>
      </c>
    </row>
    <row r="124" spans="1:12" ht="23.25">
      <c r="A124" s="211">
        <v>3650</v>
      </c>
      <c r="B124" s="215" t="s">
        <v>730</v>
      </c>
      <c r="C124" s="355" t="s">
        <v>1180</v>
      </c>
      <c r="D124" s="355" t="s">
        <v>1181</v>
      </c>
      <c r="E124" s="220" t="s">
        <v>1529</v>
      </c>
      <c r="F124" s="211" t="s">
        <v>771</v>
      </c>
      <c r="G124" s="219">
        <f>VLOOKUP(A124,เลขปชช!B$2:J$959,6)</f>
        <v>1570501366354</v>
      </c>
      <c r="H124" s="217">
        <f>VLOOKUP(A124,เลขปชช!B$2:J$959,7)</f>
        <v>41811</v>
      </c>
      <c r="I124" s="207" t="str">
        <f t="shared" si="8"/>
        <v>เสริม2เด็กหญิง</v>
      </c>
      <c r="J124" s="207" t="str">
        <f t="shared" si="9"/>
        <v>อ.3/2เด็กหญิง</v>
      </c>
      <c r="K124" s="218">
        <f>IF(AND(E124=K$1),LOOKUP(9.99999999999999E+307,K$2:$K123)+1,"")</f>
        <v>14</v>
      </c>
      <c r="L124" s="218">
        <f>IF(AND(F124=L$1),LOOKUP(9.99999999999999E+307,$L$2:L123)+1,"")</f>
        <v>20</v>
      </c>
    </row>
    <row r="125" spans="1:12" ht="23.25">
      <c r="A125" s="211">
        <v>3651</v>
      </c>
      <c r="B125" s="215" t="s">
        <v>730</v>
      </c>
      <c r="C125" s="355" t="s">
        <v>1182</v>
      </c>
      <c r="D125" s="355" t="s">
        <v>1183</v>
      </c>
      <c r="E125" s="220" t="s">
        <v>1523</v>
      </c>
      <c r="F125" s="211" t="s">
        <v>771</v>
      </c>
      <c r="G125" s="219">
        <f>VLOOKUP(A125,เลขปชช!B$2:J$959,6)</f>
        <v>1570501366095</v>
      </c>
      <c r="H125" s="217">
        <f>VLOOKUP(A125,เลขปชช!B$2:J$959,7)</f>
        <v>41781</v>
      </c>
      <c r="I125" s="207" t="str">
        <f t="shared" si="8"/>
        <v>มอน2เด็กหญิง</v>
      </c>
      <c r="J125" s="207" t="str">
        <f t="shared" si="9"/>
        <v>อ.3/2เด็กหญิง</v>
      </c>
      <c r="K125" s="218" t="str">
        <f>IF(AND(E125=K$1),LOOKUP(9.99999999999999E+307,K$2:$K124)+1,"")</f>
        <v/>
      </c>
      <c r="L125" s="218">
        <f>IF(AND(F125=L$1),LOOKUP(9.99999999999999E+307,$L$2:L124)+1,"")</f>
        <v>21</v>
      </c>
    </row>
    <row r="126" spans="1:12" ht="23.25">
      <c r="A126" s="211">
        <v>3652</v>
      </c>
      <c r="B126" s="215" t="s">
        <v>730</v>
      </c>
      <c r="C126" s="355" t="s">
        <v>1184</v>
      </c>
      <c r="D126" s="355" t="s">
        <v>1185</v>
      </c>
      <c r="E126" s="220" t="s">
        <v>1523</v>
      </c>
      <c r="F126" s="211" t="s">
        <v>771</v>
      </c>
      <c r="G126" s="219">
        <f>VLOOKUP(A126,เลขปชช!B$2:J$959,6)</f>
        <v>1570501369728</v>
      </c>
      <c r="H126" s="217">
        <f>VLOOKUP(A126,เลขปชช!B$2:J$959,7)</f>
        <v>42082</v>
      </c>
      <c r="I126" s="207" t="str">
        <f t="shared" si="8"/>
        <v>มอน2เด็กหญิง</v>
      </c>
      <c r="J126" s="207" t="str">
        <f t="shared" si="9"/>
        <v>อ.3/2เด็กหญิง</v>
      </c>
      <c r="K126" s="218" t="str">
        <f>IF(AND(E126=K$1),LOOKUP(9.99999999999999E+307,K$2:$K125)+1,"")</f>
        <v/>
      </c>
      <c r="L126" s="218">
        <f>IF(AND(F126=L$1),LOOKUP(9.99999999999999E+307,$L$2:L125)+1,"")</f>
        <v>22</v>
      </c>
    </row>
    <row r="127" spans="1:12" ht="23.25">
      <c r="A127" s="227">
        <v>3653</v>
      </c>
      <c r="B127" s="360" t="s">
        <v>730</v>
      </c>
      <c r="C127" s="361" t="s">
        <v>1186</v>
      </c>
      <c r="D127" s="361" t="s">
        <v>1168</v>
      </c>
      <c r="E127" s="220" t="s">
        <v>1530</v>
      </c>
      <c r="F127" s="211" t="s">
        <v>771</v>
      </c>
      <c r="G127" s="219">
        <f>VLOOKUP(A127,เลขปชช!B$2:J$959,6)</f>
        <v>1579901667449</v>
      </c>
      <c r="H127" s="217">
        <f>VLOOKUP(A127,เลขปชช!B$2:J$959,7)</f>
        <v>41840</v>
      </c>
      <c r="I127" s="207" t="str">
        <f t="shared" si="8"/>
        <v>เสริม3เด็กหญิง</v>
      </c>
      <c r="J127" s="207" t="str">
        <f t="shared" si="9"/>
        <v>อ.3/2เด็กหญิง</v>
      </c>
      <c r="K127" s="218" t="str">
        <f>IF(AND(E127=K$1),LOOKUP(9.99999999999999E+307,K$2:$K126)+1,"")</f>
        <v/>
      </c>
      <c r="L127" s="218">
        <f>IF(AND(F127=L$1),LOOKUP(9.99999999999999E+307,$L$2:L126)+1,"")</f>
        <v>23</v>
      </c>
    </row>
    <row r="128" spans="1:12" ht="23.25">
      <c r="A128" s="211">
        <v>3655</v>
      </c>
      <c r="B128" s="215" t="s">
        <v>730</v>
      </c>
      <c r="C128" s="355" t="s">
        <v>1218</v>
      </c>
      <c r="D128" s="355" t="s">
        <v>1189</v>
      </c>
      <c r="E128" s="220" t="s">
        <v>1524</v>
      </c>
      <c r="F128" s="211" t="s">
        <v>771</v>
      </c>
      <c r="G128" s="219">
        <f>VLOOKUP(A128,เลขปชช!B$2:J$959,6)</f>
        <v>1570501368560</v>
      </c>
      <c r="H128" s="217">
        <f>VLOOKUP(A128,เลขปชช!B$2:J$959,7)</f>
        <v>41974</v>
      </c>
      <c r="I128" s="207" t="str">
        <f t="shared" si="8"/>
        <v>มอน3เด็กหญิง</v>
      </c>
      <c r="J128" s="207" t="str">
        <f t="shared" si="9"/>
        <v>อ.3/2เด็กหญิง</v>
      </c>
      <c r="K128" s="218" t="str">
        <f>IF(AND(E128=K$1),LOOKUP(9.99999999999999E+307,K$2:$K127)+1,"")</f>
        <v/>
      </c>
      <c r="L128" s="218">
        <f>IF(AND(F128=L$1),LOOKUP(9.99999999999999E+307,$L$2:L127)+1,"")</f>
        <v>24</v>
      </c>
    </row>
    <row r="129" spans="1:12" ht="23.25">
      <c r="A129" s="211">
        <v>3656</v>
      </c>
      <c r="B129" s="215" t="s">
        <v>730</v>
      </c>
      <c r="C129" s="355" t="s">
        <v>1190</v>
      </c>
      <c r="D129" s="355" t="s">
        <v>164</v>
      </c>
      <c r="E129" s="220" t="s">
        <v>1525</v>
      </c>
      <c r="F129" s="211" t="s">
        <v>771</v>
      </c>
      <c r="G129" s="219">
        <f>VLOOKUP(A129,เลขปชช!B$2:J$959,6)</f>
        <v>1570501366338</v>
      </c>
      <c r="H129" s="217">
        <f>VLOOKUP(A129,เลขปชช!B$2:J$959,7)</f>
        <v>41808</v>
      </c>
      <c r="I129" s="207" t="str">
        <f t="shared" si="8"/>
        <v>ศิลปะ1เด็กหญิง</v>
      </c>
      <c r="J129" s="207" t="str">
        <f t="shared" si="9"/>
        <v>อ.3/2เด็กหญิง</v>
      </c>
      <c r="K129" s="218" t="str">
        <f>IF(AND(E129=K$1),LOOKUP(9.99999999999999E+307,K$2:$K128)+1,"")</f>
        <v/>
      </c>
      <c r="L129" s="218">
        <f>IF(AND(F129=L$1),LOOKUP(9.99999999999999E+307,$L$2:L128)+1,"")</f>
        <v>25</v>
      </c>
    </row>
    <row r="130" spans="1:12" ht="23.25">
      <c r="A130" s="211">
        <v>3657</v>
      </c>
      <c r="B130" s="215" t="s">
        <v>730</v>
      </c>
      <c r="C130" s="355" t="s">
        <v>1191</v>
      </c>
      <c r="D130" s="355" t="s">
        <v>129</v>
      </c>
      <c r="E130" s="220" t="s">
        <v>1526</v>
      </c>
      <c r="F130" s="211" t="s">
        <v>771</v>
      </c>
      <c r="G130" s="219">
        <f>VLOOKUP(A130,เลขปชช!B$2:J$959,6)</f>
        <v>1100202160928</v>
      </c>
      <c r="H130" s="217">
        <f>VLOOKUP(A130,เลขปชช!B$2:J$959,7)</f>
        <v>41855</v>
      </c>
      <c r="I130" s="207" t="str">
        <f t="shared" ref="I130:I135" si="10">CONCATENATE(E130,B130)</f>
        <v>ศิลปะ2เด็กหญิง</v>
      </c>
      <c r="J130" s="207" t="str">
        <f t="shared" ref="J130:J135" si="11">CONCATENATE(F130,B130)</f>
        <v>อ.3/2เด็กหญิง</v>
      </c>
      <c r="K130" s="218" t="str">
        <f>IF(AND(E130=K$1),LOOKUP(9.99999999999999E+307,K$2:$K129)+1,"")</f>
        <v/>
      </c>
      <c r="L130" s="218">
        <f>IF(AND(F130=L$1),LOOKUP(9.99999999999999E+307,$L$2:L129)+1,"")</f>
        <v>26</v>
      </c>
    </row>
    <row r="131" spans="1:12" ht="23.25">
      <c r="A131" s="211">
        <v>3658</v>
      </c>
      <c r="B131" s="215" t="s">
        <v>730</v>
      </c>
      <c r="C131" s="355" t="s">
        <v>1192</v>
      </c>
      <c r="D131" s="355" t="s">
        <v>1193</v>
      </c>
      <c r="E131" s="220" t="s">
        <v>1522</v>
      </c>
      <c r="F131" s="211" t="s">
        <v>771</v>
      </c>
      <c r="G131" s="219">
        <f>VLOOKUP(A131,เลขปชช!B$2:J$959,6)</f>
        <v>1570501369787</v>
      </c>
      <c r="H131" s="217">
        <f>VLOOKUP(A131,เลขปชช!B$2:J$959,7)</f>
        <v>42087</v>
      </c>
      <c r="I131" s="207" t="str">
        <f t="shared" si="10"/>
        <v>มอน1เด็กหญิง</v>
      </c>
      <c r="J131" s="207" t="str">
        <f t="shared" si="11"/>
        <v>อ.3/2เด็กหญิง</v>
      </c>
      <c r="K131" s="218" t="str">
        <f>IF(AND(E131=K$1),LOOKUP(9.99999999999999E+307,K$2:$K130)+1,"")</f>
        <v/>
      </c>
      <c r="L131" s="218">
        <f>IF(AND(F131=L$1),LOOKUP(9.99999999999999E+307,$L$2:L130)+1,"")</f>
        <v>27</v>
      </c>
    </row>
    <row r="132" spans="1:12" ht="23.25">
      <c r="A132" s="211">
        <v>3730</v>
      </c>
      <c r="B132" s="215" t="s">
        <v>730</v>
      </c>
      <c r="C132" s="355" t="s">
        <v>1770</v>
      </c>
      <c r="D132" s="355" t="s">
        <v>1771</v>
      </c>
      <c r="E132" s="220" t="s">
        <v>1526</v>
      </c>
      <c r="F132" s="211" t="s">
        <v>771</v>
      </c>
      <c r="G132" s="219">
        <v>1570501370106</v>
      </c>
      <c r="H132" s="217">
        <v>42113</v>
      </c>
      <c r="I132" s="207" t="str">
        <f t="shared" si="10"/>
        <v>ศิลปะ2เด็กหญิง</v>
      </c>
      <c r="J132" s="207" t="str">
        <f t="shared" si="11"/>
        <v>อ.3/2เด็กหญิง</v>
      </c>
      <c r="K132" s="218" t="str">
        <f>IF(AND(E132=K$1),LOOKUP(9.99999999999999E+307,K$2:$K131)+1,"")</f>
        <v/>
      </c>
      <c r="L132" s="218">
        <f>IF(AND(F132=L$1),LOOKUP(9.99999999999999E+307,$L$2:L131)+1,"")</f>
        <v>28</v>
      </c>
    </row>
    <row r="133" spans="1:12" ht="23.25">
      <c r="A133" s="211">
        <v>3801</v>
      </c>
      <c r="B133" s="215" t="s">
        <v>730</v>
      </c>
      <c r="C133" s="347" t="s">
        <v>1162</v>
      </c>
      <c r="D133" s="347" t="s">
        <v>1990</v>
      </c>
      <c r="E133" s="220" t="s">
        <v>1523</v>
      </c>
      <c r="F133" s="220" t="s">
        <v>771</v>
      </c>
      <c r="G133" s="219">
        <v>1579901672396</v>
      </c>
      <c r="H133" s="217">
        <v>41873</v>
      </c>
      <c r="I133" s="207" t="str">
        <f t="shared" si="10"/>
        <v>มอน2เด็กหญิง</v>
      </c>
      <c r="J133" s="207" t="str">
        <f t="shared" si="11"/>
        <v>อ.3/2เด็กหญิง</v>
      </c>
      <c r="K133" s="218" t="str">
        <f>IF(AND(E133=K$1),LOOKUP(9.99999999999999E+307,K$2:$K132)+1,"")</f>
        <v/>
      </c>
      <c r="L133" s="218">
        <f>IF(AND(F133=L$1),LOOKUP(9.99999999999999E+307,$L$2:L132)+1,"")</f>
        <v>29</v>
      </c>
    </row>
    <row r="134" spans="1:12" ht="23.25">
      <c r="A134" s="211">
        <v>3805</v>
      </c>
      <c r="B134" s="215" t="s">
        <v>730</v>
      </c>
      <c r="C134" s="347" t="s">
        <v>1187</v>
      </c>
      <c r="D134" s="347" t="s">
        <v>1994</v>
      </c>
      <c r="E134" s="220" t="s">
        <v>1523</v>
      </c>
      <c r="F134" s="220" t="s">
        <v>771</v>
      </c>
      <c r="G134" s="219">
        <v>1412301048696</v>
      </c>
      <c r="H134" s="217">
        <v>41881</v>
      </c>
      <c r="I134" s="207" t="str">
        <f t="shared" si="10"/>
        <v>มอน2เด็กหญิง</v>
      </c>
      <c r="J134" s="207" t="str">
        <f t="shared" si="11"/>
        <v>อ.3/2เด็กหญิง</v>
      </c>
      <c r="K134" s="218" t="str">
        <f>IF(AND(E134=K$1),LOOKUP(9.99999999999999E+307,K$2:$K133)+1,"")</f>
        <v/>
      </c>
      <c r="L134" s="218">
        <f>IF(AND(F134=L$1),LOOKUP(9.99999999999999E+307,$L$2:L133)+1,"")</f>
        <v>30</v>
      </c>
    </row>
    <row r="135" spans="1:12" ht="23.25">
      <c r="A135" s="211">
        <v>3834</v>
      </c>
      <c r="B135" s="215" t="s">
        <v>730</v>
      </c>
      <c r="C135" s="347" t="s">
        <v>2035</v>
      </c>
      <c r="D135" s="347" t="s">
        <v>2036</v>
      </c>
      <c r="E135" s="220" t="s">
        <v>1527</v>
      </c>
      <c r="F135" s="220" t="s">
        <v>771</v>
      </c>
      <c r="G135" s="219">
        <v>1570501367628</v>
      </c>
      <c r="H135" s="217">
        <v>41907</v>
      </c>
      <c r="I135" s="207" t="str">
        <f t="shared" si="10"/>
        <v>ศิลปะ3เด็กหญิง</v>
      </c>
      <c r="J135" s="207" t="str">
        <f t="shared" si="11"/>
        <v>อ.3/2เด็กหญิง</v>
      </c>
      <c r="K135" s="218" t="str">
        <f>IF(AND(E135=K$1),LOOKUP(9.99999999999999E+307,K$2:$K134)+1,"")</f>
        <v/>
      </c>
      <c r="L135" s="218">
        <f>IF(AND(F135=L$1),LOOKUP(9.99999999999999E+307,$L$2:L134)+1,"")</f>
        <v>31</v>
      </c>
    </row>
    <row r="136" spans="1:12">
      <c r="K136" s="228"/>
      <c r="L136" s="228"/>
    </row>
    <row r="137" spans="1:12">
      <c r="K137" s="228"/>
      <c r="L137" s="228"/>
    </row>
    <row r="138" spans="1:12">
      <c r="K138" s="228"/>
      <c r="L138" s="228"/>
    </row>
    <row r="139" spans="1:12">
      <c r="K139" s="228"/>
      <c r="L139" s="228"/>
    </row>
    <row r="140" spans="1:12">
      <c r="K140" s="228"/>
      <c r="L140" s="228"/>
    </row>
    <row r="141" spans="1:12">
      <c r="K141" s="228"/>
      <c r="L141" s="228"/>
    </row>
    <row r="142" spans="1:12">
      <c r="K142" s="228"/>
      <c r="L142" s="228"/>
    </row>
    <row r="143" spans="1:12">
      <c r="K143" s="228"/>
      <c r="L143" s="228"/>
    </row>
    <row r="144" spans="1:12">
      <c r="K144" s="228"/>
      <c r="L144" s="228"/>
    </row>
    <row r="145" spans="11:12">
      <c r="K145" s="228"/>
      <c r="L145" s="228"/>
    </row>
    <row r="146" spans="11:12">
      <c r="K146" s="228"/>
      <c r="L146" s="228"/>
    </row>
    <row r="147" spans="11:12">
      <c r="K147" s="228"/>
      <c r="L147" s="228"/>
    </row>
    <row r="148" spans="11:12">
      <c r="K148" s="228"/>
      <c r="L148" s="228"/>
    </row>
    <row r="149" spans="11:12">
      <c r="K149" s="228"/>
      <c r="L149" s="228"/>
    </row>
    <row r="150" spans="11:12">
      <c r="K150" s="228"/>
      <c r="L150" s="228"/>
    </row>
    <row r="151" spans="11:12">
      <c r="K151" s="228"/>
      <c r="L151" s="228"/>
    </row>
    <row r="152" spans="11:12">
      <c r="K152" s="228"/>
      <c r="L152" s="228"/>
    </row>
    <row r="153" spans="11:12">
      <c r="K153" s="228"/>
      <c r="L153" s="228"/>
    </row>
    <row r="154" spans="11:12">
      <c r="K154" s="228"/>
      <c r="L154" s="228"/>
    </row>
    <row r="155" spans="11:12">
      <c r="K155" s="228"/>
      <c r="L155" s="228"/>
    </row>
    <row r="156" spans="11:12">
      <c r="K156" s="228"/>
      <c r="L156" s="228"/>
    </row>
    <row r="157" spans="11:12">
      <c r="K157" s="228"/>
      <c r="L157" s="228"/>
    </row>
    <row r="158" spans="11:12">
      <c r="K158" s="228"/>
      <c r="L158" s="228"/>
    </row>
    <row r="159" spans="11:12">
      <c r="K159" s="228"/>
      <c r="L159" s="228"/>
    </row>
    <row r="160" spans="11:12">
      <c r="K160" s="228"/>
      <c r="L160" s="228"/>
    </row>
    <row r="161" spans="11:12">
      <c r="K161" s="228"/>
      <c r="L161" s="228"/>
    </row>
    <row r="162" spans="11:12">
      <c r="K162" s="228"/>
      <c r="L162" s="228"/>
    </row>
    <row r="163" spans="11:12">
      <c r="K163" s="228"/>
      <c r="L163" s="228"/>
    </row>
    <row r="164" spans="11:12">
      <c r="K164" s="228"/>
      <c r="L164" s="228"/>
    </row>
    <row r="165" spans="11:12">
      <c r="K165" s="228"/>
      <c r="L165" s="228"/>
    </row>
    <row r="166" spans="11:12">
      <c r="K166" s="228"/>
      <c r="L166" s="228"/>
    </row>
    <row r="167" spans="11:12">
      <c r="K167" s="228"/>
      <c r="L167" s="228"/>
    </row>
    <row r="168" spans="11:12">
      <c r="K168" s="228"/>
      <c r="L168" s="228"/>
    </row>
    <row r="169" spans="11:12">
      <c r="K169" s="228"/>
      <c r="L169" s="228"/>
    </row>
    <row r="170" spans="11:12">
      <c r="K170" s="228"/>
      <c r="L170" s="228"/>
    </row>
    <row r="171" spans="11:12">
      <c r="K171" s="228"/>
      <c r="L171" s="228"/>
    </row>
    <row r="172" spans="11:12">
      <c r="K172" s="228"/>
      <c r="L172" s="228"/>
    </row>
    <row r="173" spans="11:12">
      <c r="K173" s="228"/>
      <c r="L173" s="228"/>
    </row>
    <row r="174" spans="11:12">
      <c r="K174" s="228"/>
      <c r="L174" s="228"/>
    </row>
    <row r="175" spans="11:12">
      <c r="K175" s="228"/>
      <c r="L175" s="228"/>
    </row>
    <row r="176" spans="11:12">
      <c r="K176" s="228"/>
      <c r="L176" s="228"/>
    </row>
    <row r="177" spans="11:12">
      <c r="K177" s="228"/>
      <c r="L177" s="228"/>
    </row>
    <row r="178" spans="11:12">
      <c r="K178" s="228"/>
      <c r="L178" s="228"/>
    </row>
    <row r="179" spans="11:12">
      <c r="K179" s="228"/>
      <c r="L179" s="228"/>
    </row>
    <row r="180" spans="11:12">
      <c r="K180" s="228"/>
      <c r="L180" s="228"/>
    </row>
    <row r="181" spans="11:12">
      <c r="K181" s="228"/>
      <c r="L181" s="228"/>
    </row>
    <row r="182" spans="11:12">
      <c r="K182" s="228"/>
      <c r="L182" s="228"/>
    </row>
    <row r="183" spans="11:12">
      <c r="K183" s="228"/>
      <c r="L183" s="228"/>
    </row>
    <row r="184" spans="11:12">
      <c r="K184" s="228"/>
      <c r="L184" s="228"/>
    </row>
    <row r="185" spans="11:12">
      <c r="K185" s="228"/>
      <c r="L185" s="228"/>
    </row>
    <row r="186" spans="11:12">
      <c r="K186" s="228"/>
      <c r="L186" s="228"/>
    </row>
    <row r="187" spans="11:12">
      <c r="K187" s="228"/>
      <c r="L187" s="228"/>
    </row>
    <row r="188" spans="11:12">
      <c r="K188" s="228"/>
      <c r="L188" s="228"/>
    </row>
    <row r="189" spans="11:12">
      <c r="K189" s="228"/>
      <c r="L189" s="228"/>
    </row>
    <row r="190" spans="11:12">
      <c r="K190" s="228"/>
      <c r="L190" s="228"/>
    </row>
    <row r="191" spans="11:12">
      <c r="K191" s="228"/>
      <c r="L191" s="228"/>
    </row>
    <row r="192" spans="11:12">
      <c r="K192" s="228"/>
      <c r="L192" s="228"/>
    </row>
    <row r="193" spans="11:12">
      <c r="K193" s="228"/>
      <c r="L193" s="228"/>
    </row>
    <row r="194" spans="11:12">
      <c r="K194" s="228"/>
      <c r="L194" s="228"/>
    </row>
    <row r="195" spans="11:12">
      <c r="K195" s="228"/>
      <c r="L195" s="228"/>
    </row>
    <row r="196" spans="11:12">
      <c r="K196" s="228"/>
      <c r="L196" s="228"/>
    </row>
    <row r="197" spans="11:12">
      <c r="K197" s="228"/>
      <c r="L197" s="228"/>
    </row>
    <row r="198" spans="11:12">
      <c r="K198" s="228"/>
      <c r="L198" s="228"/>
    </row>
    <row r="199" spans="11:12">
      <c r="K199" s="228"/>
      <c r="L199" s="228"/>
    </row>
    <row r="200" spans="11:12">
      <c r="K200" s="228"/>
      <c r="L200" s="228"/>
    </row>
    <row r="201" spans="11:12">
      <c r="K201" s="228"/>
      <c r="L201" s="228"/>
    </row>
    <row r="202" spans="11:12">
      <c r="K202" s="228"/>
      <c r="L202" s="228"/>
    </row>
    <row r="203" spans="11:12">
      <c r="K203" s="228"/>
      <c r="L203" s="228"/>
    </row>
    <row r="204" spans="11:12">
      <c r="K204" s="228"/>
      <c r="L204" s="228"/>
    </row>
    <row r="205" spans="11:12">
      <c r="K205" s="228"/>
      <c r="L205" s="228"/>
    </row>
    <row r="206" spans="11:12">
      <c r="K206" s="228"/>
      <c r="L206" s="228"/>
    </row>
    <row r="207" spans="11:12">
      <c r="K207" s="228"/>
      <c r="L207" s="228"/>
    </row>
    <row r="208" spans="11:12">
      <c r="K208" s="228"/>
      <c r="L208" s="228"/>
    </row>
    <row r="209" spans="11:12">
      <c r="K209" s="228"/>
      <c r="L209" s="228"/>
    </row>
    <row r="210" spans="11:12">
      <c r="K210" s="228"/>
      <c r="L210" s="228"/>
    </row>
    <row r="211" spans="11:12">
      <c r="K211" s="228"/>
      <c r="L211" s="228"/>
    </row>
    <row r="212" spans="11:12">
      <c r="K212" s="228"/>
      <c r="L212" s="228"/>
    </row>
    <row r="213" spans="11:12">
      <c r="K213" s="228"/>
      <c r="L213" s="228"/>
    </row>
    <row r="214" spans="11:12">
      <c r="K214" s="228"/>
      <c r="L214" s="228"/>
    </row>
    <row r="215" spans="11:12">
      <c r="K215" s="228"/>
      <c r="L215" s="228"/>
    </row>
    <row r="216" spans="11:12">
      <c r="K216" s="228"/>
      <c r="L216" s="228"/>
    </row>
    <row r="217" spans="11:12">
      <c r="K217" s="228"/>
      <c r="L217" s="228"/>
    </row>
    <row r="218" spans="11:12">
      <c r="K218" s="228"/>
      <c r="L218" s="228"/>
    </row>
    <row r="219" spans="11:12">
      <c r="K219" s="228"/>
      <c r="L219" s="228"/>
    </row>
    <row r="220" spans="11:12">
      <c r="K220" s="228"/>
      <c r="L220" s="228"/>
    </row>
    <row r="221" spans="11:12">
      <c r="K221" s="228"/>
      <c r="L221" s="228"/>
    </row>
    <row r="222" spans="11:12">
      <c r="K222" s="228"/>
      <c r="L222" s="228"/>
    </row>
    <row r="223" spans="11:12">
      <c r="K223" s="228"/>
      <c r="L223" s="228"/>
    </row>
    <row r="224" spans="11:12">
      <c r="K224" s="228"/>
      <c r="L224" s="228"/>
    </row>
    <row r="225" spans="11:12">
      <c r="K225" s="228"/>
      <c r="L225" s="228"/>
    </row>
    <row r="226" spans="11:12">
      <c r="K226" s="228"/>
      <c r="L226" s="228"/>
    </row>
    <row r="227" spans="11:12">
      <c r="K227" s="228"/>
      <c r="L227" s="228"/>
    </row>
    <row r="228" spans="11:12">
      <c r="K228" s="228"/>
      <c r="L228" s="228"/>
    </row>
    <row r="229" spans="11:12">
      <c r="K229" s="228"/>
      <c r="L229" s="228"/>
    </row>
    <row r="230" spans="11:12">
      <c r="K230" s="228"/>
      <c r="L230" s="228"/>
    </row>
    <row r="231" spans="11:12">
      <c r="K231" s="228"/>
      <c r="L231" s="228"/>
    </row>
    <row r="232" spans="11:12">
      <c r="K232" s="228"/>
      <c r="L232" s="228"/>
    </row>
    <row r="233" spans="11:12">
      <c r="K233" s="228"/>
      <c r="L233" s="228"/>
    </row>
    <row r="234" spans="11:12">
      <c r="K234" s="228"/>
      <c r="L234" s="228"/>
    </row>
    <row r="235" spans="11:12">
      <c r="K235" s="228"/>
      <c r="L235" s="228"/>
    </row>
    <row r="236" spans="11:12">
      <c r="K236" s="228"/>
      <c r="L236" s="228"/>
    </row>
    <row r="237" spans="11:12">
      <c r="K237" s="228"/>
      <c r="L237" s="228"/>
    </row>
    <row r="238" spans="11:12">
      <c r="K238" s="228"/>
      <c r="L238" s="228"/>
    </row>
    <row r="239" spans="11:12">
      <c r="K239" s="228"/>
      <c r="L239" s="228"/>
    </row>
    <row r="240" spans="11:12">
      <c r="K240" s="228"/>
      <c r="L240" s="228"/>
    </row>
    <row r="241" spans="11:12">
      <c r="K241" s="228"/>
      <c r="L241" s="228"/>
    </row>
    <row r="242" spans="11:12">
      <c r="K242" s="228"/>
      <c r="L242" s="228"/>
    </row>
    <row r="243" spans="11:12">
      <c r="K243" s="228"/>
      <c r="L243" s="228"/>
    </row>
    <row r="244" spans="11:12">
      <c r="K244" s="228"/>
      <c r="L244" s="228"/>
    </row>
    <row r="245" spans="11:12">
      <c r="K245" s="228"/>
      <c r="L245" s="228"/>
    </row>
    <row r="246" spans="11:12">
      <c r="K246" s="228"/>
      <c r="L246" s="228"/>
    </row>
    <row r="247" spans="11:12">
      <c r="K247" s="228"/>
      <c r="L247" s="228"/>
    </row>
    <row r="248" spans="11:12">
      <c r="K248" s="228"/>
      <c r="L248" s="228"/>
    </row>
    <row r="249" spans="11:12">
      <c r="K249" s="228"/>
      <c r="L249" s="228"/>
    </row>
    <row r="250" spans="11:12">
      <c r="K250" s="228"/>
      <c r="L250" s="228"/>
    </row>
    <row r="251" spans="11:12">
      <c r="K251" s="228"/>
      <c r="L251" s="228"/>
    </row>
    <row r="252" spans="11:12">
      <c r="K252" s="228"/>
      <c r="L252" s="228"/>
    </row>
    <row r="253" spans="11:12">
      <c r="K253" s="228"/>
      <c r="L253" s="228"/>
    </row>
    <row r="254" spans="11:12">
      <c r="K254" s="228"/>
      <c r="L254" s="228"/>
    </row>
    <row r="255" spans="11:12">
      <c r="K255" s="228"/>
      <c r="L255" s="228"/>
    </row>
    <row r="256" spans="11:12">
      <c r="K256" s="228"/>
      <c r="L256" s="228"/>
    </row>
    <row r="257" spans="11:12">
      <c r="K257" s="228"/>
      <c r="L257" s="228"/>
    </row>
    <row r="258" spans="11:12">
      <c r="K258" s="228"/>
      <c r="L258" s="228"/>
    </row>
    <row r="259" spans="11:12">
      <c r="K259" s="228"/>
      <c r="L259" s="228"/>
    </row>
    <row r="260" spans="11:12">
      <c r="K260" s="228"/>
      <c r="L260" s="228"/>
    </row>
    <row r="261" spans="11:12">
      <c r="K261" s="228"/>
      <c r="L261" s="228"/>
    </row>
    <row r="262" spans="11:12">
      <c r="K262" s="228"/>
      <c r="L262" s="228"/>
    </row>
    <row r="263" spans="11:12">
      <c r="K263" s="228"/>
      <c r="L263" s="228"/>
    </row>
    <row r="264" spans="11:12">
      <c r="K264" s="228"/>
      <c r="L264" s="228"/>
    </row>
    <row r="265" spans="11:12">
      <c r="K265" s="228"/>
      <c r="L265" s="228"/>
    </row>
    <row r="266" spans="11:12">
      <c r="K266" s="228"/>
      <c r="L266" s="228"/>
    </row>
    <row r="267" spans="11:12">
      <c r="K267" s="228"/>
      <c r="L267" s="228"/>
    </row>
    <row r="268" spans="11:12">
      <c r="K268" s="228"/>
      <c r="L268" s="228"/>
    </row>
    <row r="269" spans="11:12">
      <c r="K269" s="228"/>
      <c r="L269" s="228"/>
    </row>
    <row r="270" spans="11:12">
      <c r="K270" s="228"/>
      <c r="L270" s="228"/>
    </row>
    <row r="271" spans="11:12">
      <c r="K271" s="228"/>
      <c r="L271" s="228"/>
    </row>
    <row r="272" spans="11:12">
      <c r="K272" s="228"/>
      <c r="L272" s="228"/>
    </row>
    <row r="273" spans="11:12">
      <c r="K273" s="228"/>
      <c r="L273" s="228"/>
    </row>
    <row r="274" spans="11:12">
      <c r="K274" s="228"/>
      <c r="L274" s="228"/>
    </row>
    <row r="275" spans="11:12">
      <c r="K275" s="228"/>
      <c r="L275" s="228"/>
    </row>
    <row r="276" spans="11:12">
      <c r="K276" s="228"/>
      <c r="L276" s="228"/>
    </row>
    <row r="277" spans="11:12">
      <c r="K277" s="228"/>
      <c r="L277" s="228"/>
    </row>
    <row r="278" spans="11:12">
      <c r="K278" s="228"/>
      <c r="L278" s="228"/>
    </row>
    <row r="279" spans="11:12">
      <c r="K279" s="228"/>
      <c r="L279" s="228"/>
    </row>
    <row r="280" spans="11:12">
      <c r="K280" s="228"/>
      <c r="L280" s="228"/>
    </row>
    <row r="281" spans="11:12">
      <c r="K281" s="228"/>
      <c r="L281" s="228"/>
    </row>
    <row r="282" spans="11:12">
      <c r="K282" s="228"/>
      <c r="L282" s="228"/>
    </row>
    <row r="283" spans="11:12">
      <c r="K283" s="228"/>
      <c r="L283" s="228"/>
    </row>
    <row r="284" spans="11:12">
      <c r="K284" s="228"/>
      <c r="L284" s="228"/>
    </row>
    <row r="285" spans="11:12">
      <c r="K285" s="228"/>
      <c r="L285" s="228"/>
    </row>
    <row r="286" spans="11:12">
      <c r="K286" s="228"/>
      <c r="L286" s="228"/>
    </row>
    <row r="287" spans="11:12">
      <c r="K287" s="228"/>
      <c r="L287" s="228"/>
    </row>
    <row r="288" spans="11:12">
      <c r="K288" s="228"/>
      <c r="L288" s="228"/>
    </row>
    <row r="289" spans="11:12">
      <c r="K289" s="228"/>
      <c r="L289" s="228"/>
    </row>
    <row r="290" spans="11:12">
      <c r="K290" s="228"/>
      <c r="L290" s="228"/>
    </row>
    <row r="291" spans="11:12">
      <c r="K291" s="228"/>
      <c r="L291" s="228"/>
    </row>
    <row r="292" spans="11:12">
      <c r="K292" s="228"/>
      <c r="L292" s="228"/>
    </row>
    <row r="293" spans="11:12">
      <c r="K293" s="228"/>
      <c r="L293" s="228"/>
    </row>
    <row r="294" spans="11:12">
      <c r="K294" s="228"/>
      <c r="L294" s="228"/>
    </row>
    <row r="295" spans="11:12">
      <c r="K295" s="228"/>
      <c r="L295" s="228"/>
    </row>
    <row r="296" spans="11:12">
      <c r="K296" s="228"/>
      <c r="L296" s="228"/>
    </row>
    <row r="297" spans="11:12">
      <c r="K297" s="228"/>
      <c r="L297" s="228"/>
    </row>
    <row r="298" spans="11:12">
      <c r="K298" s="228"/>
      <c r="L298" s="228"/>
    </row>
    <row r="299" spans="11:12">
      <c r="K299" s="228"/>
      <c r="L299" s="228"/>
    </row>
    <row r="300" spans="11:12">
      <c r="K300" s="228"/>
      <c r="L300" s="228"/>
    </row>
    <row r="301" spans="11:12">
      <c r="K301" s="228"/>
      <c r="L301" s="228"/>
    </row>
    <row r="302" spans="11:12">
      <c r="K302" s="228"/>
      <c r="L302" s="228"/>
    </row>
    <row r="303" spans="11:12">
      <c r="K303" s="228"/>
      <c r="L303" s="228"/>
    </row>
    <row r="304" spans="11:12">
      <c r="K304" s="228"/>
      <c r="L304" s="228"/>
    </row>
    <row r="305" spans="11:12">
      <c r="K305" s="228"/>
      <c r="L305" s="228"/>
    </row>
    <row r="306" spans="11:12">
      <c r="K306" s="228"/>
      <c r="L306" s="228"/>
    </row>
    <row r="307" spans="11:12">
      <c r="K307" s="228"/>
      <c r="L307" s="228"/>
    </row>
    <row r="308" spans="11:12">
      <c r="K308" s="228"/>
      <c r="L308" s="228"/>
    </row>
    <row r="309" spans="11:12">
      <c r="K309" s="228"/>
      <c r="L309" s="228"/>
    </row>
    <row r="310" spans="11:12">
      <c r="K310" s="228"/>
      <c r="L310" s="228"/>
    </row>
    <row r="311" spans="11:12">
      <c r="K311" s="228"/>
      <c r="L311" s="228"/>
    </row>
    <row r="312" spans="11:12">
      <c r="K312" s="228"/>
      <c r="L312" s="228"/>
    </row>
    <row r="313" spans="11:12">
      <c r="K313" s="228"/>
      <c r="L313" s="228"/>
    </row>
    <row r="314" spans="11:12">
      <c r="K314" s="228"/>
      <c r="L314" s="228"/>
    </row>
    <row r="315" spans="11:12">
      <c r="K315" s="228"/>
      <c r="L315" s="228"/>
    </row>
    <row r="316" spans="11:12">
      <c r="K316" s="228"/>
      <c r="L316" s="228"/>
    </row>
    <row r="317" spans="11:12">
      <c r="K317" s="228"/>
      <c r="L317" s="228"/>
    </row>
    <row r="318" spans="11:12">
      <c r="K318" s="228"/>
      <c r="L318" s="228"/>
    </row>
    <row r="319" spans="11:12">
      <c r="K319" s="228"/>
      <c r="L319" s="228"/>
    </row>
    <row r="320" spans="11:12">
      <c r="K320" s="228"/>
      <c r="L320" s="228"/>
    </row>
    <row r="321" spans="11:12">
      <c r="K321" s="228"/>
      <c r="L321" s="228"/>
    </row>
    <row r="322" spans="11:12">
      <c r="K322" s="228"/>
      <c r="L322" s="228"/>
    </row>
    <row r="323" spans="11:12">
      <c r="K323" s="228"/>
      <c r="L323" s="228"/>
    </row>
    <row r="324" spans="11:12">
      <c r="K324" s="228"/>
      <c r="L324" s="228"/>
    </row>
    <row r="325" spans="11:12">
      <c r="K325" s="228"/>
      <c r="L325" s="228"/>
    </row>
    <row r="326" spans="11:12">
      <c r="K326" s="228"/>
      <c r="L326" s="228"/>
    </row>
    <row r="327" spans="11:12">
      <c r="K327" s="228"/>
      <c r="L327" s="228"/>
    </row>
    <row r="328" spans="11:12">
      <c r="K328" s="228"/>
      <c r="L328" s="228"/>
    </row>
    <row r="329" spans="11:12">
      <c r="K329" s="228"/>
      <c r="L329" s="228"/>
    </row>
    <row r="330" spans="11:12">
      <c r="K330" s="228"/>
      <c r="L330" s="228"/>
    </row>
    <row r="331" spans="11:12">
      <c r="K331" s="228"/>
      <c r="L331" s="228"/>
    </row>
    <row r="332" spans="11:12">
      <c r="K332" s="228"/>
      <c r="L332" s="228"/>
    </row>
    <row r="333" spans="11:12">
      <c r="K333" s="228"/>
      <c r="L333" s="228"/>
    </row>
    <row r="334" spans="11:12">
      <c r="K334" s="228"/>
      <c r="L334" s="228"/>
    </row>
    <row r="335" spans="11:12">
      <c r="K335" s="228"/>
      <c r="L335" s="228"/>
    </row>
    <row r="336" spans="11:12">
      <c r="K336" s="228"/>
      <c r="L336" s="228"/>
    </row>
    <row r="337" spans="11:12">
      <c r="K337" s="228"/>
      <c r="L337" s="228"/>
    </row>
    <row r="338" spans="11:12">
      <c r="K338" s="228"/>
      <c r="L338" s="228"/>
    </row>
    <row r="339" spans="11:12">
      <c r="K339" s="228"/>
      <c r="L339" s="228"/>
    </row>
    <row r="340" spans="11:12">
      <c r="K340" s="228"/>
      <c r="L340" s="228"/>
    </row>
    <row r="341" spans="11:12">
      <c r="K341" s="228"/>
      <c r="L341" s="228"/>
    </row>
    <row r="342" spans="11:12">
      <c r="K342" s="228"/>
      <c r="L342" s="228"/>
    </row>
    <row r="343" spans="11:12">
      <c r="K343" s="228"/>
      <c r="L343" s="228"/>
    </row>
    <row r="344" spans="11:12">
      <c r="K344" s="228"/>
      <c r="L344" s="228"/>
    </row>
    <row r="345" spans="11:12">
      <c r="K345" s="228"/>
      <c r="L345" s="228"/>
    </row>
    <row r="346" spans="11:12">
      <c r="K346" s="228"/>
      <c r="L346" s="228"/>
    </row>
    <row r="347" spans="11:12">
      <c r="K347" s="228"/>
      <c r="L347" s="228"/>
    </row>
    <row r="348" spans="11:12">
      <c r="K348" s="228"/>
      <c r="L348" s="228"/>
    </row>
    <row r="349" spans="11:12">
      <c r="K349" s="228"/>
      <c r="L349" s="228"/>
    </row>
    <row r="350" spans="11:12">
      <c r="K350" s="228"/>
      <c r="L350" s="228"/>
    </row>
    <row r="351" spans="11:12">
      <c r="K351" s="228"/>
      <c r="L351" s="228"/>
    </row>
    <row r="352" spans="11:12">
      <c r="K352" s="228"/>
      <c r="L352" s="228"/>
    </row>
    <row r="353" spans="11:12">
      <c r="K353" s="228"/>
      <c r="L353" s="228"/>
    </row>
    <row r="354" spans="11:12">
      <c r="K354" s="228"/>
      <c r="L354" s="228"/>
    </row>
    <row r="355" spans="11:12">
      <c r="K355" s="228"/>
      <c r="L355" s="228"/>
    </row>
    <row r="356" spans="11:12">
      <c r="K356" s="228"/>
      <c r="L356" s="228"/>
    </row>
    <row r="357" spans="11:12">
      <c r="K357" s="228"/>
      <c r="L357" s="228"/>
    </row>
    <row r="358" spans="11:12">
      <c r="K358" s="228"/>
      <c r="L358" s="228"/>
    </row>
    <row r="359" spans="11:12">
      <c r="K359" s="228"/>
      <c r="L359" s="228"/>
    </row>
    <row r="360" spans="11:12">
      <c r="K360" s="228"/>
      <c r="L360" s="228"/>
    </row>
    <row r="361" spans="11:12">
      <c r="K361" s="228"/>
      <c r="L361" s="228"/>
    </row>
    <row r="362" spans="11:12">
      <c r="K362" s="228"/>
      <c r="L362" s="228"/>
    </row>
    <row r="363" spans="11:12">
      <c r="K363" s="228"/>
      <c r="L363" s="228"/>
    </row>
    <row r="364" spans="11:12">
      <c r="K364" s="228"/>
      <c r="L364" s="228"/>
    </row>
    <row r="365" spans="11:12">
      <c r="K365" s="228"/>
      <c r="L365" s="228"/>
    </row>
    <row r="366" spans="11:12">
      <c r="K366" s="228"/>
      <c r="L366" s="228"/>
    </row>
    <row r="367" spans="11:12">
      <c r="K367" s="228"/>
      <c r="L367" s="228"/>
    </row>
    <row r="368" spans="11:12">
      <c r="K368" s="228"/>
      <c r="L368" s="228"/>
    </row>
    <row r="369" spans="11:12">
      <c r="K369" s="228"/>
      <c r="L369" s="228"/>
    </row>
    <row r="370" spans="11:12">
      <c r="K370" s="228"/>
      <c r="L370" s="228"/>
    </row>
    <row r="371" spans="11:12">
      <c r="K371" s="228"/>
      <c r="L371" s="228"/>
    </row>
    <row r="372" spans="11:12">
      <c r="K372" s="228"/>
      <c r="L372" s="228"/>
    </row>
    <row r="373" spans="11:12">
      <c r="K373" s="228"/>
      <c r="L373" s="228"/>
    </row>
    <row r="374" spans="11:12">
      <c r="K374" s="228"/>
      <c r="L374" s="228"/>
    </row>
    <row r="375" spans="11:12">
      <c r="K375" s="228"/>
      <c r="L375" s="228"/>
    </row>
    <row r="376" spans="11:12">
      <c r="K376" s="228"/>
      <c r="L376" s="228"/>
    </row>
    <row r="377" spans="11:12">
      <c r="K377" s="228"/>
      <c r="L377" s="228"/>
    </row>
    <row r="378" spans="11:12">
      <c r="K378" s="228"/>
      <c r="L378" s="228"/>
    </row>
    <row r="379" spans="11:12">
      <c r="K379" s="228"/>
      <c r="L379" s="228"/>
    </row>
    <row r="380" spans="11:12">
      <c r="K380" s="228"/>
      <c r="L380" s="228"/>
    </row>
    <row r="381" spans="11:12">
      <c r="K381" s="228"/>
      <c r="L381" s="228"/>
    </row>
    <row r="382" spans="11:12">
      <c r="K382" s="228"/>
      <c r="L382" s="228"/>
    </row>
    <row r="383" spans="11:12">
      <c r="K383" s="228"/>
      <c r="L383" s="228"/>
    </row>
    <row r="384" spans="11:12">
      <c r="K384" s="228"/>
      <c r="L384" s="228"/>
    </row>
    <row r="385" spans="11:12">
      <c r="K385" s="228"/>
      <c r="L385" s="228"/>
    </row>
    <row r="386" spans="11:12">
      <c r="K386" s="228"/>
      <c r="L386" s="228"/>
    </row>
    <row r="387" spans="11:12">
      <c r="K387" s="228"/>
      <c r="L387" s="228"/>
    </row>
    <row r="388" spans="11:12">
      <c r="K388" s="228"/>
      <c r="L388" s="228"/>
    </row>
    <row r="389" spans="11:12">
      <c r="K389" s="228"/>
      <c r="L389" s="228"/>
    </row>
    <row r="390" spans="11:12">
      <c r="K390" s="228"/>
      <c r="L390" s="228"/>
    </row>
    <row r="391" spans="11:12">
      <c r="K391" s="228"/>
      <c r="L391" s="228"/>
    </row>
    <row r="392" spans="11:12">
      <c r="K392" s="228"/>
      <c r="L392" s="228"/>
    </row>
    <row r="393" spans="11:12">
      <c r="K393" s="228"/>
      <c r="L393" s="228"/>
    </row>
    <row r="394" spans="11:12">
      <c r="K394" s="228"/>
      <c r="L394" s="228"/>
    </row>
    <row r="395" spans="11:12">
      <c r="K395" s="228"/>
      <c r="L395" s="228"/>
    </row>
    <row r="396" spans="11:12">
      <c r="K396" s="228"/>
      <c r="L396" s="228"/>
    </row>
    <row r="397" spans="11:12">
      <c r="K397" s="228"/>
      <c r="L397" s="228"/>
    </row>
    <row r="398" spans="11:12">
      <c r="K398" s="228"/>
      <c r="L398" s="228"/>
    </row>
    <row r="399" spans="11:12">
      <c r="K399" s="228"/>
      <c r="L399" s="228"/>
    </row>
    <row r="400" spans="11:12">
      <c r="K400" s="228"/>
      <c r="L400" s="228"/>
    </row>
    <row r="401" spans="11:12">
      <c r="K401" s="228"/>
      <c r="L401" s="228"/>
    </row>
    <row r="402" spans="11:12">
      <c r="K402" s="228"/>
      <c r="L402" s="228"/>
    </row>
    <row r="403" spans="11:12">
      <c r="K403" s="228"/>
      <c r="L403" s="228"/>
    </row>
    <row r="404" spans="11:12">
      <c r="K404" s="228"/>
      <c r="L404" s="228"/>
    </row>
    <row r="405" spans="11:12">
      <c r="K405" s="228"/>
      <c r="L405" s="228"/>
    </row>
    <row r="406" spans="11:12">
      <c r="K406" s="228"/>
      <c r="L406" s="228"/>
    </row>
    <row r="407" spans="11:12">
      <c r="K407" s="228"/>
      <c r="L407" s="228"/>
    </row>
    <row r="408" spans="11:12">
      <c r="K408" s="228"/>
      <c r="L408" s="228"/>
    </row>
    <row r="409" spans="11:12">
      <c r="K409" s="228"/>
      <c r="L409" s="228"/>
    </row>
    <row r="410" spans="11:12">
      <c r="K410" s="228"/>
      <c r="L410" s="228"/>
    </row>
    <row r="411" spans="11:12">
      <c r="K411" s="228"/>
      <c r="L411" s="228"/>
    </row>
    <row r="412" spans="11:12">
      <c r="K412" s="228"/>
      <c r="L412" s="228"/>
    </row>
    <row r="413" spans="11:12">
      <c r="K413" s="228"/>
      <c r="L413" s="228"/>
    </row>
    <row r="414" spans="11:12">
      <c r="K414" s="228"/>
      <c r="L414" s="228"/>
    </row>
    <row r="415" spans="11:12">
      <c r="K415" s="228"/>
      <c r="L415" s="228"/>
    </row>
    <row r="416" spans="11:12">
      <c r="K416" s="228"/>
      <c r="L416" s="228"/>
    </row>
    <row r="417" spans="11:12">
      <c r="K417" s="228"/>
      <c r="L417" s="228"/>
    </row>
    <row r="418" spans="11:12">
      <c r="K418" s="228"/>
      <c r="L418" s="228"/>
    </row>
    <row r="419" spans="11:12">
      <c r="K419" s="228"/>
      <c r="L419" s="228"/>
    </row>
    <row r="420" spans="11:12">
      <c r="K420" s="228"/>
      <c r="L420" s="228"/>
    </row>
    <row r="421" spans="11:12">
      <c r="K421" s="228"/>
      <c r="L421" s="228"/>
    </row>
    <row r="422" spans="11:12">
      <c r="K422" s="228"/>
      <c r="L422" s="228"/>
    </row>
    <row r="423" spans="11:12">
      <c r="K423" s="228"/>
      <c r="L423" s="228"/>
    </row>
    <row r="424" spans="11:12">
      <c r="K424" s="228"/>
      <c r="L424" s="228"/>
    </row>
    <row r="425" spans="11:12">
      <c r="K425" s="228"/>
      <c r="L425" s="228"/>
    </row>
    <row r="426" spans="11:12">
      <c r="K426" s="228"/>
      <c r="L426" s="228"/>
    </row>
    <row r="427" spans="11:12">
      <c r="K427" s="228"/>
      <c r="L427" s="228"/>
    </row>
    <row r="428" spans="11:12">
      <c r="K428" s="228"/>
      <c r="L428" s="228"/>
    </row>
    <row r="429" spans="11:12">
      <c r="K429" s="228"/>
      <c r="L429" s="228"/>
    </row>
    <row r="430" spans="11:12">
      <c r="K430" s="228"/>
      <c r="L430" s="228"/>
    </row>
    <row r="431" spans="11:12">
      <c r="K431" s="228"/>
      <c r="L431" s="228"/>
    </row>
    <row r="432" spans="11:12">
      <c r="K432" s="228"/>
      <c r="L432" s="228"/>
    </row>
    <row r="433" spans="11:12">
      <c r="K433" s="228"/>
      <c r="L433" s="228"/>
    </row>
    <row r="434" spans="11:12">
      <c r="K434" s="228"/>
      <c r="L434" s="228"/>
    </row>
    <row r="435" spans="11:12">
      <c r="K435" s="228"/>
      <c r="L435" s="228"/>
    </row>
    <row r="436" spans="11:12">
      <c r="K436" s="228"/>
      <c r="L436" s="228"/>
    </row>
    <row r="437" spans="11:12">
      <c r="K437" s="228"/>
      <c r="L437" s="228"/>
    </row>
    <row r="438" spans="11:12">
      <c r="K438" s="228"/>
      <c r="L438" s="228"/>
    </row>
    <row r="439" spans="11:12">
      <c r="K439" s="228"/>
      <c r="L439" s="228"/>
    </row>
    <row r="440" spans="11:12">
      <c r="K440" s="228"/>
      <c r="L440" s="228"/>
    </row>
    <row r="441" spans="11:12">
      <c r="K441" s="228"/>
      <c r="L441" s="228"/>
    </row>
    <row r="442" spans="11:12">
      <c r="K442" s="228"/>
      <c r="L442" s="228"/>
    </row>
    <row r="443" spans="11:12">
      <c r="K443" s="228"/>
      <c r="L443" s="228"/>
    </row>
    <row r="444" spans="11:12">
      <c r="K444" s="228"/>
      <c r="L444" s="228"/>
    </row>
    <row r="445" spans="11:12">
      <c r="K445" s="228"/>
      <c r="L445" s="228"/>
    </row>
    <row r="446" spans="11:12">
      <c r="K446" s="228"/>
      <c r="L446" s="228"/>
    </row>
    <row r="447" spans="11:12">
      <c r="K447" s="228"/>
      <c r="L447" s="228"/>
    </row>
    <row r="448" spans="11:12">
      <c r="K448" s="228"/>
      <c r="L448" s="228"/>
    </row>
    <row r="449" spans="11:12">
      <c r="K449" s="228"/>
      <c r="L449" s="228"/>
    </row>
    <row r="450" spans="11:12">
      <c r="K450" s="228"/>
      <c r="L450" s="228"/>
    </row>
    <row r="451" spans="11:12">
      <c r="K451" s="228"/>
      <c r="L451" s="228"/>
    </row>
    <row r="452" spans="11:12">
      <c r="K452" s="228"/>
      <c r="L452" s="228"/>
    </row>
    <row r="453" spans="11:12">
      <c r="K453" s="228"/>
      <c r="L453" s="228"/>
    </row>
    <row r="454" spans="11:12">
      <c r="K454" s="228"/>
      <c r="L454" s="228"/>
    </row>
    <row r="455" spans="11:12">
      <c r="K455" s="228"/>
      <c r="L455" s="228"/>
    </row>
    <row r="456" spans="11:12">
      <c r="K456" s="228"/>
      <c r="L456" s="228"/>
    </row>
    <row r="457" spans="11:12">
      <c r="K457" s="228"/>
      <c r="L457" s="228"/>
    </row>
    <row r="458" spans="11:12">
      <c r="K458" s="228"/>
      <c r="L458" s="228"/>
    </row>
    <row r="459" spans="11:12">
      <c r="K459" s="228"/>
      <c r="L459" s="228"/>
    </row>
    <row r="460" spans="11:12">
      <c r="K460" s="228"/>
      <c r="L460" s="228"/>
    </row>
    <row r="461" spans="11:12">
      <c r="K461" s="228"/>
      <c r="L461" s="228"/>
    </row>
    <row r="462" spans="11:12">
      <c r="K462" s="228"/>
      <c r="L462" s="228"/>
    </row>
    <row r="463" spans="11:12">
      <c r="K463" s="228"/>
      <c r="L463" s="228"/>
    </row>
    <row r="464" spans="11:12">
      <c r="K464" s="228"/>
      <c r="L464" s="228"/>
    </row>
    <row r="465" spans="11:12">
      <c r="K465" s="228"/>
      <c r="L465" s="228"/>
    </row>
    <row r="466" spans="11:12">
      <c r="K466" s="228"/>
      <c r="L466" s="228"/>
    </row>
    <row r="467" spans="11:12">
      <c r="K467" s="228"/>
      <c r="L467" s="228"/>
    </row>
    <row r="468" spans="11:12">
      <c r="K468" s="228"/>
      <c r="L468" s="228"/>
    </row>
    <row r="469" spans="11:12">
      <c r="K469" s="228"/>
      <c r="L469" s="228"/>
    </row>
    <row r="470" spans="11:12">
      <c r="K470" s="228"/>
      <c r="L470" s="228"/>
    </row>
    <row r="471" spans="11:12">
      <c r="K471" s="228"/>
      <c r="L471" s="228"/>
    </row>
    <row r="472" spans="11:12">
      <c r="K472" s="228"/>
      <c r="L472" s="228"/>
    </row>
    <row r="473" spans="11:12">
      <c r="K473" s="228"/>
      <c r="L473" s="228"/>
    </row>
    <row r="474" spans="11:12">
      <c r="K474" s="228"/>
      <c r="L474" s="228"/>
    </row>
    <row r="475" spans="11:12">
      <c r="K475" s="228"/>
      <c r="L475" s="228"/>
    </row>
    <row r="476" spans="11:12">
      <c r="K476" s="228"/>
      <c r="L476" s="228"/>
    </row>
    <row r="477" spans="11:12">
      <c r="K477" s="228"/>
      <c r="L477" s="228"/>
    </row>
    <row r="478" spans="11:12">
      <c r="K478" s="228"/>
      <c r="L478" s="228"/>
    </row>
    <row r="479" spans="11:12">
      <c r="K479" s="228"/>
      <c r="L479" s="228"/>
    </row>
    <row r="480" spans="11:12">
      <c r="K480" s="228"/>
      <c r="L480" s="228"/>
    </row>
    <row r="481" spans="11:12">
      <c r="K481" s="228"/>
      <c r="L481" s="228"/>
    </row>
    <row r="482" spans="11:12">
      <c r="K482" s="228"/>
      <c r="L482" s="228"/>
    </row>
    <row r="483" spans="11:12">
      <c r="K483" s="228"/>
      <c r="L483" s="228"/>
    </row>
    <row r="484" spans="11:12">
      <c r="K484" s="228"/>
      <c r="L484" s="228"/>
    </row>
    <row r="485" spans="11:12">
      <c r="K485" s="228"/>
      <c r="L485" s="228"/>
    </row>
    <row r="486" spans="11:12">
      <c r="K486" s="228"/>
      <c r="L486" s="228"/>
    </row>
    <row r="487" spans="11:12">
      <c r="K487" s="228"/>
      <c r="L487" s="228"/>
    </row>
    <row r="488" spans="11:12">
      <c r="K488" s="228"/>
      <c r="L488" s="228"/>
    </row>
    <row r="489" spans="11:12">
      <c r="K489" s="228"/>
      <c r="L489" s="228"/>
    </row>
    <row r="490" spans="11:12">
      <c r="K490" s="228"/>
      <c r="L490" s="228"/>
    </row>
    <row r="491" spans="11:12">
      <c r="K491" s="228"/>
      <c r="L491" s="228"/>
    </row>
    <row r="492" spans="11:12">
      <c r="K492" s="228"/>
      <c r="L492" s="228"/>
    </row>
    <row r="493" spans="11:12">
      <c r="K493" s="228"/>
      <c r="L493" s="228"/>
    </row>
    <row r="494" spans="11:12">
      <c r="K494" s="228"/>
      <c r="L494" s="228"/>
    </row>
    <row r="495" spans="11:12">
      <c r="K495" s="228"/>
      <c r="L495" s="228"/>
    </row>
    <row r="496" spans="11:12">
      <c r="K496" s="228"/>
      <c r="L496" s="228"/>
    </row>
    <row r="497" spans="11:12">
      <c r="K497" s="228"/>
      <c r="L497" s="228"/>
    </row>
    <row r="498" spans="11:12">
      <c r="K498" s="228"/>
      <c r="L498" s="228"/>
    </row>
    <row r="499" spans="11:12">
      <c r="K499" s="228"/>
      <c r="L499" s="228"/>
    </row>
    <row r="500" spans="11:12">
      <c r="K500" s="228"/>
      <c r="L500" s="228"/>
    </row>
    <row r="501" spans="11:12">
      <c r="K501" s="228"/>
      <c r="L501" s="228"/>
    </row>
    <row r="502" spans="11:12">
      <c r="K502" s="228"/>
      <c r="L502" s="228"/>
    </row>
    <row r="503" spans="11:12">
      <c r="K503" s="228"/>
      <c r="L503" s="228"/>
    </row>
    <row r="504" spans="11:12">
      <c r="K504" s="228"/>
      <c r="L504" s="228"/>
    </row>
    <row r="505" spans="11:12">
      <c r="K505" s="228"/>
      <c r="L505" s="228"/>
    </row>
    <row r="506" spans="11:12">
      <c r="K506" s="228"/>
      <c r="L506" s="228"/>
    </row>
    <row r="507" spans="11:12">
      <c r="K507" s="228"/>
      <c r="L507" s="228"/>
    </row>
    <row r="508" spans="11:12">
      <c r="K508" s="228"/>
      <c r="L508" s="228"/>
    </row>
    <row r="509" spans="11:12">
      <c r="K509" s="228"/>
      <c r="L509" s="228"/>
    </row>
    <row r="510" spans="11:12">
      <c r="K510" s="228"/>
      <c r="L510" s="228"/>
    </row>
    <row r="511" spans="11:12">
      <c r="K511" s="228"/>
      <c r="L511" s="228"/>
    </row>
    <row r="512" spans="11:12">
      <c r="K512" s="228"/>
      <c r="L512" s="228"/>
    </row>
    <row r="513" spans="11:12">
      <c r="K513" s="228"/>
      <c r="L513" s="228"/>
    </row>
    <row r="514" spans="11:12">
      <c r="K514" s="228"/>
      <c r="L514" s="228"/>
    </row>
    <row r="515" spans="11:12">
      <c r="K515" s="228"/>
      <c r="L515" s="228"/>
    </row>
    <row r="516" spans="11:12">
      <c r="K516" s="228"/>
      <c r="L516" s="228"/>
    </row>
    <row r="517" spans="11:12">
      <c r="K517" s="228"/>
      <c r="L517" s="228"/>
    </row>
    <row r="518" spans="11:12">
      <c r="K518" s="228"/>
      <c r="L518" s="228"/>
    </row>
    <row r="519" spans="11:12">
      <c r="K519" s="228"/>
      <c r="L519" s="228"/>
    </row>
    <row r="520" spans="11:12">
      <c r="K520" s="228"/>
      <c r="L520" s="228"/>
    </row>
    <row r="521" spans="11:12">
      <c r="K521" s="228"/>
      <c r="L521" s="228"/>
    </row>
    <row r="522" spans="11:12">
      <c r="K522" s="228"/>
      <c r="L522" s="228"/>
    </row>
    <row r="523" spans="11:12">
      <c r="K523" s="228"/>
      <c r="L523" s="228"/>
    </row>
    <row r="524" spans="11:12">
      <c r="K524" s="228"/>
      <c r="L524" s="228"/>
    </row>
    <row r="525" spans="11:12">
      <c r="K525" s="228"/>
      <c r="L525" s="228"/>
    </row>
    <row r="526" spans="11:12">
      <c r="K526" s="228"/>
      <c r="L526" s="228"/>
    </row>
    <row r="527" spans="11:12">
      <c r="K527" s="228"/>
      <c r="L527" s="228"/>
    </row>
    <row r="528" spans="11:12">
      <c r="K528" s="228"/>
      <c r="L528" s="228"/>
    </row>
    <row r="529" spans="11:12">
      <c r="K529" s="228"/>
      <c r="L529" s="228"/>
    </row>
    <row r="530" spans="11:12">
      <c r="K530" s="228"/>
      <c r="L530" s="228"/>
    </row>
    <row r="531" spans="11:12">
      <c r="K531" s="228"/>
      <c r="L531" s="228"/>
    </row>
    <row r="532" spans="11:12">
      <c r="K532" s="228"/>
      <c r="L532" s="228"/>
    </row>
    <row r="533" spans="11:12">
      <c r="K533" s="228"/>
      <c r="L533" s="228"/>
    </row>
    <row r="534" spans="11:12">
      <c r="K534" s="228"/>
      <c r="L534" s="228"/>
    </row>
    <row r="535" spans="11:12">
      <c r="K535" s="228"/>
      <c r="L535" s="228"/>
    </row>
    <row r="536" spans="11:12">
      <c r="K536" s="228"/>
      <c r="L536" s="228"/>
    </row>
    <row r="537" spans="11:12">
      <c r="K537" s="228"/>
      <c r="L537" s="228"/>
    </row>
    <row r="538" spans="11:12">
      <c r="K538" s="228"/>
      <c r="L538" s="228"/>
    </row>
    <row r="539" spans="11:12">
      <c r="K539" s="228"/>
      <c r="L539" s="228"/>
    </row>
    <row r="540" spans="11:12">
      <c r="K540" s="228"/>
      <c r="L540" s="228"/>
    </row>
    <row r="541" spans="11:12">
      <c r="K541" s="228"/>
      <c r="L541" s="228"/>
    </row>
    <row r="542" spans="11:12">
      <c r="K542" s="228"/>
      <c r="L542" s="228"/>
    </row>
    <row r="543" spans="11:12">
      <c r="K543" s="228"/>
      <c r="L543" s="228"/>
    </row>
    <row r="544" spans="11:12">
      <c r="K544" s="228"/>
      <c r="L544" s="228"/>
    </row>
    <row r="545" spans="11:12">
      <c r="K545" s="228"/>
      <c r="L545" s="228"/>
    </row>
    <row r="546" spans="11:12">
      <c r="K546" s="228"/>
      <c r="L546" s="228"/>
    </row>
    <row r="547" spans="11:12">
      <c r="K547" s="228"/>
      <c r="L547" s="228"/>
    </row>
    <row r="548" spans="11:12">
      <c r="K548" s="228"/>
      <c r="L548" s="228"/>
    </row>
    <row r="549" spans="11:12">
      <c r="K549" s="228"/>
      <c r="L549" s="228"/>
    </row>
    <row r="550" spans="11:12">
      <c r="K550" s="228"/>
      <c r="L550" s="228"/>
    </row>
    <row r="551" spans="11:12">
      <c r="K551" s="228"/>
      <c r="L551" s="228"/>
    </row>
    <row r="552" spans="11:12">
      <c r="K552" s="228"/>
      <c r="L552" s="228"/>
    </row>
    <row r="553" spans="11:12">
      <c r="K553" s="228"/>
      <c r="L553" s="228"/>
    </row>
    <row r="554" spans="11:12">
      <c r="K554" s="228"/>
      <c r="L554" s="228"/>
    </row>
    <row r="555" spans="11:12">
      <c r="K555" s="228"/>
      <c r="L555" s="228"/>
    </row>
    <row r="556" spans="11:12">
      <c r="K556" s="228"/>
      <c r="L556" s="228"/>
    </row>
    <row r="557" spans="11:12">
      <c r="K557" s="228"/>
      <c r="L557" s="228"/>
    </row>
    <row r="558" spans="11:12">
      <c r="K558" s="228"/>
      <c r="L558" s="228"/>
    </row>
    <row r="559" spans="11:12">
      <c r="K559" s="228"/>
      <c r="L559" s="228"/>
    </row>
    <row r="560" spans="11:12">
      <c r="K560" s="228"/>
      <c r="L560" s="228"/>
    </row>
    <row r="561" spans="11:12">
      <c r="K561" s="228"/>
      <c r="L561" s="228"/>
    </row>
    <row r="562" spans="11:12">
      <c r="K562" s="228"/>
      <c r="L562" s="228"/>
    </row>
    <row r="563" spans="11:12">
      <c r="K563" s="228"/>
      <c r="L563" s="228"/>
    </row>
    <row r="564" spans="11:12">
      <c r="K564" s="228"/>
      <c r="L564" s="228"/>
    </row>
    <row r="565" spans="11:12">
      <c r="K565" s="228"/>
      <c r="L565" s="228"/>
    </row>
    <row r="566" spans="11:12">
      <c r="K566" s="228"/>
      <c r="L566" s="228"/>
    </row>
    <row r="567" spans="11:12">
      <c r="K567" s="228"/>
      <c r="L567" s="228"/>
    </row>
    <row r="568" spans="11:12">
      <c r="K568" s="228"/>
      <c r="L568" s="228"/>
    </row>
    <row r="569" spans="11:12">
      <c r="K569" s="228"/>
      <c r="L569" s="228"/>
    </row>
    <row r="570" spans="11:12">
      <c r="K570" s="228"/>
      <c r="L570" s="228"/>
    </row>
    <row r="571" spans="11:12">
      <c r="K571" s="228"/>
      <c r="L571" s="228"/>
    </row>
    <row r="572" spans="11:12">
      <c r="K572" s="228"/>
      <c r="L572" s="228"/>
    </row>
    <row r="573" spans="11:12">
      <c r="K573" s="228"/>
      <c r="L573" s="228"/>
    </row>
    <row r="574" spans="11:12">
      <c r="K574" s="228"/>
      <c r="L574" s="228"/>
    </row>
    <row r="575" spans="11:12">
      <c r="K575" s="228"/>
      <c r="L575" s="228"/>
    </row>
    <row r="576" spans="11:12">
      <c r="K576" s="228"/>
      <c r="L576" s="228"/>
    </row>
    <row r="577" spans="11:12">
      <c r="K577" s="228"/>
      <c r="L577" s="228"/>
    </row>
    <row r="578" spans="11:12">
      <c r="K578" s="228"/>
      <c r="L578" s="228"/>
    </row>
    <row r="579" spans="11:12">
      <c r="K579" s="228"/>
      <c r="L579" s="228"/>
    </row>
    <row r="580" spans="11:12">
      <c r="K580" s="228"/>
      <c r="L580" s="228"/>
    </row>
    <row r="581" spans="11:12">
      <c r="K581" s="228"/>
      <c r="L581" s="228"/>
    </row>
    <row r="582" spans="11:12">
      <c r="K582" s="228"/>
      <c r="L582" s="228"/>
    </row>
    <row r="583" spans="11:12">
      <c r="K583" s="228"/>
      <c r="L583" s="228"/>
    </row>
    <row r="584" spans="11:12">
      <c r="K584" s="228"/>
      <c r="L584" s="228"/>
    </row>
    <row r="585" spans="11:12">
      <c r="K585" s="228"/>
      <c r="L585" s="228"/>
    </row>
    <row r="586" spans="11:12">
      <c r="K586" s="228"/>
      <c r="L586" s="228"/>
    </row>
    <row r="587" spans="11:12">
      <c r="K587" s="228"/>
      <c r="L587" s="228"/>
    </row>
    <row r="588" spans="11:12">
      <c r="K588" s="228"/>
      <c r="L588" s="228"/>
    </row>
    <row r="589" spans="11:12">
      <c r="K589" s="228"/>
      <c r="L589" s="228"/>
    </row>
    <row r="590" spans="11:12">
      <c r="K590" s="228"/>
      <c r="L590" s="228"/>
    </row>
    <row r="591" spans="11:12">
      <c r="K591" s="228"/>
      <c r="L591" s="228"/>
    </row>
    <row r="592" spans="11:12">
      <c r="K592" s="228"/>
      <c r="L592" s="228"/>
    </row>
    <row r="593" spans="11:12">
      <c r="K593" s="228"/>
      <c r="L593" s="228"/>
    </row>
    <row r="594" spans="11:12">
      <c r="K594" s="228"/>
      <c r="L594" s="228"/>
    </row>
    <row r="595" spans="11:12">
      <c r="K595" s="228"/>
      <c r="L595" s="228"/>
    </row>
    <row r="596" spans="11:12">
      <c r="K596" s="228"/>
      <c r="L596" s="228"/>
    </row>
    <row r="597" spans="11:12">
      <c r="K597" s="228"/>
      <c r="L597" s="228"/>
    </row>
    <row r="598" spans="11:12">
      <c r="K598" s="228"/>
      <c r="L598" s="228"/>
    </row>
    <row r="599" spans="11:12">
      <c r="K599" s="228"/>
      <c r="L599" s="228"/>
    </row>
    <row r="600" spans="11:12">
      <c r="K600" s="228"/>
      <c r="L600" s="228"/>
    </row>
    <row r="601" spans="11:12">
      <c r="K601" s="228"/>
      <c r="L601" s="228"/>
    </row>
    <row r="602" spans="11:12">
      <c r="K602" s="228"/>
      <c r="L602" s="228"/>
    </row>
    <row r="603" spans="11:12">
      <c r="K603" s="228"/>
      <c r="L603" s="228"/>
    </row>
    <row r="604" spans="11:12">
      <c r="K604" s="228"/>
      <c r="L604" s="228"/>
    </row>
    <row r="605" spans="11:12">
      <c r="K605" s="228"/>
      <c r="L605" s="228"/>
    </row>
    <row r="606" spans="11:12">
      <c r="K606" s="228"/>
      <c r="L606" s="228"/>
    </row>
    <row r="607" spans="11:12">
      <c r="K607" s="228"/>
      <c r="L607" s="228"/>
    </row>
    <row r="608" spans="11:12">
      <c r="K608" s="228"/>
      <c r="L608" s="228"/>
    </row>
    <row r="609" spans="11:12">
      <c r="K609" s="228"/>
      <c r="L609" s="228"/>
    </row>
    <row r="610" spans="11:12">
      <c r="K610" s="228"/>
      <c r="L610" s="228"/>
    </row>
    <row r="611" spans="11:12">
      <c r="K611" s="228"/>
      <c r="L611" s="228"/>
    </row>
    <row r="612" spans="11:12">
      <c r="K612" s="228"/>
      <c r="L612" s="228"/>
    </row>
    <row r="613" spans="11:12">
      <c r="K613" s="228"/>
      <c r="L613" s="228"/>
    </row>
    <row r="614" spans="11:12">
      <c r="K614" s="228"/>
      <c r="L614" s="228"/>
    </row>
    <row r="615" spans="11:12">
      <c r="K615" s="228"/>
      <c r="L615" s="228"/>
    </row>
    <row r="616" spans="11:12">
      <c r="K616" s="228"/>
      <c r="L616" s="228"/>
    </row>
    <row r="617" spans="11:12">
      <c r="K617" s="228"/>
      <c r="L617" s="228"/>
    </row>
    <row r="618" spans="11:12">
      <c r="K618" s="228"/>
      <c r="L618" s="228"/>
    </row>
    <row r="619" spans="11:12">
      <c r="K619" s="228"/>
      <c r="L619" s="228"/>
    </row>
    <row r="620" spans="11:12">
      <c r="K620" s="228"/>
      <c r="L620" s="228"/>
    </row>
    <row r="621" spans="11:12">
      <c r="K621" s="228"/>
      <c r="L621" s="228"/>
    </row>
    <row r="622" spans="11:12">
      <c r="K622" s="228"/>
      <c r="L622" s="228"/>
    </row>
    <row r="623" spans="11:12">
      <c r="K623" s="228"/>
      <c r="L623" s="228"/>
    </row>
    <row r="624" spans="11:12">
      <c r="K624" s="228"/>
      <c r="L624" s="228"/>
    </row>
    <row r="625" spans="11:12">
      <c r="K625" s="228"/>
      <c r="L625" s="228"/>
    </row>
    <row r="626" spans="11:12">
      <c r="K626" s="228"/>
      <c r="L626" s="228"/>
    </row>
    <row r="627" spans="11:12">
      <c r="K627" s="228"/>
      <c r="L627" s="228"/>
    </row>
    <row r="628" spans="11:12">
      <c r="K628" s="228"/>
      <c r="L628" s="228"/>
    </row>
    <row r="629" spans="11:12">
      <c r="K629" s="228"/>
      <c r="L629" s="228"/>
    </row>
    <row r="630" spans="11:12">
      <c r="K630" s="228"/>
      <c r="L630" s="228"/>
    </row>
    <row r="631" spans="11:12">
      <c r="K631" s="228"/>
      <c r="L631" s="228"/>
    </row>
    <row r="632" spans="11:12">
      <c r="K632" s="228"/>
      <c r="L632" s="228"/>
    </row>
    <row r="633" spans="11:12">
      <c r="K633" s="228"/>
      <c r="L633" s="228"/>
    </row>
    <row r="634" spans="11:12">
      <c r="K634" s="228"/>
      <c r="L634" s="228"/>
    </row>
    <row r="635" spans="11:12">
      <c r="K635" s="228"/>
      <c r="L635" s="228"/>
    </row>
    <row r="636" spans="11:12">
      <c r="K636" s="228"/>
      <c r="L636" s="228"/>
    </row>
    <row r="637" spans="11:12">
      <c r="K637" s="228"/>
      <c r="L637" s="228"/>
    </row>
    <row r="638" spans="11:12">
      <c r="K638" s="228"/>
      <c r="L638" s="228"/>
    </row>
    <row r="639" spans="11:12">
      <c r="K639" s="228"/>
      <c r="L639" s="228"/>
    </row>
    <row r="640" spans="11:12">
      <c r="K640" s="228"/>
      <c r="L640" s="228"/>
    </row>
    <row r="641" spans="11:12">
      <c r="K641" s="228"/>
      <c r="L641" s="228"/>
    </row>
    <row r="642" spans="11:12">
      <c r="K642" s="228"/>
      <c r="L642" s="228"/>
    </row>
    <row r="643" spans="11:12">
      <c r="K643" s="228"/>
      <c r="L643" s="228"/>
    </row>
    <row r="644" spans="11:12">
      <c r="K644" s="228"/>
      <c r="L644" s="228"/>
    </row>
    <row r="645" spans="11:12">
      <c r="K645" s="228"/>
      <c r="L645" s="228"/>
    </row>
    <row r="646" spans="11:12">
      <c r="K646" s="228"/>
      <c r="L646" s="228"/>
    </row>
    <row r="647" spans="11:12">
      <c r="K647" s="228"/>
      <c r="L647" s="228"/>
    </row>
    <row r="648" spans="11:12">
      <c r="K648" s="228"/>
      <c r="L648" s="228"/>
    </row>
    <row r="649" spans="11:12">
      <c r="K649" s="228"/>
      <c r="L649" s="228"/>
    </row>
    <row r="650" spans="11:12">
      <c r="K650" s="228"/>
      <c r="L650" s="228"/>
    </row>
    <row r="651" spans="11:12">
      <c r="K651" s="228"/>
      <c r="L651" s="228"/>
    </row>
    <row r="652" spans="11:12">
      <c r="K652" s="228"/>
      <c r="L652" s="228"/>
    </row>
    <row r="653" spans="11:12">
      <c r="K653" s="228"/>
      <c r="L653" s="228"/>
    </row>
    <row r="654" spans="11:12">
      <c r="K654" s="228"/>
      <c r="L654" s="228"/>
    </row>
    <row r="655" spans="11:12">
      <c r="K655" s="228"/>
      <c r="L655" s="228"/>
    </row>
    <row r="656" spans="11:12">
      <c r="K656" s="228"/>
      <c r="L656" s="228"/>
    </row>
    <row r="657" spans="11:12">
      <c r="K657" s="228"/>
      <c r="L657" s="228"/>
    </row>
    <row r="658" spans="11:12">
      <c r="K658" s="228"/>
      <c r="L658" s="228"/>
    </row>
    <row r="659" spans="11:12">
      <c r="K659" s="228"/>
      <c r="L659" s="228"/>
    </row>
    <row r="660" spans="11:12">
      <c r="K660" s="228"/>
      <c r="L660" s="228"/>
    </row>
    <row r="661" spans="11:12">
      <c r="K661" s="228"/>
      <c r="L661" s="228"/>
    </row>
    <row r="662" spans="11:12">
      <c r="K662" s="228"/>
      <c r="L662" s="228"/>
    </row>
    <row r="663" spans="11:12">
      <c r="K663" s="228"/>
      <c r="L663" s="228"/>
    </row>
    <row r="664" spans="11:12">
      <c r="K664" s="228"/>
      <c r="L664" s="228"/>
    </row>
    <row r="665" spans="11:12">
      <c r="K665" s="228"/>
      <c r="L665" s="228"/>
    </row>
    <row r="666" spans="11:12">
      <c r="K666" s="228"/>
      <c r="L666" s="228"/>
    </row>
    <row r="667" spans="11:12">
      <c r="K667" s="228"/>
      <c r="L667" s="228"/>
    </row>
    <row r="668" spans="11:12">
      <c r="K668" s="228"/>
      <c r="L668" s="228"/>
    </row>
    <row r="669" spans="11:12">
      <c r="K669" s="228"/>
      <c r="L669" s="228"/>
    </row>
    <row r="670" spans="11:12">
      <c r="K670" s="228"/>
      <c r="L670" s="228"/>
    </row>
    <row r="671" spans="11:12">
      <c r="K671" s="228"/>
      <c r="L671" s="228"/>
    </row>
    <row r="672" spans="11:12">
      <c r="K672" s="228"/>
      <c r="L672" s="228"/>
    </row>
    <row r="673" spans="11:12">
      <c r="K673" s="228"/>
      <c r="L673" s="228"/>
    </row>
    <row r="674" spans="11:12">
      <c r="K674" s="228"/>
      <c r="L674" s="228"/>
    </row>
    <row r="675" spans="11:12">
      <c r="K675" s="228"/>
      <c r="L675" s="228"/>
    </row>
    <row r="676" spans="11:12">
      <c r="K676" s="228"/>
      <c r="L676" s="228"/>
    </row>
    <row r="677" spans="11:12">
      <c r="K677" s="228"/>
      <c r="L677" s="228"/>
    </row>
    <row r="678" spans="11:12">
      <c r="K678" s="228"/>
      <c r="L678" s="228"/>
    </row>
    <row r="679" spans="11:12">
      <c r="K679" s="228"/>
      <c r="L679" s="228"/>
    </row>
    <row r="680" spans="11:12">
      <c r="K680" s="228"/>
      <c r="L680" s="228"/>
    </row>
    <row r="681" spans="11:12">
      <c r="K681" s="228"/>
      <c r="L681" s="228"/>
    </row>
    <row r="682" spans="11:12">
      <c r="K682" s="228"/>
      <c r="L682" s="228"/>
    </row>
    <row r="683" spans="11:12">
      <c r="K683" s="228"/>
      <c r="L683" s="228"/>
    </row>
    <row r="684" spans="11:12">
      <c r="K684" s="228"/>
      <c r="L684" s="228"/>
    </row>
    <row r="685" spans="11:12">
      <c r="K685" s="228"/>
      <c r="L685" s="228"/>
    </row>
    <row r="686" spans="11:12">
      <c r="K686" s="228"/>
      <c r="L686" s="228"/>
    </row>
    <row r="687" spans="11:12">
      <c r="K687" s="228"/>
      <c r="L687" s="228"/>
    </row>
    <row r="688" spans="11:12">
      <c r="K688" s="228"/>
      <c r="L688" s="228"/>
    </row>
    <row r="689" spans="11:12">
      <c r="K689" s="228"/>
      <c r="L689" s="228"/>
    </row>
    <row r="690" spans="11:12">
      <c r="K690" s="228"/>
      <c r="L690" s="228"/>
    </row>
    <row r="691" spans="11:12">
      <c r="K691" s="228"/>
      <c r="L691" s="228"/>
    </row>
    <row r="692" spans="11:12">
      <c r="K692" s="228"/>
      <c r="L692" s="228"/>
    </row>
    <row r="693" spans="11:12">
      <c r="K693" s="228"/>
      <c r="L693" s="228"/>
    </row>
    <row r="694" spans="11:12">
      <c r="K694" s="228"/>
      <c r="L694" s="228"/>
    </row>
    <row r="695" spans="11:12">
      <c r="K695" s="228"/>
      <c r="L695" s="228"/>
    </row>
    <row r="696" spans="11:12">
      <c r="K696" s="228"/>
      <c r="L696" s="228"/>
    </row>
    <row r="697" spans="11:12">
      <c r="K697" s="228"/>
      <c r="L697" s="228"/>
    </row>
    <row r="698" spans="11:12">
      <c r="K698" s="228"/>
      <c r="L698" s="228"/>
    </row>
    <row r="699" spans="11:12">
      <c r="K699" s="228"/>
      <c r="L699" s="228"/>
    </row>
    <row r="700" spans="11:12">
      <c r="K700" s="228"/>
      <c r="L700" s="228"/>
    </row>
    <row r="701" spans="11:12">
      <c r="K701" s="228"/>
      <c r="L701" s="228"/>
    </row>
    <row r="702" spans="11:12">
      <c r="K702" s="228"/>
      <c r="L702" s="228"/>
    </row>
    <row r="703" spans="11:12">
      <c r="K703" s="228"/>
      <c r="L703" s="228"/>
    </row>
    <row r="704" spans="11:12">
      <c r="K704" s="228"/>
      <c r="L704" s="228"/>
    </row>
    <row r="705" spans="11:12">
      <c r="K705" s="228"/>
      <c r="L705" s="228"/>
    </row>
    <row r="706" spans="11:12">
      <c r="K706" s="228"/>
      <c r="L706" s="228"/>
    </row>
    <row r="707" spans="11:12">
      <c r="K707" s="228"/>
      <c r="L707" s="228"/>
    </row>
    <row r="708" spans="11:12">
      <c r="K708" s="228"/>
      <c r="L708" s="228"/>
    </row>
    <row r="709" spans="11:12">
      <c r="K709" s="228"/>
      <c r="L709" s="228"/>
    </row>
    <row r="710" spans="11:12">
      <c r="K710" s="228"/>
      <c r="L710" s="228"/>
    </row>
    <row r="711" spans="11:12">
      <c r="K711" s="228"/>
      <c r="L711" s="228"/>
    </row>
    <row r="712" spans="11:12">
      <c r="K712" s="228"/>
      <c r="L712" s="228"/>
    </row>
    <row r="713" spans="11:12">
      <c r="K713" s="228"/>
      <c r="L713" s="228"/>
    </row>
    <row r="714" spans="11:12">
      <c r="K714" s="228"/>
      <c r="L714" s="228"/>
    </row>
    <row r="715" spans="11:12">
      <c r="K715" s="228"/>
      <c r="L715" s="228"/>
    </row>
    <row r="716" spans="11:12">
      <c r="K716" s="228"/>
      <c r="L716" s="228"/>
    </row>
    <row r="717" spans="11:12">
      <c r="K717" s="228"/>
      <c r="L717" s="228"/>
    </row>
    <row r="718" spans="11:12">
      <c r="K718" s="228"/>
      <c r="L718" s="228"/>
    </row>
    <row r="719" spans="11:12">
      <c r="K719" s="228"/>
      <c r="L719" s="228"/>
    </row>
    <row r="720" spans="11:12">
      <c r="K720" s="228"/>
      <c r="L720" s="228"/>
    </row>
    <row r="721" spans="11:12">
      <c r="K721" s="228"/>
      <c r="L721" s="228"/>
    </row>
    <row r="722" spans="11:12">
      <c r="K722" s="228"/>
      <c r="L722" s="228"/>
    </row>
    <row r="723" spans="11:12">
      <c r="K723" s="228"/>
      <c r="L723" s="228"/>
    </row>
    <row r="724" spans="11:12">
      <c r="K724" s="228"/>
      <c r="L724" s="228"/>
    </row>
    <row r="725" spans="11:12">
      <c r="K725" s="228"/>
      <c r="L725" s="228"/>
    </row>
    <row r="726" spans="11:12">
      <c r="K726" s="228"/>
      <c r="L726" s="228"/>
    </row>
    <row r="727" spans="11:12">
      <c r="K727" s="228"/>
      <c r="L727" s="228"/>
    </row>
    <row r="728" spans="11:12">
      <c r="K728" s="228"/>
      <c r="L728" s="228"/>
    </row>
    <row r="729" spans="11:12">
      <c r="K729" s="228"/>
      <c r="L729" s="228"/>
    </row>
    <row r="730" spans="11:12">
      <c r="K730" s="228"/>
      <c r="L730" s="228"/>
    </row>
    <row r="731" spans="11:12">
      <c r="K731" s="228"/>
      <c r="L731" s="228"/>
    </row>
    <row r="732" spans="11:12">
      <c r="K732" s="228"/>
      <c r="L732" s="228"/>
    </row>
    <row r="733" spans="11:12">
      <c r="K733" s="228"/>
      <c r="L733" s="228"/>
    </row>
    <row r="734" spans="11:12">
      <c r="K734" s="228"/>
      <c r="L734" s="228"/>
    </row>
    <row r="735" spans="11:12">
      <c r="K735" s="228"/>
      <c r="L735" s="228"/>
    </row>
    <row r="736" spans="11:12">
      <c r="K736" s="228"/>
      <c r="L736" s="228"/>
    </row>
    <row r="737" spans="11:12">
      <c r="K737" s="228"/>
      <c r="L737" s="228"/>
    </row>
    <row r="738" spans="11:12">
      <c r="K738" s="228"/>
      <c r="L738" s="228"/>
    </row>
    <row r="739" spans="11:12">
      <c r="K739" s="228"/>
      <c r="L739" s="228"/>
    </row>
    <row r="740" spans="11:12">
      <c r="K740" s="228"/>
      <c r="L740" s="228"/>
    </row>
    <row r="741" spans="11:12">
      <c r="K741" s="228"/>
      <c r="L741" s="228"/>
    </row>
    <row r="742" spans="11:12">
      <c r="K742" s="228"/>
      <c r="L742" s="228"/>
    </row>
    <row r="743" spans="11:12">
      <c r="K743" s="228"/>
      <c r="L743" s="228"/>
    </row>
    <row r="744" spans="11:12">
      <c r="K744" s="228"/>
      <c r="L744" s="228"/>
    </row>
    <row r="745" spans="11:12">
      <c r="K745" s="228"/>
      <c r="L745" s="228"/>
    </row>
    <row r="746" spans="11:12">
      <c r="K746" s="228"/>
      <c r="L746" s="228"/>
    </row>
    <row r="747" spans="11:12">
      <c r="K747" s="228"/>
      <c r="L747" s="228"/>
    </row>
    <row r="748" spans="11:12">
      <c r="K748" s="228"/>
      <c r="L748" s="228"/>
    </row>
    <row r="749" spans="11:12">
      <c r="K749" s="228"/>
      <c r="L749" s="228"/>
    </row>
    <row r="750" spans="11:12">
      <c r="K750" s="228"/>
      <c r="L750" s="228"/>
    </row>
    <row r="751" spans="11:12">
      <c r="K751" s="228"/>
      <c r="L751" s="228"/>
    </row>
    <row r="752" spans="11:12">
      <c r="K752" s="228"/>
      <c r="L752" s="228"/>
    </row>
    <row r="753" spans="11:12">
      <c r="K753" s="228"/>
      <c r="L753" s="228"/>
    </row>
    <row r="754" spans="11:12">
      <c r="K754" s="228"/>
      <c r="L754" s="228"/>
    </row>
    <row r="755" spans="11:12">
      <c r="K755" s="228"/>
      <c r="L755" s="228"/>
    </row>
    <row r="756" spans="11:12">
      <c r="K756" s="228"/>
      <c r="L756" s="228"/>
    </row>
    <row r="757" spans="11:12">
      <c r="K757" s="228"/>
      <c r="L757" s="228"/>
    </row>
    <row r="758" spans="11:12">
      <c r="K758" s="228"/>
      <c r="L758" s="228"/>
    </row>
    <row r="759" spans="11:12">
      <c r="K759" s="228"/>
      <c r="L759" s="228"/>
    </row>
    <row r="760" spans="11:12">
      <c r="K760" s="228"/>
      <c r="L760" s="228"/>
    </row>
    <row r="761" spans="11:12">
      <c r="K761" s="228"/>
      <c r="L761" s="228"/>
    </row>
    <row r="762" spans="11:12">
      <c r="K762" s="228"/>
      <c r="L762" s="228"/>
    </row>
    <row r="763" spans="11:12">
      <c r="K763" s="228"/>
      <c r="L763" s="228"/>
    </row>
    <row r="764" spans="11:12">
      <c r="K764" s="228"/>
      <c r="L764" s="228"/>
    </row>
    <row r="765" spans="11:12">
      <c r="K765" s="228"/>
      <c r="L765" s="228"/>
    </row>
    <row r="766" spans="11:12">
      <c r="K766" s="228"/>
      <c r="L766" s="228"/>
    </row>
    <row r="767" spans="11:12">
      <c r="K767" s="228"/>
      <c r="L767" s="228"/>
    </row>
    <row r="768" spans="11:12">
      <c r="K768" s="228"/>
      <c r="L768" s="228"/>
    </row>
    <row r="769" spans="11:12">
      <c r="K769" s="228"/>
      <c r="L769" s="228"/>
    </row>
    <row r="770" spans="11:12">
      <c r="K770" s="228"/>
      <c r="L770" s="228"/>
    </row>
    <row r="771" spans="11:12">
      <c r="K771" s="228"/>
      <c r="L771" s="228"/>
    </row>
    <row r="772" spans="11:12">
      <c r="K772" s="228"/>
      <c r="L772" s="228"/>
    </row>
    <row r="773" spans="11:12">
      <c r="K773" s="228"/>
      <c r="L773" s="228"/>
    </row>
    <row r="774" spans="11:12">
      <c r="K774" s="228"/>
      <c r="L774" s="228"/>
    </row>
    <row r="775" spans="11:12">
      <c r="K775" s="228"/>
      <c r="L775" s="228"/>
    </row>
    <row r="776" spans="11:12">
      <c r="K776" s="228"/>
      <c r="L776" s="228"/>
    </row>
    <row r="777" spans="11:12">
      <c r="K777" s="228"/>
      <c r="L777" s="228"/>
    </row>
    <row r="778" spans="11:12">
      <c r="K778" s="228"/>
      <c r="L778" s="228"/>
    </row>
    <row r="779" spans="11:12">
      <c r="K779" s="228"/>
      <c r="L779" s="228"/>
    </row>
    <row r="780" spans="11:12">
      <c r="K780" s="228"/>
      <c r="L780" s="228"/>
    </row>
    <row r="781" spans="11:12">
      <c r="K781" s="228"/>
      <c r="L781" s="228"/>
    </row>
    <row r="782" spans="11:12">
      <c r="K782" s="228"/>
      <c r="L782" s="228"/>
    </row>
    <row r="783" spans="11:12">
      <c r="K783" s="228"/>
      <c r="L783" s="228"/>
    </row>
    <row r="784" spans="11:12">
      <c r="K784" s="228"/>
      <c r="L784" s="228"/>
    </row>
    <row r="785" spans="11:12">
      <c r="K785" s="228"/>
      <c r="L785" s="228"/>
    </row>
    <row r="786" spans="11:12">
      <c r="K786" s="228"/>
      <c r="L786" s="228"/>
    </row>
    <row r="787" spans="11:12">
      <c r="K787" s="228"/>
      <c r="L787" s="228"/>
    </row>
    <row r="788" spans="11:12">
      <c r="K788" s="228"/>
      <c r="L788" s="228"/>
    </row>
    <row r="789" spans="11:12">
      <c r="K789" s="228"/>
      <c r="L789" s="228"/>
    </row>
    <row r="790" spans="11:12">
      <c r="K790" s="228"/>
      <c r="L790" s="228"/>
    </row>
    <row r="791" spans="11:12">
      <c r="K791" s="228"/>
      <c r="L791" s="228"/>
    </row>
    <row r="792" spans="11:12">
      <c r="K792" s="228"/>
      <c r="L792" s="228"/>
    </row>
    <row r="793" spans="11:12">
      <c r="K793" s="228"/>
      <c r="L793" s="228"/>
    </row>
    <row r="794" spans="11:12">
      <c r="K794" s="228"/>
      <c r="L794" s="228"/>
    </row>
    <row r="795" spans="11:12">
      <c r="K795" s="228"/>
      <c r="L795" s="228"/>
    </row>
    <row r="796" spans="11:12">
      <c r="K796" s="228"/>
      <c r="L796" s="228"/>
    </row>
    <row r="797" spans="11:12">
      <c r="K797" s="228"/>
      <c r="L797" s="228"/>
    </row>
    <row r="798" spans="11:12">
      <c r="K798" s="228"/>
      <c r="L798" s="228"/>
    </row>
    <row r="799" spans="11:12">
      <c r="K799" s="228"/>
      <c r="L799" s="228"/>
    </row>
    <row r="800" spans="11:12">
      <c r="K800" s="228"/>
      <c r="L800" s="228"/>
    </row>
    <row r="801" spans="11:12">
      <c r="K801" s="228"/>
      <c r="L801" s="228"/>
    </row>
    <row r="802" spans="11:12">
      <c r="K802" s="228"/>
      <c r="L802" s="228"/>
    </row>
    <row r="803" spans="11:12">
      <c r="K803" s="228"/>
      <c r="L803" s="228"/>
    </row>
    <row r="804" spans="11:12">
      <c r="K804" s="228"/>
      <c r="L804" s="228"/>
    </row>
    <row r="805" spans="11:12">
      <c r="K805" s="228"/>
      <c r="L805" s="228"/>
    </row>
    <row r="806" spans="11:12">
      <c r="K806" s="228"/>
      <c r="L806" s="228"/>
    </row>
    <row r="807" spans="11:12">
      <c r="K807" s="228"/>
      <c r="L807" s="228"/>
    </row>
    <row r="808" spans="11:12">
      <c r="K808" s="228"/>
      <c r="L808" s="228"/>
    </row>
    <row r="809" spans="11:12">
      <c r="K809" s="228"/>
      <c r="L809" s="228"/>
    </row>
    <row r="810" spans="11:12">
      <c r="K810" s="228"/>
      <c r="L810" s="228"/>
    </row>
    <row r="811" spans="11:12">
      <c r="K811" s="228"/>
      <c r="L811" s="228"/>
    </row>
    <row r="812" spans="11:12">
      <c r="K812" s="228"/>
      <c r="L812" s="228"/>
    </row>
    <row r="813" spans="11:12">
      <c r="K813" s="228"/>
      <c r="L813" s="228"/>
    </row>
    <row r="814" spans="11:12">
      <c r="K814" s="228"/>
      <c r="L814" s="228"/>
    </row>
    <row r="815" spans="11:12">
      <c r="K815" s="228"/>
      <c r="L815" s="228"/>
    </row>
    <row r="816" spans="11:12">
      <c r="K816" s="228"/>
      <c r="L816" s="228"/>
    </row>
    <row r="817" spans="11:12">
      <c r="K817" s="228"/>
      <c r="L817" s="228"/>
    </row>
    <row r="818" spans="11:12">
      <c r="K818" s="228"/>
      <c r="L818" s="228"/>
    </row>
    <row r="819" spans="11:12">
      <c r="K819" s="228"/>
      <c r="L819" s="228"/>
    </row>
    <row r="820" spans="11:12">
      <c r="K820" s="228"/>
      <c r="L820" s="228"/>
    </row>
    <row r="821" spans="11:12">
      <c r="K821" s="228"/>
      <c r="L821" s="228"/>
    </row>
    <row r="822" spans="11:12">
      <c r="K822" s="228"/>
      <c r="L822" s="228"/>
    </row>
    <row r="823" spans="11:12">
      <c r="K823" s="228"/>
      <c r="L823" s="228"/>
    </row>
    <row r="824" spans="11:12">
      <c r="K824" s="228"/>
      <c r="L824" s="228"/>
    </row>
    <row r="825" spans="11:12">
      <c r="K825" s="228"/>
      <c r="L825" s="228"/>
    </row>
    <row r="826" spans="11:12">
      <c r="K826" s="228"/>
      <c r="L826" s="228"/>
    </row>
    <row r="827" spans="11:12">
      <c r="K827" s="228"/>
      <c r="L827" s="228"/>
    </row>
    <row r="828" spans="11:12">
      <c r="K828" s="228"/>
      <c r="L828" s="228"/>
    </row>
    <row r="829" spans="11:12">
      <c r="K829" s="228"/>
      <c r="L829" s="228"/>
    </row>
    <row r="830" spans="11:12">
      <c r="K830" s="228"/>
      <c r="L830" s="228"/>
    </row>
    <row r="831" spans="11:12">
      <c r="K831" s="228"/>
      <c r="L831" s="228"/>
    </row>
    <row r="832" spans="11:12">
      <c r="K832" s="228"/>
      <c r="L832" s="228"/>
    </row>
    <row r="833" spans="11:12">
      <c r="K833" s="228"/>
      <c r="L833" s="228"/>
    </row>
    <row r="834" spans="11:12">
      <c r="K834" s="228"/>
      <c r="L834" s="228"/>
    </row>
    <row r="835" spans="11:12">
      <c r="K835" s="228"/>
      <c r="L835" s="228"/>
    </row>
    <row r="836" spans="11:12">
      <c r="K836" s="228"/>
      <c r="L836" s="228"/>
    </row>
    <row r="837" spans="11:12">
      <c r="K837" s="228"/>
      <c r="L837" s="228"/>
    </row>
    <row r="838" spans="11:12">
      <c r="K838" s="228"/>
      <c r="L838" s="228"/>
    </row>
    <row r="839" spans="11:12">
      <c r="K839" s="228"/>
      <c r="L839" s="228"/>
    </row>
    <row r="840" spans="11:12">
      <c r="K840" s="228"/>
      <c r="L840" s="228"/>
    </row>
    <row r="841" spans="11:12">
      <c r="K841" s="228"/>
      <c r="L841" s="228"/>
    </row>
    <row r="842" spans="11:12">
      <c r="K842" s="228"/>
      <c r="L842" s="228"/>
    </row>
    <row r="843" spans="11:12">
      <c r="K843" s="228"/>
      <c r="L843" s="228"/>
    </row>
    <row r="844" spans="11:12">
      <c r="K844" s="228"/>
      <c r="L844" s="228"/>
    </row>
    <row r="845" spans="11:12">
      <c r="K845" s="228"/>
      <c r="L845" s="228"/>
    </row>
    <row r="846" spans="11:12">
      <c r="K846" s="228"/>
      <c r="L846" s="228"/>
    </row>
    <row r="847" spans="11:12">
      <c r="K847" s="228"/>
      <c r="L847" s="228"/>
    </row>
    <row r="848" spans="11:12">
      <c r="K848" s="228"/>
      <c r="L848" s="228"/>
    </row>
    <row r="849" spans="11:12">
      <c r="K849" s="228"/>
      <c r="L849" s="228"/>
    </row>
    <row r="850" spans="11:12">
      <c r="K850" s="228"/>
      <c r="L850" s="228"/>
    </row>
    <row r="851" spans="11:12">
      <c r="K851" s="228"/>
      <c r="L851" s="228"/>
    </row>
    <row r="852" spans="11:12">
      <c r="K852" s="228"/>
      <c r="L852" s="228"/>
    </row>
    <row r="853" spans="11:12">
      <c r="K853" s="228"/>
      <c r="L853" s="228"/>
    </row>
    <row r="854" spans="11:12">
      <c r="K854" s="228"/>
      <c r="L854" s="228"/>
    </row>
    <row r="855" spans="11:12">
      <c r="K855" s="228"/>
      <c r="L855" s="228"/>
    </row>
    <row r="856" spans="11:12">
      <c r="K856" s="228"/>
      <c r="L856" s="228"/>
    </row>
    <row r="857" spans="11:12">
      <c r="K857" s="228"/>
      <c r="L857" s="228"/>
    </row>
    <row r="858" spans="11:12">
      <c r="K858" s="228"/>
      <c r="L858" s="228"/>
    </row>
    <row r="859" spans="11:12">
      <c r="K859" s="228"/>
      <c r="L859" s="228"/>
    </row>
    <row r="860" spans="11:12">
      <c r="K860" s="228"/>
      <c r="L860" s="228"/>
    </row>
    <row r="861" spans="11:12">
      <c r="K861" s="228"/>
      <c r="L861" s="228"/>
    </row>
    <row r="862" spans="11:12">
      <c r="K862" s="228"/>
      <c r="L862" s="228"/>
    </row>
    <row r="863" spans="11:12">
      <c r="K863" s="228"/>
      <c r="L863" s="228"/>
    </row>
    <row r="864" spans="11:12">
      <c r="K864" s="228"/>
      <c r="L864" s="228"/>
    </row>
    <row r="865" spans="11:12">
      <c r="K865" s="228"/>
      <c r="L865" s="228"/>
    </row>
    <row r="866" spans="11:12">
      <c r="K866" s="228"/>
      <c r="L866" s="228"/>
    </row>
    <row r="867" spans="11:12">
      <c r="K867" s="228"/>
      <c r="L867" s="228"/>
    </row>
    <row r="868" spans="11:12">
      <c r="K868" s="228"/>
      <c r="L868" s="228"/>
    </row>
    <row r="869" spans="11:12">
      <c r="K869" s="228"/>
      <c r="L869" s="228"/>
    </row>
    <row r="870" spans="11:12">
      <c r="K870" s="228"/>
      <c r="L870" s="228"/>
    </row>
    <row r="871" spans="11:12">
      <c r="K871" s="228"/>
      <c r="L871" s="228"/>
    </row>
    <row r="872" spans="11:12">
      <c r="K872" s="228"/>
      <c r="L872" s="228"/>
    </row>
    <row r="873" spans="11:12">
      <c r="K873" s="228"/>
      <c r="L873" s="228"/>
    </row>
    <row r="874" spans="11:12">
      <c r="K874" s="228"/>
      <c r="L874" s="228"/>
    </row>
    <row r="875" spans="11:12">
      <c r="K875" s="228"/>
      <c r="L875" s="228"/>
    </row>
    <row r="876" spans="11:12">
      <c r="K876" s="228"/>
      <c r="L876" s="228"/>
    </row>
    <row r="877" spans="11:12">
      <c r="K877" s="228"/>
      <c r="L877" s="228"/>
    </row>
    <row r="878" spans="11:12">
      <c r="K878" s="228"/>
      <c r="L878" s="228"/>
    </row>
    <row r="879" spans="11:12">
      <c r="K879" s="228"/>
      <c r="L879" s="228"/>
    </row>
    <row r="880" spans="11:12">
      <c r="K880" s="228"/>
      <c r="L880" s="228"/>
    </row>
    <row r="881" spans="11:12">
      <c r="K881" s="228"/>
      <c r="L881" s="228"/>
    </row>
    <row r="882" spans="11:12">
      <c r="K882" s="228"/>
      <c r="L882" s="228"/>
    </row>
    <row r="883" spans="11:12">
      <c r="K883" s="228"/>
      <c r="L883" s="228"/>
    </row>
    <row r="884" spans="11:12">
      <c r="K884" s="228"/>
      <c r="L884" s="228"/>
    </row>
    <row r="885" spans="11:12">
      <c r="K885" s="228"/>
      <c r="L885" s="228"/>
    </row>
    <row r="886" spans="11:12">
      <c r="K886" s="228"/>
      <c r="L886" s="228"/>
    </row>
    <row r="887" spans="11:12">
      <c r="K887" s="228"/>
      <c r="L887" s="228"/>
    </row>
    <row r="888" spans="11:12">
      <c r="K888" s="228"/>
      <c r="L888" s="228"/>
    </row>
    <row r="889" spans="11:12">
      <c r="K889" s="228"/>
      <c r="L889" s="228"/>
    </row>
    <row r="890" spans="11:12">
      <c r="K890" s="228"/>
      <c r="L890" s="228"/>
    </row>
    <row r="891" spans="11:12">
      <c r="K891" s="228"/>
      <c r="L891" s="228"/>
    </row>
    <row r="892" spans="11:12">
      <c r="K892" s="228"/>
      <c r="L892" s="228"/>
    </row>
    <row r="893" spans="11:12">
      <c r="K893" s="228"/>
      <c r="L893" s="228"/>
    </row>
    <row r="894" spans="11:12">
      <c r="K894" s="228"/>
      <c r="L894" s="228"/>
    </row>
    <row r="895" spans="11:12">
      <c r="K895" s="228"/>
      <c r="L895" s="228"/>
    </row>
    <row r="896" spans="11:12">
      <c r="K896" s="228"/>
      <c r="L896" s="228"/>
    </row>
    <row r="897" spans="11:12">
      <c r="K897" s="228"/>
      <c r="L897" s="228"/>
    </row>
    <row r="898" spans="11:12">
      <c r="K898" s="228"/>
      <c r="L898" s="228"/>
    </row>
    <row r="899" spans="11:12">
      <c r="K899" s="228"/>
      <c r="L899" s="228"/>
    </row>
    <row r="900" spans="11:12">
      <c r="K900" s="228"/>
      <c r="L900" s="228"/>
    </row>
    <row r="901" spans="11:12">
      <c r="K901" s="228"/>
      <c r="L901" s="228"/>
    </row>
    <row r="902" spans="11:12">
      <c r="K902" s="228"/>
      <c r="L902" s="228"/>
    </row>
    <row r="903" spans="11:12">
      <c r="K903" s="228"/>
      <c r="L903" s="228"/>
    </row>
    <row r="904" spans="11:12">
      <c r="K904" s="228"/>
      <c r="L904" s="228"/>
    </row>
    <row r="905" spans="11:12">
      <c r="K905" s="228"/>
      <c r="L905" s="228"/>
    </row>
    <row r="906" spans="11:12">
      <c r="K906" s="228"/>
      <c r="L906" s="228"/>
    </row>
    <row r="907" spans="11:12">
      <c r="K907" s="228"/>
      <c r="L907" s="228"/>
    </row>
    <row r="908" spans="11:12">
      <c r="K908" s="228"/>
      <c r="L908" s="228"/>
    </row>
    <row r="909" spans="11:12">
      <c r="K909" s="228"/>
      <c r="L909" s="228"/>
    </row>
    <row r="910" spans="11:12">
      <c r="K910" s="228"/>
      <c r="L910" s="228"/>
    </row>
    <row r="911" spans="11:12">
      <c r="K911" s="228"/>
      <c r="L911" s="228"/>
    </row>
    <row r="912" spans="11:12">
      <c r="K912" s="228"/>
      <c r="L912" s="228"/>
    </row>
    <row r="913" spans="11:12">
      <c r="K913" s="228"/>
      <c r="L913" s="228"/>
    </row>
    <row r="914" spans="11:12">
      <c r="K914" s="228"/>
      <c r="L914" s="228"/>
    </row>
    <row r="915" spans="11:12">
      <c r="K915" s="228"/>
      <c r="L915" s="228"/>
    </row>
    <row r="916" spans="11:12">
      <c r="K916" s="228"/>
      <c r="L916" s="228"/>
    </row>
    <row r="917" spans="11:12">
      <c r="K917" s="228"/>
      <c r="L917" s="228"/>
    </row>
    <row r="918" spans="11:12">
      <c r="K918" s="228"/>
      <c r="L918" s="228"/>
    </row>
    <row r="919" spans="11:12">
      <c r="K919" s="228"/>
      <c r="L919" s="228"/>
    </row>
    <row r="920" spans="11:12">
      <c r="K920" s="228"/>
      <c r="L920" s="228"/>
    </row>
    <row r="921" spans="11:12">
      <c r="K921" s="228"/>
      <c r="L921" s="228"/>
    </row>
    <row r="922" spans="11:12">
      <c r="K922" s="228"/>
      <c r="L922" s="228"/>
    </row>
    <row r="923" spans="11:12">
      <c r="K923" s="228"/>
      <c r="L923" s="228"/>
    </row>
    <row r="924" spans="11:12">
      <c r="K924" s="228"/>
      <c r="L924" s="228"/>
    </row>
    <row r="925" spans="11:12">
      <c r="K925" s="228"/>
      <c r="L925" s="228"/>
    </row>
    <row r="926" spans="11:12">
      <c r="K926" s="228"/>
      <c r="L926" s="228"/>
    </row>
    <row r="927" spans="11:12">
      <c r="K927" s="228"/>
      <c r="L927" s="228"/>
    </row>
    <row r="928" spans="11:12">
      <c r="K928" s="228"/>
      <c r="L928" s="228"/>
    </row>
    <row r="929" spans="11:12">
      <c r="K929" s="228"/>
      <c r="L929" s="228"/>
    </row>
    <row r="930" spans="11:12">
      <c r="K930" s="228"/>
      <c r="L930" s="228"/>
    </row>
    <row r="931" spans="11:12">
      <c r="K931" s="228"/>
      <c r="L931" s="228"/>
    </row>
    <row r="932" spans="11:12">
      <c r="K932" s="228"/>
      <c r="L932" s="228"/>
    </row>
    <row r="933" spans="11:12">
      <c r="K933" s="228"/>
      <c r="L933" s="228"/>
    </row>
    <row r="934" spans="11:12">
      <c r="K934" s="228"/>
      <c r="L934" s="228"/>
    </row>
    <row r="935" spans="11:12">
      <c r="K935" s="228"/>
      <c r="L935" s="228"/>
    </row>
    <row r="936" spans="11:12">
      <c r="K936" s="228"/>
      <c r="L936" s="228"/>
    </row>
    <row r="937" spans="11:12">
      <c r="K937" s="228"/>
      <c r="L937" s="228"/>
    </row>
    <row r="938" spans="11:12">
      <c r="K938" s="228"/>
      <c r="L938" s="228"/>
    </row>
    <row r="939" spans="11:12">
      <c r="K939" s="228"/>
      <c r="L939" s="228"/>
    </row>
    <row r="940" spans="11:12">
      <c r="K940" s="228"/>
      <c r="L940" s="228"/>
    </row>
    <row r="941" spans="11:12">
      <c r="K941" s="228"/>
      <c r="L941" s="228"/>
    </row>
    <row r="942" spans="11:12">
      <c r="K942" s="228"/>
      <c r="L942" s="228"/>
    </row>
    <row r="943" spans="11:12">
      <c r="K943" s="228"/>
      <c r="L943" s="228"/>
    </row>
    <row r="944" spans="11:12">
      <c r="K944" s="228"/>
      <c r="L944" s="228"/>
    </row>
    <row r="945" spans="11:12">
      <c r="K945" s="228"/>
      <c r="L945" s="228"/>
    </row>
    <row r="946" spans="11:12">
      <c r="K946" s="228"/>
      <c r="L946" s="228"/>
    </row>
    <row r="947" spans="11:12">
      <c r="K947" s="228"/>
      <c r="L947" s="228"/>
    </row>
    <row r="948" spans="11:12">
      <c r="K948" s="228"/>
      <c r="L948" s="228"/>
    </row>
    <row r="949" spans="11:12">
      <c r="K949" s="228"/>
      <c r="L949" s="228"/>
    </row>
    <row r="950" spans="11:12">
      <c r="K950" s="228"/>
      <c r="L950" s="228"/>
    </row>
    <row r="951" spans="11:12">
      <c r="K951" s="228"/>
      <c r="L951" s="228"/>
    </row>
    <row r="952" spans="11:12">
      <c r="K952" s="228"/>
      <c r="L952" s="228"/>
    </row>
    <row r="953" spans="11:12">
      <c r="K953" s="228"/>
      <c r="L953" s="228"/>
    </row>
    <row r="954" spans="11:12">
      <c r="K954" s="228"/>
      <c r="L954" s="228"/>
    </row>
    <row r="955" spans="11:12">
      <c r="K955" s="228"/>
      <c r="L955" s="228"/>
    </row>
    <row r="956" spans="11:12">
      <c r="K956" s="228"/>
      <c r="L956" s="228"/>
    </row>
    <row r="957" spans="11:12">
      <c r="K957" s="228"/>
      <c r="L957" s="228"/>
    </row>
    <row r="958" spans="11:12">
      <c r="K958" s="228"/>
      <c r="L958" s="228"/>
    </row>
    <row r="959" spans="11:12">
      <c r="K959" s="228"/>
      <c r="L959" s="228"/>
    </row>
    <row r="960" spans="11:12">
      <c r="K960" s="228"/>
      <c r="L960" s="228"/>
    </row>
    <row r="961" spans="11:12">
      <c r="K961" s="228"/>
      <c r="L961" s="228"/>
    </row>
    <row r="962" spans="11:12">
      <c r="K962" s="228"/>
      <c r="L962" s="228"/>
    </row>
    <row r="963" spans="11:12">
      <c r="K963" s="228"/>
      <c r="L963" s="228"/>
    </row>
    <row r="964" spans="11:12">
      <c r="K964" s="228"/>
      <c r="L964" s="228"/>
    </row>
    <row r="965" spans="11:12">
      <c r="K965" s="228"/>
      <c r="L965" s="228"/>
    </row>
    <row r="966" spans="11:12">
      <c r="K966" s="228"/>
      <c r="L966" s="228"/>
    </row>
    <row r="967" spans="11:12">
      <c r="K967" s="228"/>
      <c r="L967" s="228"/>
    </row>
    <row r="968" spans="11:12">
      <c r="K968" s="228"/>
      <c r="L968" s="228"/>
    </row>
    <row r="969" spans="11:12">
      <c r="K969" s="228"/>
      <c r="L969" s="228"/>
    </row>
    <row r="970" spans="11:12">
      <c r="K970" s="228"/>
      <c r="L970" s="228"/>
    </row>
    <row r="971" spans="11:12">
      <c r="K971" s="228"/>
      <c r="L971" s="228"/>
    </row>
    <row r="972" spans="11:12">
      <c r="K972" s="228"/>
      <c r="L972" s="228"/>
    </row>
    <row r="973" spans="11:12">
      <c r="K973" s="228"/>
      <c r="L973" s="228"/>
    </row>
    <row r="974" spans="11:12">
      <c r="K974" s="228"/>
      <c r="L974" s="228"/>
    </row>
    <row r="975" spans="11:12">
      <c r="K975" s="228"/>
      <c r="L975" s="228"/>
    </row>
    <row r="976" spans="11:12">
      <c r="K976" s="228"/>
      <c r="L976" s="228"/>
    </row>
    <row r="977" spans="11:12">
      <c r="K977" s="228"/>
      <c r="L977" s="228"/>
    </row>
    <row r="978" spans="11:12">
      <c r="K978" s="228"/>
      <c r="L978" s="228"/>
    </row>
    <row r="979" spans="11:12">
      <c r="K979" s="228"/>
      <c r="L979" s="228"/>
    </row>
    <row r="980" spans="11:12">
      <c r="K980" s="228"/>
      <c r="L980" s="228"/>
    </row>
    <row r="981" spans="11:12">
      <c r="K981" s="228"/>
      <c r="L981" s="228"/>
    </row>
    <row r="982" spans="11:12">
      <c r="K982" s="228"/>
      <c r="L982" s="228"/>
    </row>
    <row r="983" spans="11:12">
      <c r="K983" s="228"/>
      <c r="L983" s="228"/>
    </row>
    <row r="984" spans="11:12">
      <c r="K984" s="228"/>
      <c r="L984" s="228"/>
    </row>
    <row r="985" spans="11:12">
      <c r="K985" s="228"/>
      <c r="L985" s="228"/>
    </row>
    <row r="986" spans="11:12">
      <c r="K986" s="228"/>
      <c r="L986" s="228"/>
    </row>
    <row r="987" spans="11:12">
      <c r="K987" s="228"/>
      <c r="L987" s="228"/>
    </row>
    <row r="988" spans="11:12">
      <c r="K988" s="228"/>
      <c r="L988" s="228"/>
    </row>
    <row r="989" spans="11:12">
      <c r="K989" s="228"/>
      <c r="L989" s="228"/>
    </row>
    <row r="990" spans="11:12">
      <c r="K990" s="228"/>
      <c r="L990" s="228"/>
    </row>
    <row r="991" spans="11:12">
      <c r="K991" s="228"/>
      <c r="L991" s="228"/>
    </row>
    <row r="992" spans="11:12">
      <c r="K992" s="228"/>
      <c r="L992" s="228"/>
    </row>
    <row r="993" spans="11:12">
      <c r="K993" s="228"/>
      <c r="L993" s="228"/>
    </row>
    <row r="994" spans="11:12">
      <c r="K994" s="228"/>
      <c r="L994" s="228"/>
    </row>
    <row r="995" spans="11:12">
      <c r="K995" s="228"/>
      <c r="L995" s="228"/>
    </row>
    <row r="996" spans="11:12">
      <c r="K996" s="228"/>
      <c r="L996" s="228"/>
    </row>
    <row r="997" spans="11:12">
      <c r="K997" s="228"/>
      <c r="L997" s="228"/>
    </row>
    <row r="998" spans="11:12">
      <c r="K998" s="228"/>
      <c r="L998" s="228"/>
    </row>
    <row r="999" spans="11:12">
      <c r="K999" s="228"/>
      <c r="L999" s="228"/>
    </row>
    <row r="1000" spans="11:12">
      <c r="K1000" s="228"/>
      <c r="L1000" s="228"/>
    </row>
    <row r="1001" spans="11:12">
      <c r="K1001" s="228"/>
      <c r="L1001" s="228"/>
    </row>
    <row r="1002" spans="11:12">
      <c r="K1002" s="228"/>
      <c r="L1002" s="228"/>
    </row>
    <row r="1003" spans="11:12">
      <c r="K1003" s="228"/>
      <c r="L1003" s="228"/>
    </row>
    <row r="1004" spans="11:12">
      <c r="K1004" s="228"/>
      <c r="L1004" s="228"/>
    </row>
    <row r="1005" spans="11:12">
      <c r="K1005" s="228"/>
      <c r="L1005" s="228"/>
    </row>
    <row r="1006" spans="11:12">
      <c r="K1006" s="228"/>
      <c r="L1006" s="228"/>
    </row>
    <row r="1007" spans="11:12">
      <c r="K1007" s="228"/>
      <c r="L1007" s="228"/>
    </row>
    <row r="1008" spans="11:12">
      <c r="K1008" s="228"/>
      <c r="L1008" s="228"/>
    </row>
    <row r="1009" spans="11:12">
      <c r="K1009" s="228"/>
      <c r="L1009" s="228"/>
    </row>
    <row r="1010" spans="11:12">
      <c r="K1010" s="228"/>
      <c r="L1010" s="228"/>
    </row>
    <row r="1011" spans="11:12">
      <c r="K1011" s="228"/>
      <c r="L1011" s="228"/>
    </row>
    <row r="1012" spans="11:12">
      <c r="K1012" s="228"/>
      <c r="L1012" s="228"/>
    </row>
    <row r="1013" spans="11:12">
      <c r="K1013" s="228"/>
      <c r="L1013" s="228"/>
    </row>
    <row r="1014" spans="11:12">
      <c r="K1014" s="228"/>
      <c r="L1014" s="228"/>
    </row>
    <row r="1015" spans="11:12">
      <c r="K1015" s="228"/>
      <c r="L1015" s="228"/>
    </row>
    <row r="1016" spans="11:12">
      <c r="K1016" s="228"/>
      <c r="L1016" s="228"/>
    </row>
    <row r="1017" spans="11:12">
      <c r="K1017" s="228"/>
      <c r="L1017" s="228"/>
    </row>
    <row r="1018" spans="11:12">
      <c r="K1018" s="228"/>
      <c r="L1018" s="228"/>
    </row>
    <row r="1019" spans="11:12">
      <c r="K1019" s="228"/>
      <c r="L1019" s="228"/>
    </row>
    <row r="1020" spans="11:12">
      <c r="K1020" s="228"/>
      <c r="L1020" s="228"/>
    </row>
    <row r="1021" spans="11:12">
      <c r="K1021" s="228"/>
      <c r="L1021" s="228"/>
    </row>
    <row r="1022" spans="11:12">
      <c r="K1022" s="228"/>
      <c r="L1022" s="228"/>
    </row>
    <row r="1023" spans="11:12">
      <c r="K1023" s="228"/>
      <c r="L1023" s="228"/>
    </row>
    <row r="1024" spans="11:12">
      <c r="K1024" s="228"/>
      <c r="L1024" s="228"/>
    </row>
    <row r="1025" spans="11:12">
      <c r="K1025" s="228"/>
      <c r="L1025" s="228"/>
    </row>
    <row r="1026" spans="11:12">
      <c r="K1026" s="228"/>
      <c r="L1026" s="228"/>
    </row>
    <row r="1027" spans="11:12">
      <c r="K1027" s="228"/>
      <c r="L1027" s="228"/>
    </row>
    <row r="1028" spans="11:12">
      <c r="K1028" s="228"/>
      <c r="L1028" s="228"/>
    </row>
    <row r="1029" spans="11:12">
      <c r="K1029" s="228"/>
      <c r="L1029" s="228"/>
    </row>
    <row r="1030" spans="11:12">
      <c r="K1030" s="228"/>
      <c r="L1030" s="228"/>
    </row>
    <row r="1031" spans="11:12">
      <c r="K1031" s="228"/>
      <c r="L1031" s="228"/>
    </row>
    <row r="1032" spans="11:12">
      <c r="K1032" s="228"/>
      <c r="L1032" s="228"/>
    </row>
    <row r="1033" spans="11:12">
      <c r="K1033" s="228"/>
      <c r="L1033" s="228"/>
    </row>
    <row r="1034" spans="11:12">
      <c r="K1034" s="228"/>
      <c r="L1034" s="228"/>
    </row>
    <row r="1035" spans="11:12">
      <c r="K1035" s="228"/>
      <c r="L1035" s="228"/>
    </row>
    <row r="1036" spans="11:12">
      <c r="K1036" s="228"/>
      <c r="L1036" s="228"/>
    </row>
    <row r="1037" spans="11:12">
      <c r="K1037" s="228"/>
      <c r="L1037" s="228"/>
    </row>
    <row r="1038" spans="11:12">
      <c r="K1038" s="228"/>
      <c r="L1038" s="228"/>
    </row>
    <row r="1039" spans="11:12">
      <c r="K1039" s="228"/>
      <c r="L1039" s="228"/>
    </row>
    <row r="1040" spans="11:12">
      <c r="K1040" s="228"/>
      <c r="L1040" s="228"/>
    </row>
    <row r="1041" spans="11:12">
      <c r="K1041" s="228"/>
      <c r="L1041" s="228"/>
    </row>
    <row r="1042" spans="11:12">
      <c r="K1042" s="228"/>
      <c r="L1042" s="228"/>
    </row>
    <row r="1043" spans="11:12">
      <c r="K1043" s="228"/>
      <c r="L1043" s="228"/>
    </row>
    <row r="1044" spans="11:12">
      <c r="K1044" s="228"/>
      <c r="L1044" s="228"/>
    </row>
    <row r="1045" spans="11:12">
      <c r="K1045" s="228"/>
      <c r="L1045" s="228"/>
    </row>
    <row r="1046" spans="11:12">
      <c r="K1046" s="228"/>
      <c r="L1046" s="228"/>
    </row>
    <row r="1047" spans="11:12">
      <c r="K1047" s="228"/>
      <c r="L1047" s="228"/>
    </row>
    <row r="1048" spans="11:12">
      <c r="K1048" s="228"/>
      <c r="L1048" s="228"/>
    </row>
    <row r="1049" spans="11:12">
      <c r="K1049" s="228"/>
      <c r="L1049" s="228"/>
    </row>
    <row r="1050" spans="11:12">
      <c r="K1050" s="228"/>
      <c r="L1050" s="228"/>
    </row>
    <row r="1051" spans="11:12">
      <c r="K1051" s="228"/>
      <c r="L1051" s="228"/>
    </row>
    <row r="1052" spans="11:12">
      <c r="K1052" s="228"/>
      <c r="L1052" s="228"/>
    </row>
    <row r="1053" spans="11:12">
      <c r="K1053" s="228"/>
      <c r="L1053" s="228"/>
    </row>
    <row r="1054" spans="11:12">
      <c r="K1054" s="228"/>
      <c r="L1054" s="228"/>
    </row>
    <row r="1055" spans="11:12">
      <c r="K1055" s="228"/>
      <c r="L1055" s="228"/>
    </row>
    <row r="1056" spans="11:12">
      <c r="K1056" s="228"/>
      <c r="L1056" s="228"/>
    </row>
    <row r="1057" spans="11:12">
      <c r="K1057" s="228"/>
      <c r="L1057" s="228"/>
    </row>
    <row r="1058" spans="11:12">
      <c r="K1058" s="228"/>
      <c r="L1058" s="228"/>
    </row>
    <row r="1059" spans="11:12">
      <c r="K1059" s="228"/>
      <c r="L1059" s="228"/>
    </row>
    <row r="1060" spans="11:12">
      <c r="K1060" s="228"/>
      <c r="L1060" s="228"/>
    </row>
    <row r="1061" spans="11:12">
      <c r="K1061" s="228"/>
      <c r="L1061" s="228"/>
    </row>
    <row r="1062" spans="11:12">
      <c r="K1062" s="228"/>
      <c r="L1062" s="228"/>
    </row>
    <row r="1063" spans="11:12">
      <c r="K1063" s="228"/>
      <c r="L1063" s="228"/>
    </row>
    <row r="1064" spans="11:12">
      <c r="K1064" s="228"/>
      <c r="L1064" s="228"/>
    </row>
    <row r="1065" spans="11:12">
      <c r="K1065" s="228"/>
      <c r="L1065" s="228"/>
    </row>
    <row r="1066" spans="11:12">
      <c r="K1066" s="228"/>
      <c r="L1066" s="228"/>
    </row>
    <row r="1067" spans="11:12">
      <c r="K1067" s="228"/>
      <c r="L1067" s="228"/>
    </row>
    <row r="1068" spans="11:12">
      <c r="K1068" s="228"/>
      <c r="L1068" s="228"/>
    </row>
    <row r="1069" spans="11:12">
      <c r="K1069" s="228"/>
      <c r="L1069" s="228"/>
    </row>
    <row r="1070" spans="11:12">
      <c r="K1070" s="228"/>
      <c r="L1070" s="228"/>
    </row>
    <row r="1071" spans="11:12">
      <c r="K1071" s="228"/>
      <c r="L1071" s="228"/>
    </row>
    <row r="1072" spans="11:12">
      <c r="K1072" s="228"/>
      <c r="L1072" s="228"/>
    </row>
    <row r="1073" spans="11:12">
      <c r="K1073" s="228"/>
      <c r="L1073" s="228"/>
    </row>
    <row r="1074" spans="11:12">
      <c r="K1074" s="228"/>
      <c r="L1074" s="228"/>
    </row>
    <row r="1075" spans="11:12">
      <c r="K1075" s="228"/>
      <c r="L1075" s="228"/>
    </row>
    <row r="1076" spans="11:12">
      <c r="K1076" s="228"/>
      <c r="L1076" s="228"/>
    </row>
    <row r="1077" spans="11:12">
      <c r="K1077" s="228"/>
      <c r="L1077" s="228"/>
    </row>
    <row r="1078" spans="11:12">
      <c r="K1078" s="228"/>
      <c r="L1078" s="228"/>
    </row>
    <row r="1079" spans="11:12">
      <c r="K1079" s="228"/>
      <c r="L1079" s="228"/>
    </row>
    <row r="1080" spans="11:12">
      <c r="K1080" s="228"/>
      <c r="L1080" s="228"/>
    </row>
    <row r="1081" spans="11:12">
      <c r="K1081" s="228"/>
      <c r="L1081" s="228"/>
    </row>
    <row r="1082" spans="11:12">
      <c r="K1082" s="228"/>
      <c r="L1082" s="228"/>
    </row>
    <row r="1083" spans="11:12">
      <c r="K1083" s="228"/>
      <c r="L1083" s="228"/>
    </row>
    <row r="1084" spans="11:12">
      <c r="K1084" s="228"/>
      <c r="L1084" s="228"/>
    </row>
    <row r="1085" spans="11:12">
      <c r="K1085" s="228"/>
      <c r="L1085" s="228"/>
    </row>
    <row r="1086" spans="11:12">
      <c r="K1086" s="228"/>
      <c r="L1086" s="228"/>
    </row>
    <row r="1087" spans="11:12">
      <c r="K1087" s="228"/>
      <c r="L1087" s="228"/>
    </row>
    <row r="1088" spans="11:12">
      <c r="K1088" s="228"/>
      <c r="L1088" s="228"/>
    </row>
    <row r="1089" spans="11:12">
      <c r="K1089" s="228"/>
      <c r="L1089" s="228"/>
    </row>
    <row r="1090" spans="11:12">
      <c r="K1090" s="228"/>
      <c r="L1090" s="228"/>
    </row>
    <row r="1091" spans="11:12">
      <c r="K1091" s="228"/>
      <c r="L1091" s="228"/>
    </row>
    <row r="1092" spans="11:12">
      <c r="K1092" s="228"/>
      <c r="L1092" s="228"/>
    </row>
    <row r="1093" spans="11:12">
      <c r="K1093" s="228"/>
      <c r="L1093" s="228"/>
    </row>
    <row r="1094" spans="11:12">
      <c r="K1094" s="228"/>
      <c r="L1094" s="228"/>
    </row>
    <row r="1095" spans="11:12">
      <c r="K1095" s="228"/>
      <c r="L1095" s="228"/>
    </row>
    <row r="1096" spans="11:12">
      <c r="K1096" s="228"/>
      <c r="L1096" s="228"/>
    </row>
    <row r="1097" spans="11:12">
      <c r="K1097" s="228"/>
      <c r="L1097" s="228"/>
    </row>
    <row r="1098" spans="11:12">
      <c r="K1098" s="228"/>
      <c r="L1098" s="228"/>
    </row>
    <row r="1099" spans="11:12">
      <c r="K1099" s="228"/>
      <c r="L1099" s="228"/>
    </row>
    <row r="1100" spans="11:12">
      <c r="K1100" s="228"/>
      <c r="L1100" s="228"/>
    </row>
    <row r="1101" spans="11:12">
      <c r="K1101" s="228"/>
      <c r="L1101" s="228"/>
    </row>
    <row r="1102" spans="11:12">
      <c r="K1102" s="228"/>
      <c r="L1102" s="228"/>
    </row>
    <row r="1103" spans="11:12">
      <c r="K1103" s="228"/>
      <c r="L1103" s="228"/>
    </row>
    <row r="1104" spans="11:12">
      <c r="K1104" s="228"/>
      <c r="L1104" s="228"/>
    </row>
    <row r="1105" spans="11:12">
      <c r="K1105" s="228"/>
      <c r="L1105" s="228"/>
    </row>
    <row r="1106" spans="11:12">
      <c r="K1106" s="228"/>
      <c r="L1106" s="228"/>
    </row>
    <row r="1107" spans="11:12">
      <c r="K1107" s="228"/>
      <c r="L1107" s="228"/>
    </row>
    <row r="1108" spans="11:12">
      <c r="K1108" s="228"/>
      <c r="L1108" s="228"/>
    </row>
    <row r="1109" spans="11:12">
      <c r="K1109" s="228"/>
      <c r="L1109" s="228"/>
    </row>
    <row r="1110" spans="11:12">
      <c r="K1110" s="228"/>
      <c r="L1110" s="228"/>
    </row>
    <row r="1111" spans="11:12">
      <c r="K1111" s="228"/>
      <c r="L1111" s="228"/>
    </row>
    <row r="1112" spans="11:12">
      <c r="K1112" s="228"/>
      <c r="L1112" s="228"/>
    </row>
    <row r="1113" spans="11:12">
      <c r="K1113" s="228"/>
      <c r="L1113" s="228"/>
    </row>
    <row r="1114" spans="11:12">
      <c r="K1114" s="228"/>
      <c r="L1114" s="228"/>
    </row>
    <row r="1115" spans="11:12">
      <c r="K1115" s="228"/>
      <c r="L1115" s="228"/>
    </row>
    <row r="1116" spans="11:12">
      <c r="K1116" s="228"/>
      <c r="L1116" s="228"/>
    </row>
    <row r="1117" spans="11:12">
      <c r="K1117" s="228"/>
      <c r="L1117" s="228"/>
    </row>
    <row r="1118" spans="11:12">
      <c r="K1118" s="228"/>
      <c r="L1118" s="228"/>
    </row>
    <row r="1119" spans="11:12">
      <c r="K1119" s="228"/>
      <c r="L1119" s="228"/>
    </row>
    <row r="1120" spans="11:12">
      <c r="K1120" s="228"/>
      <c r="L1120" s="228"/>
    </row>
    <row r="1121" spans="11:12">
      <c r="K1121" s="228"/>
      <c r="L1121" s="228"/>
    </row>
    <row r="1122" spans="11:12">
      <c r="K1122" s="228"/>
      <c r="L1122" s="228"/>
    </row>
    <row r="1123" spans="11:12">
      <c r="K1123" s="228"/>
      <c r="L1123" s="228"/>
    </row>
    <row r="1124" spans="11:12">
      <c r="K1124" s="228"/>
      <c r="L1124" s="228"/>
    </row>
    <row r="1125" spans="11:12">
      <c r="K1125" s="228"/>
      <c r="L1125" s="228"/>
    </row>
    <row r="1126" spans="11:12">
      <c r="K1126" s="228"/>
      <c r="L1126" s="228"/>
    </row>
    <row r="1127" spans="11:12">
      <c r="K1127" s="228"/>
      <c r="L1127" s="228"/>
    </row>
    <row r="1128" spans="11:12">
      <c r="K1128" s="228"/>
      <c r="L1128" s="228"/>
    </row>
    <row r="1129" spans="11:12">
      <c r="K1129" s="228"/>
      <c r="L1129" s="228"/>
    </row>
    <row r="1130" spans="11:12">
      <c r="K1130" s="228"/>
      <c r="L1130" s="228"/>
    </row>
    <row r="1131" spans="11:12">
      <c r="K1131" s="228"/>
      <c r="L1131" s="228"/>
    </row>
    <row r="1132" spans="11:12">
      <c r="K1132" s="228"/>
      <c r="L1132" s="228"/>
    </row>
    <row r="1133" spans="11:12">
      <c r="K1133" s="228"/>
      <c r="L1133" s="228"/>
    </row>
    <row r="1134" spans="11:12">
      <c r="K1134" s="228"/>
      <c r="L1134" s="228"/>
    </row>
    <row r="1135" spans="11:12">
      <c r="K1135" s="228"/>
      <c r="L1135" s="228"/>
    </row>
    <row r="1136" spans="11:12">
      <c r="K1136" s="228"/>
      <c r="L1136" s="228"/>
    </row>
    <row r="1137" spans="11:12">
      <c r="K1137" s="228"/>
      <c r="L1137" s="228"/>
    </row>
    <row r="1138" spans="11:12">
      <c r="K1138" s="228"/>
      <c r="L1138" s="228"/>
    </row>
    <row r="1139" spans="11:12">
      <c r="K1139" s="228"/>
      <c r="L1139" s="228"/>
    </row>
    <row r="1140" spans="11:12">
      <c r="K1140" s="228"/>
      <c r="L1140" s="228"/>
    </row>
    <row r="1141" spans="11:12">
      <c r="K1141" s="228"/>
      <c r="L1141" s="228"/>
    </row>
    <row r="1142" spans="11:12">
      <c r="K1142" s="228"/>
      <c r="L1142" s="228"/>
    </row>
    <row r="1143" spans="11:12">
      <c r="K1143" s="228"/>
      <c r="L1143" s="228"/>
    </row>
    <row r="1144" spans="11:12">
      <c r="K1144" s="228"/>
      <c r="L1144" s="228"/>
    </row>
    <row r="1145" spans="11:12">
      <c r="K1145" s="228"/>
      <c r="L1145" s="228"/>
    </row>
    <row r="1146" spans="11:12">
      <c r="K1146" s="228"/>
      <c r="L1146" s="228"/>
    </row>
    <row r="1147" spans="11:12">
      <c r="K1147" s="228"/>
      <c r="L1147" s="228"/>
    </row>
    <row r="1148" spans="11:12">
      <c r="K1148" s="228"/>
      <c r="L1148" s="228"/>
    </row>
    <row r="1149" spans="11:12">
      <c r="K1149" s="228"/>
      <c r="L1149" s="228"/>
    </row>
    <row r="1150" spans="11:12">
      <c r="K1150" s="228"/>
      <c r="L1150" s="228"/>
    </row>
    <row r="1151" spans="11:12">
      <c r="K1151" s="228"/>
      <c r="L1151" s="228"/>
    </row>
    <row r="1152" spans="11:12">
      <c r="K1152" s="228"/>
      <c r="L1152" s="228"/>
    </row>
    <row r="1153" spans="11:12">
      <c r="K1153" s="228"/>
      <c r="L1153" s="228"/>
    </row>
    <row r="1154" spans="11:12">
      <c r="K1154" s="228"/>
      <c r="L1154" s="228"/>
    </row>
    <row r="1155" spans="11:12">
      <c r="K1155" s="228"/>
      <c r="L1155" s="228"/>
    </row>
    <row r="1156" spans="11:12">
      <c r="K1156" s="228"/>
      <c r="L1156" s="228"/>
    </row>
    <row r="1157" spans="11:12">
      <c r="K1157" s="228"/>
      <c r="L1157" s="228"/>
    </row>
    <row r="1158" spans="11:12">
      <c r="K1158" s="228"/>
      <c r="L1158" s="228"/>
    </row>
    <row r="1159" spans="11:12">
      <c r="K1159" s="228"/>
      <c r="L1159" s="228"/>
    </row>
    <row r="1160" spans="11:12">
      <c r="K1160" s="228"/>
      <c r="L1160" s="228"/>
    </row>
    <row r="1161" spans="11:12">
      <c r="K1161" s="228"/>
      <c r="L1161" s="228"/>
    </row>
    <row r="1162" spans="11:12">
      <c r="K1162" s="228"/>
      <c r="L1162" s="228"/>
    </row>
    <row r="1163" spans="11:12">
      <c r="K1163" s="228"/>
      <c r="L1163" s="228"/>
    </row>
    <row r="1164" spans="11:12">
      <c r="K1164" s="228"/>
      <c r="L1164" s="228"/>
    </row>
    <row r="1165" spans="11:12">
      <c r="K1165" s="228"/>
      <c r="L1165" s="228"/>
    </row>
    <row r="1166" spans="11:12">
      <c r="K1166" s="228"/>
      <c r="L1166" s="228"/>
    </row>
    <row r="1167" spans="11:12">
      <c r="K1167" s="228"/>
      <c r="L1167" s="228"/>
    </row>
    <row r="1168" spans="11:12">
      <c r="K1168" s="228"/>
      <c r="L1168" s="228"/>
    </row>
    <row r="1169" spans="11:12">
      <c r="K1169" s="228"/>
      <c r="L1169" s="228"/>
    </row>
    <row r="1170" spans="11:12">
      <c r="K1170" s="228"/>
      <c r="L1170" s="228"/>
    </row>
    <row r="1171" spans="11:12">
      <c r="K1171" s="228"/>
      <c r="L1171" s="228"/>
    </row>
    <row r="1172" spans="11:12">
      <c r="K1172" s="228"/>
      <c r="L1172" s="228"/>
    </row>
    <row r="1173" spans="11:12">
      <c r="K1173" s="228"/>
      <c r="L1173" s="228"/>
    </row>
    <row r="1174" spans="11:12">
      <c r="K1174" s="228"/>
      <c r="L1174" s="228"/>
    </row>
    <row r="1175" spans="11:12">
      <c r="K1175" s="228"/>
      <c r="L1175" s="228"/>
    </row>
    <row r="1176" spans="11:12">
      <c r="K1176" s="228"/>
      <c r="L1176" s="228"/>
    </row>
    <row r="1177" spans="11:12">
      <c r="K1177" s="228"/>
      <c r="L1177" s="228"/>
    </row>
    <row r="1178" spans="11:12">
      <c r="K1178" s="228"/>
      <c r="L1178" s="228"/>
    </row>
    <row r="1179" spans="11:12">
      <c r="K1179" s="228"/>
      <c r="L1179" s="228"/>
    </row>
    <row r="1180" spans="11:12">
      <c r="K1180" s="228"/>
      <c r="L1180" s="228"/>
    </row>
    <row r="1181" spans="11:12">
      <c r="K1181" s="228"/>
      <c r="L1181" s="228"/>
    </row>
    <row r="1182" spans="11:12">
      <c r="K1182" s="228"/>
      <c r="L1182" s="228"/>
    </row>
    <row r="1183" spans="11:12">
      <c r="K1183" s="228"/>
      <c r="L1183" s="228"/>
    </row>
    <row r="1184" spans="11:12">
      <c r="K1184" s="228"/>
      <c r="L1184" s="228"/>
    </row>
    <row r="1185" spans="11:12">
      <c r="K1185" s="228"/>
      <c r="L1185" s="228"/>
    </row>
    <row r="1186" spans="11:12">
      <c r="K1186" s="228"/>
      <c r="L1186" s="228"/>
    </row>
    <row r="1187" spans="11:12">
      <c r="K1187" s="228"/>
      <c r="L1187" s="228"/>
    </row>
    <row r="1188" spans="11:12">
      <c r="K1188" s="228"/>
      <c r="L1188" s="228"/>
    </row>
    <row r="1189" spans="11:12">
      <c r="K1189" s="228"/>
      <c r="L1189" s="228"/>
    </row>
    <row r="1190" spans="11:12">
      <c r="K1190" s="228"/>
      <c r="L1190" s="228"/>
    </row>
    <row r="1191" spans="11:12">
      <c r="K1191" s="228"/>
      <c r="L1191" s="228"/>
    </row>
    <row r="1192" spans="11:12">
      <c r="K1192" s="228"/>
      <c r="L1192" s="228"/>
    </row>
    <row r="1193" spans="11:12">
      <c r="K1193" s="228"/>
      <c r="L1193" s="228"/>
    </row>
    <row r="1194" spans="11:12">
      <c r="K1194" s="228"/>
      <c r="L1194" s="228"/>
    </row>
    <row r="1195" spans="11:12">
      <c r="K1195" s="228"/>
      <c r="L1195" s="228"/>
    </row>
    <row r="1196" spans="11:12">
      <c r="K1196" s="228"/>
      <c r="L1196" s="228"/>
    </row>
    <row r="1197" spans="11:12">
      <c r="K1197" s="228"/>
      <c r="L1197" s="228"/>
    </row>
    <row r="1198" spans="11:12">
      <c r="K1198" s="228"/>
      <c r="L1198" s="228"/>
    </row>
    <row r="1199" spans="11:12">
      <c r="K1199" s="228"/>
      <c r="L1199" s="228"/>
    </row>
    <row r="1200" spans="11:12">
      <c r="K1200" s="228"/>
      <c r="L1200" s="228"/>
    </row>
    <row r="1201" spans="11:12">
      <c r="K1201" s="228"/>
      <c r="L1201" s="228"/>
    </row>
    <row r="1202" spans="11:12">
      <c r="K1202" s="228"/>
      <c r="L1202" s="228"/>
    </row>
    <row r="1203" spans="11:12">
      <c r="K1203" s="228"/>
      <c r="L1203" s="228"/>
    </row>
    <row r="1204" spans="11:12">
      <c r="K1204" s="228"/>
      <c r="L1204" s="228"/>
    </row>
    <row r="1205" spans="11:12">
      <c r="K1205" s="228"/>
      <c r="L1205" s="228"/>
    </row>
    <row r="1206" spans="11:12">
      <c r="K1206" s="228"/>
      <c r="L1206" s="228"/>
    </row>
    <row r="1207" spans="11:12">
      <c r="K1207" s="228"/>
      <c r="L1207" s="228"/>
    </row>
    <row r="1208" spans="11:12">
      <c r="K1208" s="228"/>
      <c r="L1208" s="228"/>
    </row>
    <row r="1209" spans="11:12">
      <c r="K1209" s="228"/>
      <c r="L1209" s="228"/>
    </row>
    <row r="1210" spans="11:12">
      <c r="K1210" s="228"/>
      <c r="L1210" s="228"/>
    </row>
    <row r="1211" spans="11:12">
      <c r="K1211" s="228"/>
      <c r="L1211" s="228"/>
    </row>
    <row r="1212" spans="11:12">
      <c r="K1212" s="228"/>
      <c r="L1212" s="228"/>
    </row>
    <row r="1213" spans="11:12">
      <c r="K1213" s="228"/>
      <c r="L1213" s="228"/>
    </row>
    <row r="1214" spans="11:12">
      <c r="K1214" s="228"/>
      <c r="L1214" s="228"/>
    </row>
    <row r="1215" spans="11:12">
      <c r="K1215" s="228"/>
      <c r="L1215" s="228"/>
    </row>
    <row r="1216" spans="11:12">
      <c r="K1216" s="228"/>
      <c r="L1216" s="228"/>
    </row>
    <row r="1217" spans="11:12">
      <c r="K1217" s="228"/>
      <c r="L1217" s="228"/>
    </row>
    <row r="1218" spans="11:12">
      <c r="K1218" s="228"/>
      <c r="L1218" s="228"/>
    </row>
    <row r="1219" spans="11:12">
      <c r="K1219" s="228"/>
      <c r="L1219" s="228"/>
    </row>
    <row r="1220" spans="11:12">
      <c r="K1220" s="228"/>
      <c r="L1220" s="228"/>
    </row>
    <row r="1221" spans="11:12">
      <c r="K1221" s="228"/>
      <c r="L1221" s="228"/>
    </row>
    <row r="1222" spans="11:12">
      <c r="K1222" s="228"/>
      <c r="L1222" s="228"/>
    </row>
    <row r="1223" spans="11:12">
      <c r="K1223" s="228"/>
      <c r="L1223" s="228"/>
    </row>
    <row r="1224" spans="11:12">
      <c r="K1224" s="228"/>
      <c r="L1224" s="228"/>
    </row>
    <row r="1225" spans="11:12">
      <c r="K1225" s="228"/>
      <c r="L1225" s="228"/>
    </row>
    <row r="1226" spans="11:12">
      <c r="K1226" s="228"/>
      <c r="L1226" s="228"/>
    </row>
    <row r="1227" spans="11:12">
      <c r="K1227" s="228"/>
      <c r="L1227" s="228"/>
    </row>
    <row r="1228" spans="11:12">
      <c r="K1228" s="228"/>
      <c r="L1228" s="228"/>
    </row>
    <row r="1229" spans="11:12">
      <c r="K1229" s="228"/>
      <c r="L1229" s="228"/>
    </row>
    <row r="1230" spans="11:12">
      <c r="K1230" s="228"/>
      <c r="L1230" s="228"/>
    </row>
    <row r="1231" spans="11:12">
      <c r="K1231" s="228"/>
      <c r="L1231" s="228"/>
    </row>
    <row r="1232" spans="11:12">
      <c r="K1232" s="228"/>
      <c r="L1232" s="228"/>
    </row>
    <row r="1233" spans="11:12">
      <c r="K1233" s="228"/>
      <c r="L1233" s="228"/>
    </row>
    <row r="1234" spans="11:12">
      <c r="K1234" s="228"/>
      <c r="L1234" s="228"/>
    </row>
    <row r="1235" spans="11:12">
      <c r="K1235" s="228"/>
      <c r="L1235" s="228"/>
    </row>
    <row r="1236" spans="11:12">
      <c r="K1236" s="228"/>
      <c r="L1236" s="228"/>
    </row>
    <row r="1237" spans="11:12">
      <c r="K1237" s="228"/>
      <c r="L1237" s="228"/>
    </row>
    <row r="1238" spans="11:12">
      <c r="K1238" s="228"/>
      <c r="L1238" s="228"/>
    </row>
    <row r="1239" spans="11:12">
      <c r="K1239" s="228"/>
      <c r="L1239" s="228"/>
    </row>
    <row r="1240" spans="11:12">
      <c r="K1240" s="228"/>
      <c r="L1240" s="228"/>
    </row>
    <row r="1241" spans="11:12">
      <c r="K1241" s="228"/>
      <c r="L1241" s="228"/>
    </row>
    <row r="1242" spans="11:12">
      <c r="K1242" s="228"/>
      <c r="L1242" s="228"/>
    </row>
    <row r="1243" spans="11:12">
      <c r="K1243" s="228"/>
      <c r="L1243" s="228"/>
    </row>
    <row r="1244" spans="11:12">
      <c r="K1244" s="228"/>
      <c r="L1244" s="228"/>
    </row>
    <row r="1245" spans="11:12">
      <c r="K1245" s="228"/>
      <c r="L1245" s="228"/>
    </row>
    <row r="1246" spans="11:12">
      <c r="K1246" s="228"/>
      <c r="L1246" s="228"/>
    </row>
    <row r="1247" spans="11:12">
      <c r="K1247" s="228"/>
      <c r="L1247" s="228"/>
    </row>
    <row r="1248" spans="11:12">
      <c r="K1248" s="228"/>
      <c r="L1248" s="228"/>
    </row>
    <row r="1249" spans="11:12">
      <c r="K1249" s="228"/>
      <c r="L1249" s="228"/>
    </row>
    <row r="1250" spans="11:12">
      <c r="K1250" s="228"/>
      <c r="L1250" s="228"/>
    </row>
    <row r="1251" spans="11:12">
      <c r="K1251" s="228"/>
      <c r="L1251" s="228"/>
    </row>
    <row r="1252" spans="11:12">
      <c r="K1252" s="228"/>
      <c r="L1252" s="228"/>
    </row>
    <row r="1253" spans="11:12">
      <c r="K1253" s="228"/>
      <c r="L1253" s="228"/>
    </row>
    <row r="1254" spans="11:12">
      <c r="K1254" s="228"/>
      <c r="L1254" s="228"/>
    </row>
    <row r="1255" spans="11:12">
      <c r="K1255" s="228"/>
      <c r="L1255" s="228"/>
    </row>
    <row r="1256" spans="11:12">
      <c r="K1256" s="228"/>
      <c r="L1256" s="228"/>
    </row>
    <row r="1257" spans="11:12">
      <c r="K1257" s="228"/>
      <c r="L1257" s="228"/>
    </row>
    <row r="1258" spans="11:12">
      <c r="K1258" s="228"/>
      <c r="L1258" s="228"/>
    </row>
    <row r="1259" spans="11:12">
      <c r="K1259" s="228"/>
      <c r="L1259" s="228"/>
    </row>
    <row r="1260" spans="11:12">
      <c r="K1260" s="228"/>
      <c r="L1260" s="228"/>
    </row>
    <row r="1261" spans="11:12">
      <c r="K1261" s="228"/>
      <c r="L1261" s="228"/>
    </row>
    <row r="1262" spans="11:12">
      <c r="K1262" s="228"/>
      <c r="L1262" s="228"/>
    </row>
    <row r="1263" spans="11:12">
      <c r="K1263" s="228"/>
      <c r="L1263" s="228"/>
    </row>
    <row r="1264" spans="11:12">
      <c r="K1264" s="228"/>
      <c r="L1264" s="228"/>
    </row>
    <row r="1265" spans="11:12">
      <c r="K1265" s="228"/>
      <c r="L1265" s="228"/>
    </row>
    <row r="1266" spans="11:12">
      <c r="K1266" s="228"/>
      <c r="L1266" s="228"/>
    </row>
    <row r="1267" spans="11:12">
      <c r="K1267" s="228"/>
      <c r="L1267" s="228"/>
    </row>
    <row r="1268" spans="11:12">
      <c r="K1268" s="228"/>
      <c r="L1268" s="228"/>
    </row>
    <row r="1269" spans="11:12">
      <c r="K1269" s="228"/>
      <c r="L1269" s="228"/>
    </row>
    <row r="1270" spans="11:12">
      <c r="K1270" s="228"/>
      <c r="L1270" s="228"/>
    </row>
    <row r="1271" spans="11:12">
      <c r="K1271" s="228"/>
      <c r="L1271" s="228"/>
    </row>
    <row r="1272" spans="11:12">
      <c r="K1272" s="228"/>
      <c r="L1272" s="228"/>
    </row>
    <row r="1273" spans="11:12">
      <c r="K1273" s="228"/>
      <c r="L1273" s="228"/>
    </row>
    <row r="1274" spans="11:12">
      <c r="K1274" s="228"/>
      <c r="L1274" s="228"/>
    </row>
    <row r="1275" spans="11:12">
      <c r="K1275" s="228"/>
      <c r="L1275" s="228"/>
    </row>
    <row r="1276" spans="11:12">
      <c r="K1276" s="228"/>
      <c r="L1276" s="228"/>
    </row>
    <row r="1277" spans="11:12">
      <c r="K1277" s="228"/>
      <c r="L1277" s="228"/>
    </row>
    <row r="1278" spans="11:12">
      <c r="K1278" s="228"/>
      <c r="L1278" s="228"/>
    </row>
    <row r="1279" spans="11:12">
      <c r="K1279" s="228"/>
      <c r="L1279" s="228"/>
    </row>
    <row r="1280" spans="11:12">
      <c r="K1280" s="228"/>
      <c r="L1280" s="228"/>
    </row>
    <row r="1281" spans="11:12">
      <c r="K1281" s="228"/>
      <c r="L1281" s="228"/>
    </row>
    <row r="1282" spans="11:12">
      <c r="K1282" s="228"/>
      <c r="L1282" s="228"/>
    </row>
    <row r="1283" spans="11:12">
      <c r="K1283" s="228"/>
      <c r="L1283" s="228"/>
    </row>
    <row r="1284" spans="11:12">
      <c r="K1284" s="228"/>
      <c r="L1284" s="228"/>
    </row>
    <row r="1285" spans="11:12">
      <c r="K1285" s="228"/>
      <c r="L1285" s="228"/>
    </row>
    <row r="1286" spans="11:12">
      <c r="K1286" s="228"/>
      <c r="L1286" s="228"/>
    </row>
    <row r="1287" spans="11:12">
      <c r="K1287" s="228"/>
      <c r="L1287" s="228"/>
    </row>
    <row r="1288" spans="11:12">
      <c r="K1288" s="228"/>
      <c r="L1288" s="228"/>
    </row>
    <row r="1289" spans="11:12">
      <c r="K1289" s="228"/>
      <c r="L1289" s="228"/>
    </row>
    <row r="1290" spans="11:12">
      <c r="K1290" s="228"/>
      <c r="L1290" s="228"/>
    </row>
    <row r="1291" spans="11:12">
      <c r="K1291" s="228"/>
      <c r="L1291" s="228"/>
    </row>
    <row r="1292" spans="11:12">
      <c r="K1292" s="228"/>
      <c r="L1292" s="228"/>
    </row>
    <row r="1293" spans="11:12">
      <c r="K1293" s="228"/>
      <c r="L1293" s="228"/>
    </row>
    <row r="1294" spans="11:12">
      <c r="K1294" s="228"/>
      <c r="L1294" s="228"/>
    </row>
    <row r="1295" spans="11:12">
      <c r="K1295" s="228"/>
      <c r="L1295" s="228"/>
    </row>
    <row r="1296" spans="11:12">
      <c r="K1296" s="228"/>
      <c r="L1296" s="228"/>
    </row>
    <row r="1297" spans="11:12">
      <c r="K1297" s="228"/>
      <c r="L1297" s="228"/>
    </row>
    <row r="1298" spans="11:12">
      <c r="K1298" s="228"/>
      <c r="L1298" s="228"/>
    </row>
    <row r="1299" spans="11:12">
      <c r="K1299" s="228"/>
      <c r="L1299" s="228"/>
    </row>
    <row r="1300" spans="11:12">
      <c r="K1300" s="228"/>
      <c r="L1300" s="228"/>
    </row>
    <row r="1301" spans="11:12">
      <c r="K1301" s="228"/>
      <c r="L1301" s="228"/>
    </row>
    <row r="1302" spans="11:12">
      <c r="K1302" s="228"/>
      <c r="L1302" s="228"/>
    </row>
    <row r="1303" spans="11:12">
      <c r="K1303" s="228"/>
      <c r="L1303" s="228"/>
    </row>
    <row r="1304" spans="11:12">
      <c r="K1304" s="228"/>
      <c r="L1304" s="228"/>
    </row>
    <row r="1305" spans="11:12">
      <c r="K1305" s="228"/>
      <c r="L1305" s="228"/>
    </row>
    <row r="1306" spans="11:12">
      <c r="K1306" s="228"/>
      <c r="L1306" s="228"/>
    </row>
    <row r="1307" spans="11:12">
      <c r="K1307" s="228"/>
      <c r="L1307" s="228"/>
    </row>
    <row r="1308" spans="11:12">
      <c r="K1308" s="228"/>
      <c r="L1308" s="228"/>
    </row>
    <row r="1309" spans="11:12">
      <c r="K1309" s="228"/>
      <c r="L1309" s="228"/>
    </row>
    <row r="1310" spans="11:12">
      <c r="K1310" s="228"/>
      <c r="L1310" s="228"/>
    </row>
    <row r="1311" spans="11:12">
      <c r="K1311" s="228"/>
      <c r="L1311" s="228"/>
    </row>
    <row r="1312" spans="11:12">
      <c r="K1312" s="228"/>
      <c r="L1312" s="228"/>
    </row>
    <row r="1313" spans="11:12">
      <c r="K1313" s="228"/>
      <c r="L1313" s="228"/>
    </row>
    <row r="1314" spans="11:12">
      <c r="K1314" s="228"/>
      <c r="L1314" s="228"/>
    </row>
    <row r="1315" spans="11:12">
      <c r="K1315" s="228"/>
      <c r="L1315" s="228"/>
    </row>
    <row r="1316" spans="11:12">
      <c r="K1316" s="228"/>
      <c r="L1316" s="228"/>
    </row>
    <row r="1317" spans="11:12">
      <c r="K1317" s="228"/>
      <c r="L1317" s="228"/>
    </row>
    <row r="1318" spans="11:12">
      <c r="K1318" s="228"/>
      <c r="L1318" s="228"/>
    </row>
    <row r="1319" spans="11:12">
      <c r="K1319" s="228"/>
      <c r="L1319" s="228"/>
    </row>
    <row r="1320" spans="11:12">
      <c r="K1320" s="228"/>
      <c r="L1320" s="228"/>
    </row>
    <row r="1321" spans="11:12">
      <c r="K1321" s="228"/>
      <c r="L1321" s="228"/>
    </row>
    <row r="1322" spans="11:12">
      <c r="K1322" s="228"/>
      <c r="L1322" s="228"/>
    </row>
    <row r="1323" spans="11:12">
      <c r="K1323" s="228"/>
      <c r="L1323" s="228"/>
    </row>
    <row r="1324" spans="11:12">
      <c r="K1324" s="228"/>
      <c r="L1324" s="228"/>
    </row>
    <row r="1325" spans="11:12">
      <c r="K1325" s="228"/>
      <c r="L1325" s="228"/>
    </row>
    <row r="1326" spans="11:12">
      <c r="K1326" s="228"/>
      <c r="L1326" s="228"/>
    </row>
    <row r="1327" spans="11:12">
      <c r="K1327" s="228"/>
      <c r="L1327" s="228"/>
    </row>
    <row r="1328" spans="11:12">
      <c r="K1328" s="228"/>
      <c r="L1328" s="228"/>
    </row>
    <row r="1329" spans="11:12">
      <c r="K1329" s="228"/>
      <c r="L1329" s="228"/>
    </row>
    <row r="1330" spans="11:12">
      <c r="K1330" s="228"/>
      <c r="L1330" s="228"/>
    </row>
    <row r="1331" spans="11:12">
      <c r="K1331" s="228"/>
      <c r="L1331" s="228"/>
    </row>
    <row r="1332" spans="11:12">
      <c r="K1332" s="228"/>
      <c r="L1332" s="228"/>
    </row>
    <row r="1333" spans="11:12">
      <c r="K1333" s="228"/>
      <c r="L1333" s="228"/>
    </row>
    <row r="1334" spans="11:12">
      <c r="K1334" s="228"/>
      <c r="L1334" s="228"/>
    </row>
    <row r="1335" spans="11:12">
      <c r="K1335" s="228"/>
      <c r="L1335" s="228"/>
    </row>
    <row r="1336" spans="11:12">
      <c r="K1336" s="228"/>
      <c r="L1336" s="228"/>
    </row>
    <row r="1337" spans="11:12">
      <c r="K1337" s="228"/>
      <c r="L1337" s="228"/>
    </row>
    <row r="1338" spans="11:12">
      <c r="K1338" s="228"/>
      <c r="L1338" s="228"/>
    </row>
    <row r="1339" spans="11:12">
      <c r="K1339" s="228"/>
      <c r="L1339" s="228"/>
    </row>
    <row r="1340" spans="11:12">
      <c r="K1340" s="228"/>
      <c r="L1340" s="228"/>
    </row>
    <row r="1341" spans="11:12">
      <c r="K1341" s="228"/>
      <c r="L1341" s="228"/>
    </row>
    <row r="1342" spans="11:12">
      <c r="K1342" s="228"/>
      <c r="L1342" s="228"/>
    </row>
    <row r="1343" spans="11:12">
      <c r="K1343" s="228"/>
      <c r="L1343" s="228"/>
    </row>
    <row r="1344" spans="11:12">
      <c r="K1344" s="228"/>
      <c r="L1344" s="228"/>
    </row>
    <row r="1345" spans="11:12">
      <c r="K1345" s="228"/>
      <c r="L1345" s="228"/>
    </row>
    <row r="1346" spans="11:12">
      <c r="K1346" s="228"/>
      <c r="L1346" s="228"/>
    </row>
    <row r="1347" spans="11:12">
      <c r="K1347" s="228"/>
      <c r="L1347" s="228"/>
    </row>
    <row r="1348" spans="11:12">
      <c r="K1348" s="228"/>
      <c r="L1348" s="228"/>
    </row>
    <row r="1349" spans="11:12">
      <c r="K1349" s="228"/>
      <c r="L1349" s="228"/>
    </row>
    <row r="1350" spans="11:12">
      <c r="K1350" s="228"/>
      <c r="L1350" s="228"/>
    </row>
    <row r="1351" spans="11:12">
      <c r="K1351" s="228"/>
      <c r="L1351" s="228"/>
    </row>
    <row r="1352" spans="11:12">
      <c r="K1352" s="228"/>
      <c r="L1352" s="228"/>
    </row>
    <row r="1353" spans="11:12">
      <c r="K1353" s="228"/>
      <c r="L1353" s="228"/>
    </row>
    <row r="1354" spans="11:12">
      <c r="K1354" s="228"/>
      <c r="L1354" s="228"/>
    </row>
    <row r="1355" spans="11:12">
      <c r="K1355" s="228"/>
      <c r="L1355" s="228"/>
    </row>
    <row r="1356" spans="11:12">
      <c r="K1356" s="228"/>
      <c r="L1356" s="228"/>
    </row>
    <row r="1357" spans="11:12">
      <c r="K1357" s="228"/>
      <c r="L1357" s="228"/>
    </row>
    <row r="1358" spans="11:12">
      <c r="K1358" s="228"/>
      <c r="L1358" s="228"/>
    </row>
    <row r="1359" spans="11:12">
      <c r="K1359" s="228"/>
      <c r="L1359" s="228"/>
    </row>
    <row r="1360" spans="11:12">
      <c r="K1360" s="228"/>
      <c r="L1360" s="228"/>
    </row>
    <row r="1361" spans="11:12">
      <c r="K1361" s="228"/>
      <c r="L1361" s="228"/>
    </row>
    <row r="1362" spans="11:12">
      <c r="K1362" s="228"/>
      <c r="L1362" s="228"/>
    </row>
    <row r="1363" spans="11:12">
      <c r="K1363" s="228"/>
      <c r="L1363" s="228"/>
    </row>
    <row r="1364" spans="11:12">
      <c r="K1364" s="228"/>
      <c r="L1364" s="228"/>
    </row>
    <row r="1365" spans="11:12">
      <c r="K1365" s="228"/>
      <c r="L1365" s="228"/>
    </row>
    <row r="1366" spans="11:12">
      <c r="K1366" s="228"/>
      <c r="L1366" s="228"/>
    </row>
    <row r="1367" spans="11:12">
      <c r="K1367" s="228"/>
      <c r="L1367" s="228"/>
    </row>
    <row r="1368" spans="11:12">
      <c r="K1368" s="228"/>
      <c r="L1368" s="228"/>
    </row>
    <row r="1369" spans="11:12">
      <c r="K1369" s="228"/>
      <c r="L1369" s="228"/>
    </row>
    <row r="1370" spans="11:12">
      <c r="K1370" s="228"/>
      <c r="L1370" s="228"/>
    </row>
    <row r="1371" spans="11:12">
      <c r="K1371" s="228"/>
      <c r="L1371" s="228"/>
    </row>
    <row r="1372" spans="11:12">
      <c r="K1372" s="228"/>
      <c r="L1372" s="228"/>
    </row>
    <row r="1373" spans="11:12">
      <c r="K1373" s="228"/>
      <c r="L1373" s="228"/>
    </row>
    <row r="1374" spans="11:12">
      <c r="K1374" s="228"/>
      <c r="L1374" s="228"/>
    </row>
    <row r="1375" spans="11:12">
      <c r="K1375" s="228"/>
      <c r="L1375" s="228"/>
    </row>
    <row r="1376" spans="11:12">
      <c r="K1376" s="228"/>
      <c r="L1376" s="228"/>
    </row>
    <row r="1377" spans="11:12">
      <c r="K1377" s="228"/>
      <c r="L1377" s="228"/>
    </row>
    <row r="1378" spans="11:12">
      <c r="K1378" s="228"/>
      <c r="L1378" s="228"/>
    </row>
    <row r="1379" spans="11:12">
      <c r="K1379" s="228"/>
      <c r="L1379" s="228"/>
    </row>
    <row r="1380" spans="11:12">
      <c r="K1380" s="228"/>
      <c r="L1380" s="228"/>
    </row>
    <row r="1381" spans="11:12">
      <c r="K1381" s="228"/>
      <c r="L1381" s="228"/>
    </row>
    <row r="1382" spans="11:12">
      <c r="K1382" s="228"/>
      <c r="L1382" s="228"/>
    </row>
    <row r="1383" spans="11:12">
      <c r="K1383" s="228"/>
      <c r="L1383" s="228"/>
    </row>
    <row r="1384" spans="11:12">
      <c r="K1384" s="228"/>
      <c r="L1384" s="228"/>
    </row>
    <row r="1385" spans="11:12">
      <c r="K1385" s="228"/>
      <c r="L1385" s="228"/>
    </row>
    <row r="1386" spans="11:12">
      <c r="K1386" s="228"/>
      <c r="L1386" s="228"/>
    </row>
    <row r="1387" spans="11:12">
      <c r="K1387" s="228"/>
      <c r="L1387" s="228"/>
    </row>
    <row r="1388" spans="11:12">
      <c r="K1388" s="228"/>
      <c r="L1388" s="228"/>
    </row>
    <row r="1389" spans="11:12">
      <c r="K1389" s="228"/>
      <c r="L1389" s="228"/>
    </row>
    <row r="1390" spans="11:12">
      <c r="K1390" s="228"/>
      <c r="L1390" s="228"/>
    </row>
    <row r="1391" spans="11:12">
      <c r="K1391" s="228"/>
      <c r="L1391" s="228"/>
    </row>
    <row r="1392" spans="11:12">
      <c r="K1392" s="228"/>
      <c r="L1392" s="228"/>
    </row>
    <row r="1393" spans="11:12">
      <c r="K1393" s="228"/>
      <c r="L1393" s="228"/>
    </row>
    <row r="1394" spans="11:12">
      <c r="K1394" s="228"/>
      <c r="L1394" s="228"/>
    </row>
    <row r="1395" spans="11:12">
      <c r="K1395" s="228"/>
      <c r="L1395" s="228"/>
    </row>
    <row r="1396" spans="11:12">
      <c r="K1396" s="228"/>
      <c r="L1396" s="228"/>
    </row>
    <row r="1397" spans="11:12">
      <c r="K1397" s="228"/>
      <c r="L1397" s="228"/>
    </row>
    <row r="1398" spans="11:12">
      <c r="K1398" s="228"/>
      <c r="L1398" s="228"/>
    </row>
    <row r="1399" spans="11:12">
      <c r="K1399" s="228"/>
      <c r="L1399" s="228"/>
    </row>
    <row r="1400" spans="11:12">
      <c r="K1400" s="228"/>
      <c r="L1400" s="228"/>
    </row>
    <row r="1401" spans="11:12">
      <c r="K1401" s="228"/>
      <c r="L1401" s="228"/>
    </row>
    <row r="1402" spans="11:12">
      <c r="K1402" s="228"/>
      <c r="L1402" s="228"/>
    </row>
    <row r="1403" spans="11:12">
      <c r="K1403" s="228"/>
      <c r="L1403" s="228"/>
    </row>
    <row r="1404" spans="11:12">
      <c r="K1404" s="228"/>
      <c r="L1404" s="228"/>
    </row>
    <row r="1405" spans="11:12">
      <c r="K1405" s="228"/>
      <c r="L1405" s="228"/>
    </row>
    <row r="1406" spans="11:12">
      <c r="K1406" s="228"/>
      <c r="L1406" s="228"/>
    </row>
    <row r="1407" spans="11:12">
      <c r="K1407" s="228"/>
      <c r="L1407" s="228"/>
    </row>
    <row r="1408" spans="11:12">
      <c r="K1408" s="228"/>
      <c r="L1408" s="228"/>
    </row>
    <row r="1409" spans="11:12">
      <c r="K1409" s="228"/>
      <c r="L1409" s="228"/>
    </row>
    <row r="1410" spans="11:12">
      <c r="K1410" s="228"/>
      <c r="L1410" s="228"/>
    </row>
    <row r="1411" spans="11:12">
      <c r="K1411" s="228"/>
      <c r="L1411" s="228"/>
    </row>
    <row r="1412" spans="11:12">
      <c r="K1412" s="228"/>
      <c r="L1412" s="228"/>
    </row>
    <row r="1413" spans="11:12">
      <c r="K1413" s="228"/>
      <c r="L1413" s="228"/>
    </row>
    <row r="1414" spans="11:12">
      <c r="K1414" s="228"/>
      <c r="L1414" s="228"/>
    </row>
    <row r="1415" spans="11:12">
      <c r="K1415" s="228"/>
      <c r="L1415" s="228"/>
    </row>
    <row r="1416" spans="11:12">
      <c r="K1416" s="228"/>
      <c r="L1416" s="228"/>
    </row>
    <row r="1417" spans="11:12">
      <c r="K1417" s="228"/>
      <c r="L1417" s="228"/>
    </row>
    <row r="1418" spans="11:12">
      <c r="K1418" s="228"/>
      <c r="L1418" s="228"/>
    </row>
    <row r="1419" spans="11:12">
      <c r="K1419" s="228"/>
      <c r="L1419" s="228"/>
    </row>
    <row r="1420" spans="11:12">
      <c r="K1420" s="228"/>
      <c r="L1420" s="228"/>
    </row>
    <row r="1421" spans="11:12">
      <c r="K1421" s="228"/>
      <c r="L1421" s="228"/>
    </row>
    <row r="1422" spans="11:12">
      <c r="K1422" s="228"/>
      <c r="L1422" s="228"/>
    </row>
    <row r="1423" spans="11:12">
      <c r="K1423" s="228"/>
      <c r="L1423" s="228"/>
    </row>
    <row r="1424" spans="11:12">
      <c r="K1424" s="228"/>
      <c r="L1424" s="228"/>
    </row>
    <row r="1425" spans="11:12">
      <c r="K1425" s="228"/>
      <c r="L1425" s="228"/>
    </row>
    <row r="1426" spans="11:12">
      <c r="K1426" s="228"/>
      <c r="L1426" s="228"/>
    </row>
    <row r="1427" spans="11:12">
      <c r="K1427" s="228"/>
      <c r="L1427" s="228"/>
    </row>
    <row r="1428" spans="11:12">
      <c r="K1428" s="228"/>
      <c r="L1428" s="228"/>
    </row>
    <row r="1429" spans="11:12">
      <c r="K1429" s="228"/>
      <c r="L1429" s="228"/>
    </row>
    <row r="1430" spans="11:12">
      <c r="K1430" s="228"/>
      <c r="L1430" s="228"/>
    </row>
    <row r="1431" spans="11:12">
      <c r="K1431" s="228"/>
      <c r="L1431" s="228"/>
    </row>
    <row r="1432" spans="11:12">
      <c r="K1432" s="228"/>
      <c r="L1432" s="228"/>
    </row>
    <row r="1433" spans="11:12">
      <c r="K1433" s="228"/>
      <c r="L1433" s="228"/>
    </row>
    <row r="1434" spans="11:12">
      <c r="K1434" s="228"/>
      <c r="L1434" s="228"/>
    </row>
    <row r="1435" spans="11:12">
      <c r="K1435" s="228"/>
      <c r="L1435" s="228"/>
    </row>
    <row r="1436" spans="11:12">
      <c r="K1436" s="228"/>
      <c r="L1436" s="228"/>
    </row>
    <row r="1437" spans="11:12">
      <c r="K1437" s="228"/>
      <c r="L1437" s="228"/>
    </row>
    <row r="1438" spans="11:12">
      <c r="K1438" s="228"/>
      <c r="L1438" s="228"/>
    </row>
    <row r="1439" spans="11:12">
      <c r="K1439" s="228"/>
      <c r="L1439" s="228"/>
    </row>
    <row r="1440" spans="11:12">
      <c r="K1440" s="228"/>
      <c r="L1440" s="228"/>
    </row>
    <row r="1441" spans="11:12">
      <c r="K1441" s="228"/>
      <c r="L1441" s="228"/>
    </row>
    <row r="1442" spans="11:12">
      <c r="K1442" s="228"/>
      <c r="L1442" s="228"/>
    </row>
    <row r="1443" spans="11:12">
      <c r="K1443" s="228"/>
      <c r="L1443" s="228"/>
    </row>
    <row r="1444" spans="11:12">
      <c r="K1444" s="228"/>
      <c r="L1444" s="228"/>
    </row>
    <row r="1445" spans="11:12">
      <c r="K1445" s="228"/>
      <c r="L1445" s="228"/>
    </row>
    <row r="1446" spans="11:12">
      <c r="K1446" s="228"/>
      <c r="L1446" s="228"/>
    </row>
    <row r="1447" spans="11:12">
      <c r="K1447" s="228"/>
      <c r="L1447" s="228"/>
    </row>
    <row r="1448" spans="11:12">
      <c r="K1448" s="228"/>
      <c r="L1448" s="228"/>
    </row>
    <row r="1449" spans="11:12">
      <c r="K1449" s="228"/>
      <c r="L1449" s="228"/>
    </row>
    <row r="1450" spans="11:12">
      <c r="K1450" s="228"/>
      <c r="L1450" s="228"/>
    </row>
    <row r="1451" spans="11:12">
      <c r="K1451" s="228"/>
      <c r="L1451" s="228"/>
    </row>
    <row r="1452" spans="11:12">
      <c r="K1452" s="228"/>
      <c r="L1452" s="228"/>
    </row>
    <row r="1453" spans="11:12">
      <c r="K1453" s="228"/>
      <c r="L1453" s="228"/>
    </row>
    <row r="1454" spans="11:12">
      <c r="K1454" s="228"/>
      <c r="L1454" s="228"/>
    </row>
  </sheetData>
  <sheetProtection selectLockedCells="1"/>
  <sortState ref="A3:L137">
    <sortCondition ref="B3:B137"/>
    <sortCondition ref="F3:F137"/>
    <sortCondition ref="A3:A13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theme="4" tint="-0.249977111117893"/>
  </sheetPr>
  <dimension ref="A1:T31"/>
  <sheetViews>
    <sheetView topLeftCell="A19" workbookViewId="0">
      <selection activeCell="C6" sqref="C6"/>
    </sheetView>
  </sheetViews>
  <sheetFormatPr defaultRowHeight="20.25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8" width="3.875" style="4" customWidth="1"/>
    <col min="9" max="17" width="3.625" style="4" customWidth="1"/>
    <col min="18" max="19" width="16.5" style="4" hidden="1" customWidth="1"/>
    <col min="20" max="20" width="19.125" style="4" hidden="1" customWidth="1"/>
    <col min="21" max="16384" width="9" style="4"/>
  </cols>
  <sheetData>
    <row r="1" spans="1:20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0" ht="22.5">
      <c r="A2" s="444" t="s">
        <v>1692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13"/>
      <c r="S2" s="13"/>
      <c r="T2" s="13"/>
    </row>
    <row r="3" spans="1:20" ht="22.5">
      <c r="A3" s="444" t="s">
        <v>993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2"/>
      <c r="S3" s="12"/>
      <c r="T3" s="14"/>
    </row>
    <row r="4" spans="1:20" ht="12" customHeight="1"/>
    <row r="5" spans="1:20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 s="2" customFormat="1">
      <c r="A6" s="21">
        <v>1</v>
      </c>
      <c r="B6" s="7">
        <v>3619</v>
      </c>
      <c r="C6" s="65">
        <f>R6</f>
        <v>1409904304887</v>
      </c>
      <c r="D6" s="64">
        <f>S6</f>
        <v>41759</v>
      </c>
      <c r="E6" s="8" t="s">
        <v>729</v>
      </c>
      <c r="F6" s="10" t="s">
        <v>82</v>
      </c>
      <c r="G6" s="9" t="s">
        <v>1198</v>
      </c>
      <c r="H6" s="1"/>
      <c r="I6" s="1"/>
      <c r="J6" s="1"/>
      <c r="K6" s="1"/>
      <c r="L6" s="1"/>
      <c r="M6" s="1"/>
      <c r="N6" s="1"/>
      <c r="O6" s="1"/>
      <c r="P6" s="1"/>
      <c r="Q6" s="1"/>
      <c r="R6" s="56">
        <f>VLOOKUP(B6,เลขปชช!B$2:J$701,6,0)</f>
        <v>1409904304887</v>
      </c>
      <c r="S6" s="59">
        <f>VLOOKUP(B6,เลขปชช!B$2:J$701,7,0)</f>
        <v>41759</v>
      </c>
      <c r="T6" s="58">
        <v>1409904304887</v>
      </c>
    </row>
    <row r="7" spans="1:20">
      <c r="A7" s="21">
        <v>2</v>
      </c>
      <c r="B7" s="7">
        <v>3621</v>
      </c>
      <c r="C7" s="65">
        <f t="shared" ref="C7:C25" si="0">R7</f>
        <v>1579901679447</v>
      </c>
      <c r="D7" s="64">
        <f t="shared" ref="D7:D25" si="1">S7</f>
        <v>41910</v>
      </c>
      <c r="E7" s="22" t="s">
        <v>729</v>
      </c>
      <c r="F7" s="10" t="s">
        <v>1143</v>
      </c>
      <c r="G7" s="9" t="s">
        <v>1144</v>
      </c>
      <c r="H7" s="1"/>
      <c r="I7" s="1"/>
      <c r="J7" s="1"/>
      <c r="K7" s="1"/>
      <c r="L7" s="1"/>
      <c r="M7" s="1"/>
      <c r="N7" s="1"/>
      <c r="O7" s="1"/>
      <c r="P7" s="1"/>
      <c r="Q7" s="1"/>
      <c r="R7" s="56">
        <f>VLOOKUP(B7,เลขปชช!B$2:J$701,6,0)</f>
        <v>1579901679447</v>
      </c>
      <c r="S7" s="59">
        <f>VLOOKUP(B7,เลขปชช!B$2:J$701,7,0)</f>
        <v>41910</v>
      </c>
      <c r="T7" s="58">
        <v>1579901679447</v>
      </c>
    </row>
    <row r="8" spans="1:20">
      <c r="A8" s="21">
        <v>3</v>
      </c>
      <c r="B8" s="7">
        <v>3622</v>
      </c>
      <c r="C8" s="65">
        <f t="shared" si="0"/>
        <v>1579901682944</v>
      </c>
      <c r="D8" s="64">
        <f t="shared" si="1"/>
        <v>41928</v>
      </c>
      <c r="E8" s="22" t="s">
        <v>729</v>
      </c>
      <c r="F8" s="10" t="s">
        <v>1145</v>
      </c>
      <c r="G8" s="9" t="s">
        <v>1146</v>
      </c>
      <c r="H8" s="1"/>
      <c r="I8" s="1"/>
      <c r="J8" s="1"/>
      <c r="K8" s="1"/>
      <c r="L8" s="1"/>
      <c r="M8" s="1"/>
      <c r="N8" s="1"/>
      <c r="O8" s="1"/>
      <c r="P8" s="1"/>
      <c r="Q8" s="1"/>
      <c r="R8" s="56">
        <f>VLOOKUP(B8,เลขปชช!B$2:J$701,6,0)</f>
        <v>1579901682944</v>
      </c>
      <c r="S8" s="59">
        <f>VLOOKUP(B8,เลขปชช!B$2:J$701,7,0)</f>
        <v>41928</v>
      </c>
      <c r="T8" s="58">
        <v>1579901682944</v>
      </c>
    </row>
    <row r="9" spans="1:20">
      <c r="A9" s="21">
        <v>4</v>
      </c>
      <c r="B9" s="7">
        <v>3623</v>
      </c>
      <c r="C9" s="65">
        <f t="shared" si="0"/>
        <v>1579901682251</v>
      </c>
      <c r="D9" s="64">
        <f t="shared" si="1"/>
        <v>41925</v>
      </c>
      <c r="E9" s="22" t="s">
        <v>729</v>
      </c>
      <c r="F9" s="10" t="s">
        <v>1147</v>
      </c>
      <c r="G9" s="9" t="s">
        <v>85</v>
      </c>
      <c r="H9" s="1"/>
      <c r="I9" s="1"/>
      <c r="J9" s="1"/>
      <c r="K9" s="1"/>
      <c r="L9" s="1"/>
      <c r="M9" s="1"/>
      <c r="N9" s="1"/>
      <c r="O9" s="1"/>
      <c r="P9" s="1"/>
      <c r="Q9" s="1"/>
      <c r="R9" s="56">
        <f>VLOOKUP(B9,เลขปชช!B$2:J$701,6,0)</f>
        <v>1579901682251</v>
      </c>
      <c r="S9" s="59">
        <f>VLOOKUP(B9,เลขปชช!B$2:J$701,7,0)</f>
        <v>41925</v>
      </c>
      <c r="T9" s="58">
        <v>1579901682251</v>
      </c>
    </row>
    <row r="10" spans="1:20">
      <c r="A10" s="21">
        <v>5</v>
      </c>
      <c r="B10" s="7">
        <v>3624</v>
      </c>
      <c r="C10" s="65">
        <f t="shared" si="0"/>
        <v>1579901684963</v>
      </c>
      <c r="D10" s="64">
        <f t="shared" si="1"/>
        <v>41939</v>
      </c>
      <c r="E10" s="22" t="s">
        <v>729</v>
      </c>
      <c r="F10" s="10" t="s">
        <v>1148</v>
      </c>
      <c r="G10" s="9" t="s">
        <v>862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56">
        <f>VLOOKUP(B10,เลขปชช!B$2:J$701,6,0)</f>
        <v>1579901684963</v>
      </c>
      <c r="S10" s="59">
        <f>VLOOKUP(B10,เลขปชช!B$2:J$701,7,0)</f>
        <v>41939</v>
      </c>
      <c r="T10" s="58">
        <v>1579901684963</v>
      </c>
    </row>
    <row r="11" spans="1:20">
      <c r="A11" s="21">
        <v>6</v>
      </c>
      <c r="B11" s="7">
        <v>3625</v>
      </c>
      <c r="C11" s="65">
        <f t="shared" si="0"/>
        <v>1139600763485</v>
      </c>
      <c r="D11" s="64">
        <f t="shared" si="1"/>
        <v>42023</v>
      </c>
      <c r="E11" s="22" t="s">
        <v>729</v>
      </c>
      <c r="F11" s="10" t="s">
        <v>1149</v>
      </c>
      <c r="G11" s="9" t="s">
        <v>34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56">
        <f>VLOOKUP(B11,เลขปชช!B$2:J$701,6,0)</f>
        <v>1139600763485</v>
      </c>
      <c r="S11" s="59">
        <f>VLOOKUP(B11,เลขปชช!B$2:J$701,7,0)</f>
        <v>42023</v>
      </c>
      <c r="T11" s="58">
        <v>1139600763485</v>
      </c>
    </row>
    <row r="12" spans="1:20">
      <c r="A12" s="21">
        <v>7</v>
      </c>
      <c r="B12" s="7">
        <v>3626</v>
      </c>
      <c r="C12" s="65">
        <f t="shared" si="0"/>
        <v>1579901664547</v>
      </c>
      <c r="D12" s="64">
        <f t="shared" si="1"/>
        <v>41827</v>
      </c>
      <c r="E12" s="22" t="s">
        <v>729</v>
      </c>
      <c r="F12" s="10" t="s">
        <v>1150</v>
      </c>
      <c r="G12" s="9" t="s">
        <v>1151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56">
        <f>VLOOKUP(B12,เลขปชช!B$2:J$701,6,0)</f>
        <v>1579901664547</v>
      </c>
      <c r="S12" s="59">
        <f>VLOOKUP(B12,เลขปชช!B$2:J$701,7,0)</f>
        <v>41827</v>
      </c>
      <c r="T12" s="58">
        <v>1579901664547</v>
      </c>
    </row>
    <row r="13" spans="1:20">
      <c r="A13" s="21">
        <v>8</v>
      </c>
      <c r="B13" s="7">
        <v>3627</v>
      </c>
      <c r="C13" s="65">
        <f t="shared" si="0"/>
        <v>1579901690050</v>
      </c>
      <c r="D13" s="64">
        <f t="shared" si="1"/>
        <v>41968</v>
      </c>
      <c r="E13" s="22" t="s">
        <v>729</v>
      </c>
      <c r="F13" s="10" t="s">
        <v>213</v>
      </c>
      <c r="G13" s="9" t="s">
        <v>315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56">
        <f>VLOOKUP(B13,เลขปชช!B$2:J$701,6,0)</f>
        <v>1579901690050</v>
      </c>
      <c r="S13" s="59">
        <f>VLOOKUP(B13,เลขปชช!B$2:J$701,7,0)</f>
        <v>41968</v>
      </c>
      <c r="T13" s="58">
        <v>1579901690050</v>
      </c>
    </row>
    <row r="14" spans="1:20">
      <c r="A14" s="21">
        <v>9</v>
      </c>
      <c r="B14" s="7">
        <v>3628</v>
      </c>
      <c r="C14" s="65">
        <f t="shared" si="0"/>
        <v>1570501367695</v>
      </c>
      <c r="D14" s="64">
        <f t="shared" si="1"/>
        <v>41912</v>
      </c>
      <c r="E14" s="22" t="s">
        <v>729</v>
      </c>
      <c r="F14" s="10" t="s">
        <v>1152</v>
      </c>
      <c r="G14" s="9" t="s">
        <v>252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56">
        <f>VLOOKUP(B14,เลขปชช!B$2:J$701,6,0)</f>
        <v>1570501367695</v>
      </c>
      <c r="S14" s="59">
        <f>VLOOKUP(B14,เลขปชช!B$2:J$701,7,0)</f>
        <v>41912</v>
      </c>
      <c r="T14" s="58">
        <v>1570501367695</v>
      </c>
    </row>
    <row r="15" spans="1:20">
      <c r="A15" s="21">
        <v>10</v>
      </c>
      <c r="B15" s="7">
        <v>3629</v>
      </c>
      <c r="C15" s="65">
        <f t="shared" si="0"/>
        <v>1570501368411</v>
      </c>
      <c r="D15" s="64">
        <f t="shared" si="1"/>
        <v>41961</v>
      </c>
      <c r="E15" s="22" t="s">
        <v>729</v>
      </c>
      <c r="F15" s="10" t="s">
        <v>650</v>
      </c>
      <c r="G15" s="9" t="s">
        <v>1153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56">
        <f>VLOOKUP(B15,เลขปชช!B$2:J$701,6,0)</f>
        <v>1570501368411</v>
      </c>
      <c r="S15" s="59">
        <f>VLOOKUP(B15,เลขปชช!B$2:J$701,7,0)</f>
        <v>41961</v>
      </c>
      <c r="T15" s="58">
        <v>1570501368411</v>
      </c>
    </row>
    <row r="16" spans="1:20">
      <c r="A16" s="21">
        <v>11</v>
      </c>
      <c r="B16" s="7">
        <v>3630</v>
      </c>
      <c r="C16" s="65">
        <f t="shared" si="0"/>
        <v>1570501368021</v>
      </c>
      <c r="D16" s="64">
        <f t="shared" si="1"/>
        <v>41936</v>
      </c>
      <c r="E16" s="22" t="s">
        <v>730</v>
      </c>
      <c r="F16" s="10" t="s">
        <v>1154</v>
      </c>
      <c r="G16" s="9" t="s">
        <v>128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56">
        <f>VLOOKUP(B16,เลขปชช!B$2:J$701,6,0)</f>
        <v>1570501368021</v>
      </c>
      <c r="S16" s="59">
        <f>VLOOKUP(B16,เลขปชช!B$2:J$701,7,0)</f>
        <v>41936</v>
      </c>
      <c r="T16" s="58">
        <v>1570501368021</v>
      </c>
    </row>
    <row r="17" spans="1:20">
      <c r="A17" s="21">
        <v>12</v>
      </c>
      <c r="B17" s="7">
        <v>3631</v>
      </c>
      <c r="C17" s="65">
        <f t="shared" si="0"/>
        <v>1567700092391</v>
      </c>
      <c r="D17" s="64">
        <f t="shared" si="1"/>
        <v>42042</v>
      </c>
      <c r="E17" s="22" t="s">
        <v>730</v>
      </c>
      <c r="F17" s="10" t="s">
        <v>1155</v>
      </c>
      <c r="G17" s="9" t="s">
        <v>1156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56">
        <f>VLOOKUP(B17,เลขปชช!B$2:J$701,6,0)</f>
        <v>1567700092391</v>
      </c>
      <c r="S17" s="59">
        <f>VLOOKUP(B17,เลขปชช!B$2:J$701,7,0)</f>
        <v>42042</v>
      </c>
      <c r="T17" s="58">
        <v>1567700092391</v>
      </c>
    </row>
    <row r="18" spans="1:20">
      <c r="A18" s="21">
        <v>13</v>
      </c>
      <c r="B18" s="7">
        <v>3632</v>
      </c>
      <c r="C18" s="65">
        <f t="shared" si="0"/>
        <v>1579901664385</v>
      </c>
      <c r="D18" s="64">
        <f t="shared" si="1"/>
        <v>41827</v>
      </c>
      <c r="E18" s="22" t="s">
        <v>730</v>
      </c>
      <c r="F18" s="10" t="s">
        <v>1217</v>
      </c>
      <c r="G18" s="9" t="s">
        <v>1109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56">
        <f>VLOOKUP(B18,เลขปชช!B$2:J$701,6,0)</f>
        <v>1579901664385</v>
      </c>
      <c r="S18" s="59">
        <f>VLOOKUP(B18,เลขปชช!B$2:J$701,7,0)</f>
        <v>41827</v>
      </c>
      <c r="T18" s="58">
        <v>1579901664385</v>
      </c>
    </row>
    <row r="19" spans="1:20">
      <c r="A19" s="21">
        <v>14</v>
      </c>
      <c r="B19" s="7">
        <v>3633</v>
      </c>
      <c r="C19" s="65">
        <f t="shared" si="0"/>
        <v>1570501367512</v>
      </c>
      <c r="D19" s="64">
        <f t="shared" si="1"/>
        <v>41898</v>
      </c>
      <c r="E19" s="22" t="s">
        <v>730</v>
      </c>
      <c r="F19" s="10" t="s">
        <v>1157</v>
      </c>
      <c r="G19" s="9" t="s">
        <v>1158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56">
        <f>VLOOKUP(B19,เลขปชช!B$2:J$701,6,0)</f>
        <v>1570501367512</v>
      </c>
      <c r="S19" s="59">
        <f>VLOOKUP(B19,เลขปชช!B$2:J$701,7,0)</f>
        <v>41898</v>
      </c>
      <c r="T19" s="58">
        <v>1570501367512</v>
      </c>
    </row>
    <row r="20" spans="1:20">
      <c r="A20" s="21">
        <v>15</v>
      </c>
      <c r="B20" s="7">
        <v>3634</v>
      </c>
      <c r="C20" s="65">
        <f t="shared" si="0"/>
        <v>1570501367008</v>
      </c>
      <c r="D20" s="64">
        <f t="shared" si="1"/>
        <v>41859</v>
      </c>
      <c r="E20" s="22" t="s">
        <v>730</v>
      </c>
      <c r="F20" s="10" t="s">
        <v>655</v>
      </c>
      <c r="G20" s="9" t="s">
        <v>1159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56">
        <f>VLOOKUP(B20,เลขปชช!B$2:J$701,6,0)</f>
        <v>1570501367008</v>
      </c>
      <c r="S20" s="59">
        <f>VLOOKUP(B20,เลขปชช!B$2:J$701,7,0)</f>
        <v>41859</v>
      </c>
      <c r="T20" s="58">
        <v>1570501367008</v>
      </c>
    </row>
    <row r="21" spans="1:20">
      <c r="A21" s="21">
        <v>16</v>
      </c>
      <c r="B21" s="7">
        <v>3635</v>
      </c>
      <c r="C21" s="65">
        <f t="shared" si="0"/>
        <v>1129701660614</v>
      </c>
      <c r="D21" s="64">
        <f t="shared" si="1"/>
        <v>42069</v>
      </c>
      <c r="E21" s="22" t="s">
        <v>730</v>
      </c>
      <c r="F21" s="10" t="s">
        <v>1160</v>
      </c>
      <c r="G21" s="9" t="s">
        <v>1161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56">
        <f>VLOOKUP(B21,เลขปชช!B$2:J$701,6,0)</f>
        <v>1129701660614</v>
      </c>
      <c r="S21" s="59">
        <f>VLOOKUP(B21,เลขปชช!B$2:J$701,7,0)</f>
        <v>42069</v>
      </c>
      <c r="T21" s="58">
        <v>1129701660614</v>
      </c>
    </row>
    <row r="22" spans="1:20">
      <c r="A22" s="21">
        <v>17</v>
      </c>
      <c r="B22" s="7">
        <v>3636</v>
      </c>
      <c r="C22" s="65">
        <f t="shared" si="0"/>
        <v>1570501366842</v>
      </c>
      <c r="D22" s="64">
        <f t="shared" si="1"/>
        <v>41850</v>
      </c>
      <c r="E22" s="22" t="s">
        <v>730</v>
      </c>
      <c r="F22" s="10" t="s">
        <v>1162</v>
      </c>
      <c r="G22" s="9" t="s">
        <v>1163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56">
        <f>VLOOKUP(B22,เลขปชช!B$2:J$701,6,0)</f>
        <v>1570501366842</v>
      </c>
      <c r="S22" s="59">
        <f>VLOOKUP(B22,เลขปชช!B$2:J$701,7,0)</f>
        <v>41850</v>
      </c>
      <c r="T22" s="58">
        <v>1570501366842</v>
      </c>
    </row>
    <row r="23" spans="1:20">
      <c r="A23" s="21">
        <v>18</v>
      </c>
      <c r="B23" s="7">
        <v>3637</v>
      </c>
      <c r="C23" s="65">
        <f t="shared" si="0"/>
        <v>1579901670415</v>
      </c>
      <c r="D23" s="64">
        <f t="shared" si="1"/>
        <v>41859</v>
      </c>
      <c r="E23" s="22" t="s">
        <v>730</v>
      </c>
      <c r="F23" s="10" t="s">
        <v>1164</v>
      </c>
      <c r="G23" s="9" t="s">
        <v>1165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56">
        <f>VLOOKUP(B23,เลขปชช!B$2:J$701,6,0)</f>
        <v>1579901670415</v>
      </c>
      <c r="S23" s="59">
        <f>VLOOKUP(B23,เลขปชช!B$2:J$701,7,0)</f>
        <v>41859</v>
      </c>
      <c r="T23" s="58">
        <v>1579901670415</v>
      </c>
    </row>
    <row r="24" spans="1:20">
      <c r="A24" s="21">
        <v>19</v>
      </c>
      <c r="B24" s="7">
        <v>3638</v>
      </c>
      <c r="C24" s="65">
        <f t="shared" si="0"/>
        <v>1570501367741</v>
      </c>
      <c r="D24" s="64">
        <f t="shared" si="1"/>
        <v>41910</v>
      </c>
      <c r="E24" s="22" t="s">
        <v>730</v>
      </c>
      <c r="F24" s="10" t="s">
        <v>1166</v>
      </c>
      <c r="G24" s="9" t="s">
        <v>210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56">
        <f>VLOOKUP(B24,เลขปชช!B$2:J$701,6,0)</f>
        <v>1570501367741</v>
      </c>
      <c r="S24" s="59">
        <f>VLOOKUP(B24,เลขปชช!B$2:J$701,7,0)</f>
        <v>41910</v>
      </c>
      <c r="T24" s="58">
        <v>1570501367741</v>
      </c>
    </row>
    <row r="25" spans="1:20">
      <c r="A25" s="21">
        <v>20</v>
      </c>
      <c r="B25" s="7">
        <v>3639</v>
      </c>
      <c r="C25" s="65">
        <f t="shared" si="0"/>
        <v>1579901667431</v>
      </c>
      <c r="D25" s="64">
        <f t="shared" si="1"/>
        <v>41840</v>
      </c>
      <c r="E25" s="22" t="s">
        <v>730</v>
      </c>
      <c r="F25" s="10" t="s">
        <v>1167</v>
      </c>
      <c r="G25" s="9" t="s">
        <v>1168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56">
        <f>VLOOKUP(B25,เลขปชช!B$2:J$701,6,0)</f>
        <v>1579901667431</v>
      </c>
      <c r="S25" s="59">
        <f>VLOOKUP(B25,เลขปชช!B$2:J$701,7,0)</f>
        <v>41840</v>
      </c>
      <c r="T25" s="58">
        <v>1579901667431</v>
      </c>
    </row>
    <row r="26" spans="1:20">
      <c r="A26" s="21">
        <v>21</v>
      </c>
      <c r="B26" s="7"/>
      <c r="C26" s="63"/>
      <c r="D26" s="63"/>
      <c r="E26" s="22"/>
      <c r="F26" s="10"/>
      <c r="G26" s="9"/>
      <c r="H26" s="1"/>
      <c r="I26" s="15"/>
      <c r="J26" s="15"/>
      <c r="K26" s="15"/>
      <c r="L26" s="15"/>
      <c r="M26" s="15"/>
      <c r="N26" s="15"/>
      <c r="O26" s="15"/>
      <c r="P26" s="15"/>
      <c r="Q26" s="15"/>
    </row>
    <row r="27" spans="1:20">
      <c r="A27" s="21">
        <v>22</v>
      </c>
      <c r="B27" s="7"/>
      <c r="C27" s="63"/>
      <c r="D27" s="63"/>
      <c r="E27" s="22"/>
      <c r="F27" s="10"/>
      <c r="G27" s="9"/>
      <c r="H27" s="1"/>
      <c r="I27" s="15"/>
      <c r="J27" s="15"/>
      <c r="K27" s="15"/>
      <c r="L27" s="15"/>
      <c r="M27" s="15"/>
      <c r="N27" s="15"/>
      <c r="O27" s="15"/>
      <c r="P27" s="15"/>
      <c r="Q27" s="15"/>
    </row>
    <row r="28" spans="1:20">
      <c r="A28" s="21">
        <v>23</v>
      </c>
      <c r="B28" s="7"/>
      <c r="C28" s="63"/>
      <c r="D28" s="63"/>
      <c r="E28" s="22"/>
      <c r="F28" s="10"/>
      <c r="G28" s="9"/>
      <c r="H28" s="1"/>
      <c r="I28" s="15"/>
      <c r="J28" s="15"/>
      <c r="K28" s="15"/>
      <c r="L28" s="15"/>
      <c r="M28" s="15"/>
      <c r="N28" s="15"/>
      <c r="O28" s="15"/>
      <c r="P28" s="15"/>
      <c r="Q28" s="15"/>
    </row>
    <row r="29" spans="1:20">
      <c r="A29" s="21">
        <v>24</v>
      </c>
      <c r="B29" s="7"/>
      <c r="C29" s="63"/>
      <c r="D29" s="63"/>
      <c r="E29" s="22"/>
      <c r="F29" s="10"/>
      <c r="G29" s="9"/>
      <c r="H29" s="1"/>
      <c r="I29" s="15"/>
      <c r="J29" s="15"/>
      <c r="K29" s="15"/>
      <c r="L29" s="15"/>
      <c r="M29" s="15"/>
      <c r="N29" s="15"/>
      <c r="O29" s="15"/>
      <c r="P29" s="15"/>
      <c r="Q29" s="15"/>
    </row>
    <row r="30" spans="1:20">
      <c r="A30" s="21">
        <v>25</v>
      </c>
      <c r="B30" s="7"/>
      <c r="C30" s="63"/>
      <c r="D30" s="63"/>
      <c r="E30" s="22"/>
      <c r="F30" s="10"/>
      <c r="G30" s="9"/>
      <c r="H30" s="1"/>
      <c r="I30" s="15"/>
      <c r="J30" s="15"/>
      <c r="K30" s="15"/>
      <c r="L30" s="15"/>
      <c r="M30" s="15"/>
      <c r="N30" s="15"/>
      <c r="O30" s="15"/>
      <c r="P30" s="15"/>
      <c r="Q30" s="15"/>
    </row>
    <row r="31" spans="1:20">
      <c r="H31" s="5"/>
    </row>
  </sheetData>
  <mergeCells count="4">
    <mergeCell ref="A1:Q1"/>
    <mergeCell ref="A2:Q2"/>
    <mergeCell ref="A3:Q3"/>
    <mergeCell ref="E5:G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30"/>
  <dimension ref="C5:C20"/>
  <sheetViews>
    <sheetView workbookViewId="0">
      <selection activeCell="C8" sqref="C8"/>
    </sheetView>
  </sheetViews>
  <sheetFormatPr defaultRowHeight="27"/>
  <cols>
    <col min="1" max="2" width="9" style="26"/>
    <col min="3" max="3" width="79.625" style="27" customWidth="1"/>
    <col min="4" max="16384" width="9" style="26"/>
  </cols>
  <sheetData>
    <row r="5" spans="3:3" ht="35.25">
      <c r="C5" s="29" t="s">
        <v>1226</v>
      </c>
    </row>
    <row r="6" spans="3:3" ht="15.75" customHeight="1"/>
    <row r="7" spans="3:3" ht="35.25">
      <c r="C7" s="29" t="s">
        <v>1572</v>
      </c>
    </row>
    <row r="8" spans="3:3" ht="13.5" customHeight="1"/>
    <row r="9" spans="3:3" ht="35.25">
      <c r="C9" s="29"/>
    </row>
    <row r="10" spans="3:3" ht="35.25">
      <c r="C10" s="29"/>
    </row>
    <row r="11" spans="3:3" ht="35.25">
      <c r="C11" s="29"/>
    </row>
    <row r="12" spans="3:3" ht="35.25">
      <c r="C12" s="29"/>
    </row>
    <row r="18" spans="3:3" ht="35.25">
      <c r="C18" s="29" t="s">
        <v>1227</v>
      </c>
    </row>
    <row r="19" spans="3:3" ht="16.5" customHeight="1">
      <c r="C19" s="28"/>
    </row>
    <row r="20" spans="3:3" ht="35.25">
      <c r="C20" s="29" t="s">
        <v>1228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1"/>
  <dimension ref="A1:X26"/>
  <sheetViews>
    <sheetView view="pageBreakPreview" topLeftCell="B1" zoomScale="120" zoomScaleNormal="80" zoomScaleSheetLayoutView="120" workbookViewId="0">
      <selection activeCell="G13" sqref="G13"/>
    </sheetView>
  </sheetViews>
  <sheetFormatPr defaultRowHeight="23.25"/>
  <cols>
    <col min="1" max="1" width="6.5" style="187" hidden="1" customWidth="1"/>
    <col min="2" max="2" width="3.875" style="187" customWidth="1"/>
    <col min="3" max="3" width="10.5" style="187" customWidth="1"/>
    <col min="4" max="4" width="18.75" style="187" customWidth="1"/>
    <col min="5" max="5" width="17.625" style="187" customWidth="1"/>
    <col min="6" max="6" width="6.625" style="187" bestFit="1" customWidth="1"/>
    <col min="7" max="7" width="15.5" style="192" customWidth="1"/>
    <col min="8" max="8" width="12.5" style="192" bestFit="1" customWidth="1"/>
    <col min="9" max="9" width="6.25" style="193" bestFit="1" customWidth="1"/>
    <col min="10" max="10" width="21.5" style="193" customWidth="1"/>
    <col min="11" max="17" width="4" style="193" hidden="1" customWidth="1"/>
    <col min="18" max="18" width="4" style="187" hidden="1" customWidth="1"/>
    <col min="19" max="19" width="9" style="187"/>
    <col min="20" max="20" width="5.625" style="187" customWidth="1"/>
    <col min="21" max="21" width="18.75" style="187" customWidth="1"/>
    <col min="22" max="22" width="35.625" style="187" customWidth="1"/>
    <col min="23" max="23" width="14.625" style="187" bestFit="1" customWidth="1"/>
    <col min="24" max="24" width="16.75" style="187" bestFit="1" customWidth="1"/>
    <col min="25" max="16384" width="9" style="187"/>
  </cols>
  <sheetData>
    <row r="1" spans="1:24" ht="31.15" customHeight="1">
      <c r="B1" s="483" t="s">
        <v>1980</v>
      </c>
      <c r="C1" s="483"/>
      <c r="D1" s="483"/>
      <c r="E1" s="483"/>
      <c r="F1" s="483"/>
      <c r="G1" s="483"/>
      <c r="H1" s="483"/>
      <c r="I1" s="483"/>
      <c r="J1" s="194"/>
      <c r="K1" s="194"/>
      <c r="L1" s="194"/>
      <c r="M1" s="194"/>
      <c r="N1" s="194"/>
      <c r="O1" s="194"/>
      <c r="P1" s="194"/>
      <c r="Q1" s="194"/>
    </row>
    <row r="2" spans="1:24" ht="31.9" customHeight="1">
      <c r="B2" s="484" t="str">
        <f>"ห้อง "&amp;W3&amp;"       ครูประจำชั้น  "&amp;X3</f>
        <v>ห้อง เสริมประสบการณ์ 2       ครูประจำชั้น  นางสาวพรทิวา   มอยนา</v>
      </c>
      <c r="C2" s="484"/>
      <c r="D2" s="484"/>
      <c r="E2" s="484"/>
      <c r="F2" s="484"/>
      <c r="G2" s="484"/>
      <c r="H2" s="484"/>
      <c r="I2" s="484"/>
      <c r="J2" s="195"/>
      <c r="K2" s="195"/>
      <c r="L2" s="195"/>
      <c r="M2" s="195"/>
      <c r="N2" s="195"/>
      <c r="O2" s="195"/>
      <c r="P2" s="195"/>
      <c r="Q2" s="195"/>
    </row>
    <row r="3" spans="1:24" ht="26.25" customHeight="1">
      <c r="B3" s="188" t="s">
        <v>1243</v>
      </c>
      <c r="C3" s="188" t="s">
        <v>1244</v>
      </c>
      <c r="D3" s="188" t="s">
        <v>1822</v>
      </c>
      <c r="E3" s="188" t="s">
        <v>1823</v>
      </c>
      <c r="F3" s="482" t="s">
        <v>736</v>
      </c>
      <c r="G3" s="482"/>
      <c r="H3" s="482"/>
      <c r="I3" s="188" t="s">
        <v>731</v>
      </c>
      <c r="J3" s="188"/>
      <c r="K3" s="188"/>
      <c r="L3" s="188"/>
      <c r="M3" s="188"/>
      <c r="N3" s="188"/>
      <c r="O3" s="188"/>
      <c r="P3" s="188"/>
      <c r="Q3" s="188"/>
      <c r="R3" s="91"/>
      <c r="T3" s="187" t="s">
        <v>1245</v>
      </c>
      <c r="U3" s="189" t="s">
        <v>1529</v>
      </c>
      <c r="V3" s="190">
        <f>LOOKUP(9.99999999999999E+307,อนุบาล!K3:K926)</f>
        <v>14</v>
      </c>
      <c r="W3" s="187" t="str">
        <f>VLOOKUP(U3,T5:U13,2)</f>
        <v>เสริมประสบการณ์ 2</v>
      </c>
      <c r="X3" s="187" t="str">
        <f>VLOOKUP(U3,T5:V13,3)</f>
        <v>นางสาวพรทิวา   มอยนา</v>
      </c>
    </row>
    <row r="4" spans="1:24" s="186" customFormat="1" ht="24" customHeight="1">
      <c r="A4" s="187"/>
      <c r="B4" s="179">
        <f>IF(C4="","",SUBTOTAL(3,$C$4:C4))</f>
        <v>1</v>
      </c>
      <c r="C4" s="180">
        <f>IF(ROWS(C$4:C4)&gt;$V$3,"",LOOKUP(ROWS(C$4:C4),อนุบาล!$K$3:$K$145,อนุบาล!$A$3:$A$145))</f>
        <v>3843</v>
      </c>
      <c r="D4" s="136">
        <f>IF(ROWS(D$4:D4)&gt;$V$3,"",LOOKUP(ROWS(D$4:D4),อนุบาล!$K$3:$K$145,อนุบาล!$G$3:$G$145))</f>
        <v>1570501375892</v>
      </c>
      <c r="E4" s="137">
        <f ca="1">IF(ROWS(E$4:E4)&gt;$V$3,"",LOOKUP(ROWS(E$4:E4),อนุบาล!$K$3:$K$8145,อนุบาล!$H$3:$H$145))</f>
        <v>42742</v>
      </c>
      <c r="F4" s="181" t="str">
        <f>IF(ROWS(F$4:F4)&gt;$V$3,"",LOOKUP(ROWS(F$4:F4),อนุบาล!$K$3:$K$145,อนุบาล!$B$3:$B$145))</f>
        <v>เด็กชาย</v>
      </c>
      <c r="G4" s="182" t="str">
        <f>IF(ROWS(G$4:G4)&gt;$V$3,"",LOOKUP(ROWS(G$4:G4),อนุบาล!$K$3:$K$145,อนุบาล!$C$3:$C$145))</f>
        <v>ธนบดี</v>
      </c>
      <c r="H4" s="183" t="str">
        <f>IF(ROWS(H$4:H4)&gt;$V$3,"",LOOKUP(ROWS(H$4:H4),อนุบาล!$K$3:$K$145,อนุบาล!$D$3:$D$145))</f>
        <v>มณีรัตน์</v>
      </c>
      <c r="I4" s="184" t="str">
        <f>IF(ROWS(I$4:I4)&gt;$V$3,"",LOOKUP(ROWS(I$4:I4),อนุบาล!$K$3:$K$145,อนุบาล!$F$3:$F$145))</f>
        <v>อ.1/1</v>
      </c>
      <c r="J4" s="185"/>
      <c r="K4" s="185"/>
      <c r="L4" s="185"/>
      <c r="M4" s="185"/>
      <c r="N4" s="185"/>
      <c r="O4" s="185"/>
      <c r="P4" s="185"/>
      <c r="Q4" s="185"/>
      <c r="R4" s="91"/>
    </row>
    <row r="5" spans="1:24">
      <c r="B5" s="179">
        <f>IF(C5="","",SUBTOTAL(3,$C$4:C5))</f>
        <v>2</v>
      </c>
      <c r="C5" s="180">
        <f>IF(ROWS(C$4:C5)&gt;$V$3,"",LOOKUP(ROWS(C$4:C5),อนุบาล!$K$3:$K$145,อนุบาล!$A$3:$A$145))</f>
        <v>3846</v>
      </c>
      <c r="D5" s="136">
        <f>IF(ROWS(D$4:D5)&gt;$V$3,"",LOOKUP(ROWS(D$4:D5),อนุบาล!$K$3:$K$145,อนุบาล!$G$3:$G$145))</f>
        <v>1570501375400</v>
      </c>
      <c r="E5" s="137">
        <f ca="1">IF(ROWS(E$4:E5)&gt;$V$3,"",LOOKUP(ROWS(E$4:E5),อนุบาล!$K$3:$K$8145,อนุบาล!$H$3:$H$145))</f>
        <v>42697</v>
      </c>
      <c r="F5" s="181" t="str">
        <f>IF(ROWS(F$4:F5)&gt;$V$3,"",LOOKUP(ROWS(F$4:F5),อนุบาล!$K$3:$K$145,อนุบาล!$B$3:$B$145))</f>
        <v>เด็กชาย</v>
      </c>
      <c r="G5" s="182" t="str">
        <f>IF(ROWS(G$4:G5)&gt;$V$3,"",LOOKUP(ROWS(G$4:G5),อนุบาล!$K$3:$K$145,อนุบาล!$C$3:$C$145))</f>
        <v>รัชชานนท์</v>
      </c>
      <c r="H5" s="183" t="str">
        <f>IF(ROWS(H$4:H5)&gt;$V$3,"",LOOKUP(ROWS(H$4:H5),อนุบาล!$K$3:$K$145,อนุบาล!$D$3:$D$145))</f>
        <v>ก๋าซ้อน</v>
      </c>
      <c r="I5" s="184" t="str">
        <f>IF(ROWS(I$4:I5)&gt;$V$3,"",LOOKUP(ROWS(I$4:I5),อนุบาล!$K$3:$K$145,อนุบาล!$F$3:$F$145))</f>
        <v>อ.1/1</v>
      </c>
      <c r="J5" s="191"/>
      <c r="K5" s="191"/>
      <c r="L5" s="191"/>
      <c r="M5" s="191"/>
      <c r="N5" s="191"/>
      <c r="O5" s="191"/>
      <c r="P5" s="191"/>
      <c r="Q5" s="191"/>
      <c r="R5" s="91"/>
      <c r="T5" s="187" t="s">
        <v>1522</v>
      </c>
      <c r="U5" s="187" t="s">
        <v>1813</v>
      </c>
      <c r="V5" s="187" t="s">
        <v>1781</v>
      </c>
    </row>
    <row r="6" spans="1:24">
      <c r="B6" s="179">
        <f>IF(C6="","",SUBTOTAL(3,$C$4:C6))</f>
        <v>3</v>
      </c>
      <c r="C6" s="180">
        <f>IF(ROWS(C$4:C6)&gt;$V$3,"",LOOKUP(ROWS(C$4:C6),อนุบาล!$K$3:$K$145,อนุบาล!$A$3:$A$145))</f>
        <v>3733</v>
      </c>
      <c r="D6" s="136">
        <f>IF(ROWS(D$4:D6)&gt;$V$3,"",LOOKUP(ROWS(D$4:D6),อนุบาล!$K$3:$K$145,อนุบาล!$G$3:$G$145))</f>
        <v>1579901745041</v>
      </c>
      <c r="E6" s="137">
        <f ca="1">IF(ROWS(E$4:E6)&gt;$V$3,"",LOOKUP(ROWS(E$4:E6),อนุบาล!$K$3:$K$8145,อนุบาล!$H$3:$H$145))</f>
        <v>42298</v>
      </c>
      <c r="F6" s="181" t="str">
        <f>IF(ROWS(F$4:F6)&gt;$V$3,"",LOOKUP(ROWS(F$4:F6),อนุบาล!$K$3:$K$145,อนุบาล!$B$3:$B$145))</f>
        <v>เด็กชาย</v>
      </c>
      <c r="G6" s="182" t="str">
        <f>IF(ROWS(G$4:G6)&gt;$V$3,"",LOOKUP(ROWS(G$4:G6),อนุบาล!$K$3:$K$145,อนุบาล!$C$3:$C$145))</f>
        <v>เอื้ออังกูร</v>
      </c>
      <c r="H6" s="183" t="str">
        <f>IF(ROWS(H$4:H6)&gt;$V$3,"",LOOKUP(ROWS(H$4:H6),อนุบาล!$K$3:$K$145,อนุบาล!$D$3:$D$145))</f>
        <v>มีนันต๊ะ</v>
      </c>
      <c r="I6" s="184" t="str">
        <f>IF(ROWS(I$4:I6)&gt;$V$3,"",LOOKUP(ROWS(I$4:I6),อนุบาล!$K$3:$K$145,อนุบาล!$F$3:$F$145))</f>
        <v>อ.2/1</v>
      </c>
      <c r="J6" s="191"/>
      <c r="K6" s="191"/>
      <c r="L6" s="191"/>
      <c r="M6" s="191"/>
      <c r="N6" s="191"/>
      <c r="O6" s="191"/>
      <c r="P6" s="191"/>
      <c r="Q6" s="191"/>
      <c r="R6" s="91"/>
      <c r="T6" s="187" t="s">
        <v>1523</v>
      </c>
      <c r="U6" s="187" t="s">
        <v>1814</v>
      </c>
      <c r="V6" s="187" t="s">
        <v>1246</v>
      </c>
    </row>
    <row r="7" spans="1:24">
      <c r="B7" s="179">
        <f>IF(C7="","",SUBTOTAL(3,$C$4:C7))</f>
        <v>4</v>
      </c>
      <c r="C7" s="180">
        <f>IF(ROWS(C$4:C7)&gt;$V$3,"",LOOKUP(ROWS(C$4:C7),อนุบาล!$K$3:$K$145,อนุบาล!$A$3:$A$145))</f>
        <v>3734</v>
      </c>
      <c r="D7" s="136">
        <f>IF(ROWS(D$4:D7)&gt;$V$3,"",LOOKUP(ROWS(D$4:D7),อนุบาล!$K$3:$K$145,อนุบาล!$G$3:$G$145))</f>
        <v>1579901769128</v>
      </c>
      <c r="E7" s="137">
        <f ca="1">IF(ROWS(E$4:E7)&gt;$V$3,"",LOOKUP(ROWS(E$4:E7),อนุบาล!$K$3:$K$8145,อนุบาล!$H$3:$H$145))</f>
        <v>42436</v>
      </c>
      <c r="F7" s="181" t="str">
        <f>IF(ROWS(F$4:F7)&gt;$V$3,"",LOOKUP(ROWS(F$4:F7),อนุบาล!$K$3:$K$145,อนุบาล!$B$3:$B$145))</f>
        <v>เด็กชาย</v>
      </c>
      <c r="G7" s="182" t="str">
        <f>IF(ROWS(G$4:G7)&gt;$V$3,"",LOOKUP(ROWS(G$4:G7),อนุบาล!$K$3:$K$145,อนุบาล!$C$3:$C$145))</f>
        <v>กฤษณพล</v>
      </c>
      <c r="H7" s="183" t="str">
        <f>IF(ROWS(H$4:H7)&gt;$V$3,"",LOOKUP(ROWS(H$4:H7),อนุบาล!$K$3:$K$145,อนุบาล!$D$3:$D$145))</f>
        <v>ใจวรรณ์</v>
      </c>
      <c r="I7" s="184" t="str">
        <f>IF(ROWS(I$4:I7)&gt;$V$3,"",LOOKUP(ROWS(I$4:I7),อนุบาล!$K$3:$K$145,อนุบาล!$F$3:$F$145))</f>
        <v>อ.2/1</v>
      </c>
      <c r="J7" s="191"/>
      <c r="K7" s="191"/>
      <c r="L7" s="191"/>
      <c r="M7" s="191"/>
      <c r="N7" s="191"/>
      <c r="O7" s="191"/>
      <c r="P7" s="191"/>
      <c r="Q7" s="191"/>
      <c r="R7" s="91"/>
      <c r="T7" s="187" t="s">
        <v>1524</v>
      </c>
      <c r="U7" s="187" t="s">
        <v>1815</v>
      </c>
      <c r="V7" s="187" t="s">
        <v>1247</v>
      </c>
    </row>
    <row r="8" spans="1:24">
      <c r="B8" s="179">
        <f>IF(C8="","",SUBTOTAL(3,$C$4:C8))</f>
        <v>5</v>
      </c>
      <c r="C8" s="180">
        <f>IF(ROWS(C$4:C8)&gt;$V$3,"",LOOKUP(ROWS(C$4:C8),อนุบาล!$K$3:$K$145,อนุบาล!$A$3:$A$145))</f>
        <v>3761</v>
      </c>
      <c r="D8" s="136">
        <f>IF(ROWS(D$4:D8)&gt;$V$3,"",LOOKUP(ROWS(D$4:D8),อนุบาล!$K$3:$K$145,อนุบาล!$G$3:$G$145))</f>
        <v>1579901769519</v>
      </c>
      <c r="E8" s="137">
        <f ca="1">IF(ROWS(E$4:E8)&gt;$V$3,"",LOOKUP(ROWS(E$4:E8),อนุบาล!$K$3:$K$8145,อนุบาล!$H$3:$H$145))</f>
        <v>42438</v>
      </c>
      <c r="F8" s="181" t="str">
        <f>IF(ROWS(F$4:F8)&gt;$V$3,"",LOOKUP(ROWS(F$4:F8),อนุบาล!$K$3:$K$145,อนุบาล!$B$3:$B$145))</f>
        <v>เด็กชาย</v>
      </c>
      <c r="G8" s="182" t="str">
        <f>IF(ROWS(G$4:G8)&gt;$V$3,"",LOOKUP(ROWS(G$4:G8),อนุบาล!$K$3:$K$145,อนุบาล!$C$3:$C$145))</f>
        <v>กิตติกวิน</v>
      </c>
      <c r="H8" s="183" t="str">
        <f>IF(ROWS(H$4:H8)&gt;$V$3,"",LOOKUP(ROWS(H$4:H8),อนุบาล!$K$3:$K$145,อนุบาล!$D$3:$D$145))</f>
        <v>จันทร์แซม</v>
      </c>
      <c r="I8" s="184" t="str">
        <f>IF(ROWS(I$4:I8)&gt;$V$3,"",LOOKUP(ROWS(I$4:I8),อนุบาล!$K$3:$K$145,อนุบาล!$F$3:$F$145))</f>
        <v>อ.2/1</v>
      </c>
      <c r="J8" s="191"/>
      <c r="K8" s="191"/>
      <c r="L8" s="191"/>
      <c r="M8" s="191"/>
      <c r="N8" s="191"/>
      <c r="O8" s="191"/>
      <c r="P8" s="191"/>
      <c r="Q8" s="191"/>
      <c r="R8" s="91"/>
      <c r="T8" s="187" t="s">
        <v>1525</v>
      </c>
      <c r="U8" s="187" t="s">
        <v>1816</v>
      </c>
      <c r="V8" s="187" t="s">
        <v>1248</v>
      </c>
    </row>
    <row r="9" spans="1:24">
      <c r="B9" s="179">
        <f>IF(C9="","",SUBTOTAL(3,$C$4:C9))</f>
        <v>6</v>
      </c>
      <c r="C9" s="180">
        <f>IF(ROWS(C$4:C9)&gt;$V$3,"",LOOKUP(ROWS(C$4:C9),อนุบาล!$K$3:$K$145,อนุบาล!$A$3:$A$145))</f>
        <v>3624</v>
      </c>
      <c r="D9" s="136">
        <f>IF(ROWS(D$4:D9)&gt;$V$3,"",LOOKUP(ROWS(D$4:D9),อนุบาล!$K$3:$K$145,อนุบาล!$G$3:$G$145))</f>
        <v>1579901684963</v>
      </c>
      <c r="E9" s="137">
        <f ca="1">IF(ROWS(E$4:E9)&gt;$V$3,"",LOOKUP(ROWS(E$4:E9),อนุบาล!$K$3:$K$8145,อนุบาล!$H$3:$H$145))</f>
        <v>41939</v>
      </c>
      <c r="F9" s="181" t="str">
        <f>IF(ROWS(F$4:F9)&gt;$V$3,"",LOOKUP(ROWS(F$4:F9),อนุบาล!$K$3:$K$145,อนุบาล!$B$3:$B$145))</f>
        <v>เด็กชาย</v>
      </c>
      <c r="G9" s="182" t="str">
        <f>IF(ROWS(G$4:G9)&gt;$V$3,"",LOOKUP(ROWS(G$4:G9),อนุบาล!$K$3:$K$145,อนุบาล!$C$3:$C$145))</f>
        <v xml:space="preserve">ณัฐวรรธน์ </v>
      </c>
      <c r="H9" s="183" t="str">
        <f>IF(ROWS(H$4:H9)&gt;$V$3,"",LOOKUP(ROWS(H$4:H9),อนุบาล!$K$3:$K$145,อนุบาล!$D$3:$D$145))</f>
        <v>คำดา</v>
      </c>
      <c r="I9" s="184" t="str">
        <f>IF(ROWS(I$4:I9)&gt;$V$3,"",LOOKUP(ROWS(I$4:I9),อนุบาล!$K$3:$K$145,อนุบาล!$F$3:$F$145))</f>
        <v>อ.3/1</v>
      </c>
      <c r="J9" s="191"/>
      <c r="K9" s="191"/>
      <c r="L9" s="191"/>
      <c r="M9" s="191"/>
      <c r="N9" s="191"/>
      <c r="O9" s="191"/>
      <c r="P9" s="191"/>
      <c r="Q9" s="191"/>
      <c r="R9" s="91"/>
      <c r="T9" s="187" t="s">
        <v>1526</v>
      </c>
      <c r="U9" s="187" t="s">
        <v>1817</v>
      </c>
      <c r="V9" s="187" t="s">
        <v>1250</v>
      </c>
    </row>
    <row r="10" spans="1:24">
      <c r="B10" s="179">
        <f>IF(C10="","",SUBTOTAL(3,$C$4:C10))</f>
        <v>7</v>
      </c>
      <c r="C10" s="180">
        <f>IF(ROWS(C$4:C10)&gt;$V$3,"",LOOKUP(ROWS(C$4:C10),อนุบาล!$K$3:$K$145,อนุบาล!$A$3:$A$145))</f>
        <v>3736</v>
      </c>
      <c r="D10" s="136">
        <f>IF(ROWS(D$4:D10)&gt;$V$3,"",LOOKUP(ROWS(D$4:D10),อนุบาล!$K$3:$K$145,อนุบาล!$G$3:$G$145))</f>
        <v>1101000524431</v>
      </c>
      <c r="E10" s="137">
        <f ca="1">IF(ROWS(E$4:E10)&gt;$V$3,"",LOOKUP(ROWS(E$4:E10),อนุบาล!$K$3:$K$8145,อนุบาล!$H$3:$H$145))</f>
        <v>42099</v>
      </c>
      <c r="F10" s="181" t="str">
        <f>IF(ROWS(F$4:F10)&gt;$V$3,"",LOOKUP(ROWS(F$4:F10),อนุบาล!$K$3:$K$145,อนุบาล!$B$3:$B$145))</f>
        <v>เด็กชาย</v>
      </c>
      <c r="G10" s="182" t="str">
        <f>IF(ROWS(G$4:G10)&gt;$V$3,"",LOOKUP(ROWS(G$4:G10),อนุบาล!$K$3:$K$145,อนุบาล!$C$3:$C$145))</f>
        <v>ญาณาธิป</v>
      </c>
      <c r="H10" s="183" t="str">
        <f>IF(ROWS(H$4:H10)&gt;$V$3,"",LOOKUP(ROWS(H$4:H10),อนุบาล!$K$3:$K$145,อนุบาล!$D$3:$D$145))</f>
        <v>หนูดำ</v>
      </c>
      <c r="I10" s="184" t="str">
        <f>IF(ROWS(I$4:I10)&gt;$V$3,"",LOOKUP(ROWS(I$4:I10),อนุบาล!$K$3:$K$145,อนุบาล!$F$3:$F$145))</f>
        <v>อ.3/1</v>
      </c>
      <c r="J10" s="191"/>
      <c r="K10" s="191"/>
      <c r="L10" s="191"/>
      <c r="M10" s="191"/>
      <c r="N10" s="191"/>
      <c r="O10" s="191"/>
      <c r="P10" s="191"/>
      <c r="Q10" s="191"/>
      <c r="R10" s="91"/>
      <c r="T10" s="187" t="s">
        <v>1527</v>
      </c>
      <c r="U10" s="187" t="s">
        <v>1818</v>
      </c>
      <c r="V10" s="187" t="s">
        <v>1249</v>
      </c>
    </row>
    <row r="11" spans="1:24">
      <c r="B11" s="179">
        <f>IF(C11="","",SUBTOTAL(3,$C$4:C11))</f>
        <v>8</v>
      </c>
      <c r="C11" s="180">
        <f>IF(ROWS(C$4:C11)&gt;$V$3,"",LOOKUP(ROWS(C$4:C11),อนุบาล!$K$3:$K$145,อนุบาล!$A$3:$A$145))</f>
        <v>3644</v>
      </c>
      <c r="D11" s="136">
        <f>IF(ROWS(D$4:D11)&gt;$V$3,"",LOOKUP(ROWS(D$4:D11),อนุบาล!$K$3:$K$145,อนุบาล!$G$3:$G$145))</f>
        <v>1579901703372</v>
      </c>
      <c r="E11" s="137">
        <f ca="1">IF(ROWS(E$4:E11)&gt;$V$3,"",LOOKUP(ROWS(E$4:E11),อนุบาล!$K$3:$K$8145,อนุบาล!$H$3:$H$145))</f>
        <v>42047</v>
      </c>
      <c r="F11" s="181" t="str">
        <f>IF(ROWS(F$4:F11)&gt;$V$3,"",LOOKUP(ROWS(F$4:F11),อนุบาล!$K$3:$K$145,อนุบาล!$B$3:$B$145))</f>
        <v>เด็กชาย</v>
      </c>
      <c r="G11" s="182" t="str">
        <f>IF(ROWS(G$4:G11)&gt;$V$3,"",LOOKUP(ROWS(G$4:G11),อนุบาล!$K$3:$K$145,อนุบาล!$C$3:$C$145))</f>
        <v>พิชยะ</v>
      </c>
      <c r="H11" s="183" t="str">
        <f>IF(ROWS(H$4:H11)&gt;$V$3,"",LOOKUP(ROWS(H$4:H11),อนุบาล!$K$3:$K$145,อนุบาล!$D$3:$D$145))</f>
        <v>อธิวันดี</v>
      </c>
      <c r="I11" s="184" t="str">
        <f>IF(ROWS(I$4:I11)&gt;$V$3,"",LOOKUP(ROWS(I$4:I11),อนุบาล!$K$3:$K$145,อนุบาล!$F$3:$F$145))</f>
        <v>อ.3/2</v>
      </c>
      <c r="J11" s="191"/>
      <c r="K11" s="191"/>
      <c r="L11" s="191"/>
      <c r="M11" s="191"/>
      <c r="N11" s="191"/>
      <c r="O11" s="191"/>
      <c r="P11" s="191"/>
      <c r="Q11" s="191"/>
      <c r="R11" s="91"/>
      <c r="T11" s="187" t="s">
        <v>1528</v>
      </c>
      <c r="U11" s="187" t="s">
        <v>1819</v>
      </c>
      <c r="V11" s="187" t="s">
        <v>1848</v>
      </c>
    </row>
    <row r="12" spans="1:24">
      <c r="B12" s="179">
        <f>IF(C12="","",SUBTOTAL(3,$C$4:C12))</f>
        <v>9</v>
      </c>
      <c r="C12" s="180">
        <f>IF(ROWS(C$4:C12)&gt;$V$3,"",LOOKUP(ROWS(C$4:C12),อนุบาล!$K$3:$K$145,อนุบาล!$A$3:$A$145))</f>
        <v>3845</v>
      </c>
      <c r="D12" s="136">
        <f>IF(ROWS(D$4:D12)&gt;$V$3,"",LOOKUP(ROWS(D$4:D12),อนุบาล!$K$3:$K$145,อนุบาล!$G$3:$G$145))</f>
        <v>1570501374993</v>
      </c>
      <c r="E12" s="137">
        <f ca="1">IF(ROWS(E$4:E12)&gt;$V$3,"",LOOKUP(ROWS(E$4:E12),อนุบาล!$K$3:$K$8145,อนุบาล!$H$3:$H$145))</f>
        <v>42649</v>
      </c>
      <c r="F12" s="181" t="str">
        <f>IF(ROWS(F$4:F12)&gt;$V$3,"",LOOKUP(ROWS(F$4:F12),อนุบาล!$K$3:$K$145,อนุบาล!$B$3:$B$145))</f>
        <v>เด็กหญิง</v>
      </c>
      <c r="G12" s="182" t="str">
        <f>IF(ROWS(G$4:G12)&gt;$V$3,"",LOOKUP(ROWS(G$4:G12),อนุบาล!$K$3:$K$145,อนุบาล!$C$3:$C$145))</f>
        <v>วาริศา</v>
      </c>
      <c r="H12" s="183" t="str">
        <f>IF(ROWS(H$4:H12)&gt;$V$3,"",LOOKUP(ROWS(H$4:H12),อนุบาล!$K$3:$K$145,อนุบาล!$D$3:$D$145))</f>
        <v>พลเยี่ยม</v>
      </c>
      <c r="I12" s="184" t="str">
        <f>IF(ROWS(I$4:I12)&gt;$V$3,"",LOOKUP(ROWS(I$4:I12),อนุบาล!$K$3:$K$145,อนุบาล!$F$3:$F$145))</f>
        <v>อ.1/1</v>
      </c>
      <c r="J12" s="191"/>
      <c r="K12" s="191"/>
      <c r="L12" s="191"/>
      <c r="M12" s="191"/>
      <c r="N12" s="191"/>
      <c r="O12" s="191"/>
      <c r="P12" s="191"/>
      <c r="Q12" s="191"/>
      <c r="R12" s="91"/>
      <c r="T12" s="187" t="s">
        <v>1529</v>
      </c>
      <c r="U12" s="187" t="s">
        <v>1820</v>
      </c>
      <c r="V12" s="187" t="s">
        <v>1251</v>
      </c>
    </row>
    <row r="13" spans="1:24">
      <c r="B13" s="179">
        <f>IF(C13="","",SUBTOTAL(3,$C$4:C13))</f>
        <v>10</v>
      </c>
      <c r="C13" s="180">
        <f>IF(ROWS(C$4:C13)&gt;$V$3,"",LOOKUP(ROWS(C$4:C13),อนุบาล!$K$3:$K$145,อนุบาล!$A$3:$A$145))</f>
        <v>3847</v>
      </c>
      <c r="D13" s="136">
        <f>IF(ROWS(D$4:D13)&gt;$V$3,"",LOOKUP(ROWS(D$4:D13),อนุบาล!$K$3:$K$145,อนุบาล!$G$3:$G$145))</f>
        <v>1570501374268</v>
      </c>
      <c r="E13" s="137">
        <f ca="1">IF(ROWS(E$4:E13)&gt;$V$3,"",LOOKUP(ROWS(E$4:E13),อนุบาล!$K$3:$K$8145,อนุบาล!$H$3:$H$145))</f>
        <v>42590</v>
      </c>
      <c r="F13" s="181" t="str">
        <f>IF(ROWS(F$4:F13)&gt;$V$3,"",LOOKUP(ROWS(F$4:F13),อนุบาล!$K$3:$K$145,อนุบาล!$B$3:$B$145))</f>
        <v>เด็กหญิง</v>
      </c>
      <c r="G13" s="182" t="str">
        <f>IF(ROWS(G$4:G13)&gt;$V$3,"",LOOKUP(ROWS(G$4:G13),อนุบาล!$K$3:$K$145,อนุบาล!$C$3:$C$145))</f>
        <v>นารา</v>
      </c>
      <c r="H13" s="183" t="str">
        <f>IF(ROWS(H$4:H13)&gt;$V$3,"",LOOKUP(ROWS(H$4:H13),อนุบาล!$K$3:$K$145,อนุบาล!$D$3:$D$145))</f>
        <v>พงษ์ตันกุล</v>
      </c>
      <c r="I13" s="184" t="str">
        <f>IF(ROWS(I$4:I13)&gt;$V$3,"",LOOKUP(ROWS(I$4:I13),อนุบาล!$K$3:$K$145,อนุบาล!$F$3:$F$145))</f>
        <v>อ.1/1</v>
      </c>
      <c r="J13" s="191"/>
      <c r="K13" s="191"/>
      <c r="L13" s="191"/>
      <c r="M13" s="191"/>
      <c r="N13" s="191"/>
      <c r="O13" s="191"/>
      <c r="P13" s="191"/>
      <c r="Q13" s="191"/>
      <c r="R13" s="91"/>
      <c r="T13" s="187" t="s">
        <v>1530</v>
      </c>
      <c r="U13" s="187" t="s">
        <v>1821</v>
      </c>
      <c r="V13" s="187" t="s">
        <v>1252</v>
      </c>
    </row>
    <row r="14" spans="1:24">
      <c r="B14" s="179">
        <f>IF(C14="","",SUBTOTAL(3,$C$4:C14))</f>
        <v>11</v>
      </c>
      <c r="C14" s="180">
        <f>IF(ROWS(C$4:C14)&gt;$V$3,"",LOOKUP(ROWS(C$4:C14),อนุบาล!$K$3:$K$145,อนุบาล!$A$3:$A$145))</f>
        <v>3735</v>
      </c>
      <c r="D14" s="136">
        <f>IF(ROWS(D$4:D14)&gt;$V$3,"",LOOKUP(ROWS(D$4:D14),อนุบาล!$K$3:$K$145,อนุบาล!$G$3:$G$145))</f>
        <v>1579901736718</v>
      </c>
      <c r="E14" s="137">
        <f ca="1">IF(ROWS(E$4:E14)&gt;$V$3,"",LOOKUP(ROWS(E$4:E14),อนุบาล!$K$3:$K$8145,อนุบาล!$H$3:$H$145))</f>
        <v>42256</v>
      </c>
      <c r="F14" s="181" t="str">
        <f>IF(ROWS(F$4:F14)&gt;$V$3,"",LOOKUP(ROWS(F$4:F14),อนุบาล!$K$3:$K$145,อนุบาล!$B$3:$B$145))</f>
        <v>เด็กหญิง</v>
      </c>
      <c r="G14" s="182" t="str">
        <f>IF(ROWS(G$4:G14)&gt;$V$3,"",LOOKUP(ROWS(G$4:G14),อนุบาล!$K$3:$K$145,อนุบาล!$C$3:$C$145))</f>
        <v>ณัฏฐณิชชา</v>
      </c>
      <c r="H14" s="183" t="str">
        <f>IF(ROWS(H$4:H14)&gt;$V$3,"",LOOKUP(ROWS(H$4:H14),อนุบาล!$K$3:$K$145,อนุบาล!$D$3:$D$145))</f>
        <v>พรนิธิสมบูรณ์</v>
      </c>
      <c r="I14" s="184" t="str">
        <f>IF(ROWS(I$4:I14)&gt;$V$3,"",LOOKUP(ROWS(I$4:I14),อนุบาล!$K$3:$K$145,อนุบาล!$F$3:$F$145))</f>
        <v>อ.2/1</v>
      </c>
      <c r="J14" s="191"/>
      <c r="K14" s="191"/>
      <c r="L14" s="191"/>
      <c r="M14" s="191"/>
      <c r="N14" s="191"/>
      <c r="O14" s="191"/>
      <c r="P14" s="191"/>
      <c r="Q14" s="191"/>
      <c r="R14" s="91"/>
    </row>
    <row r="15" spans="1:24">
      <c r="B15" s="179">
        <f>IF(C15="","",SUBTOTAL(3,$C$4:C15))</f>
        <v>12</v>
      </c>
      <c r="C15" s="180">
        <f>IF(ROWS(C$4:C15)&gt;$V$3,"",LOOKUP(ROWS(C$4:C15),อนุบาล!$K$3:$K$145,อนุบาล!$A$3:$A$145))</f>
        <v>3844</v>
      </c>
      <c r="D15" s="136">
        <f>IF(ROWS(D$4:D15)&gt;$V$3,"",LOOKUP(ROWS(D$4:D15),อนุบาล!$K$3:$K$145,อนุบาล!$G$3:$G$145))</f>
        <v>1579901770789</v>
      </c>
      <c r="E15" s="137">
        <f ca="1">IF(ROWS(E$4:E15)&gt;$V$3,"",LOOKUP(ROWS(E$4:E15),อนุบาล!$K$3:$K$8145,อนุบาล!$H$3:$H$145))</f>
        <v>42446</v>
      </c>
      <c r="F15" s="181" t="str">
        <f>IF(ROWS(F$4:F15)&gt;$V$3,"",LOOKUP(ROWS(F$4:F15),อนุบาล!$K$3:$K$145,อนุบาล!$B$3:$B$145))</f>
        <v>เด็กหญิง</v>
      </c>
      <c r="G15" s="182" t="str">
        <f>IF(ROWS(G$4:G15)&gt;$V$3,"",LOOKUP(ROWS(G$4:G15),อนุบาล!$K$3:$K$145,อนุบาล!$C$3:$C$145))</f>
        <v>สุธิตา</v>
      </c>
      <c r="H15" s="183" t="str">
        <f>IF(ROWS(H$4:H15)&gt;$V$3,"",LOOKUP(ROWS(H$4:H15),อนุบาล!$K$3:$K$145,อนุบาล!$D$3:$D$145))</f>
        <v>ปวนสุรินทร์</v>
      </c>
      <c r="I15" s="184" t="str">
        <f>IF(ROWS(I$4:I15)&gt;$V$3,"",LOOKUP(ROWS(I$4:I15),อนุบาล!$K$3:$K$145,อนุบาล!$F$3:$F$145))</f>
        <v>อ.2/1</v>
      </c>
      <c r="J15" s="191"/>
      <c r="K15" s="191"/>
      <c r="L15" s="191"/>
      <c r="M15" s="191"/>
      <c r="N15" s="191"/>
      <c r="O15" s="191"/>
      <c r="P15" s="191"/>
      <c r="Q15" s="191"/>
      <c r="R15" s="91"/>
    </row>
    <row r="16" spans="1:24">
      <c r="B16" s="179">
        <f>IF(C16="","",SUBTOTAL(3,$C$4:C16))</f>
        <v>13</v>
      </c>
      <c r="C16" s="180">
        <f>IF(ROWS(C$4:C16)&gt;$V$3,"",LOOKUP(ROWS(C$4:C16),อนุบาล!$K$3:$K$145,อนุบาล!$A$3:$A$145))</f>
        <v>3737</v>
      </c>
      <c r="D16" s="136">
        <f>IF(ROWS(D$4:D16)&gt;$V$3,"",LOOKUP(ROWS(D$4:D16),อนุบาล!$K$3:$K$145,อนุบาล!$G$3:$G$145))</f>
        <v>1570501369795</v>
      </c>
      <c r="E16" s="137">
        <f ca="1">IF(ROWS(E$4:E16)&gt;$V$3,"",LOOKUP(ROWS(E$4:E16),อนุบาล!$K$3:$K$8145,อนุบาล!$H$3:$H$145))</f>
        <v>42085</v>
      </c>
      <c r="F16" s="181" t="str">
        <f>IF(ROWS(F$4:F16)&gt;$V$3,"",LOOKUP(ROWS(F$4:F16),อนุบาล!$K$3:$K$145,อนุบาล!$B$3:$B$145))</f>
        <v>เด็กหญิง</v>
      </c>
      <c r="G16" s="182" t="str">
        <f>IF(ROWS(G$4:G16)&gt;$V$3,"",LOOKUP(ROWS(G$4:G16),อนุบาล!$K$3:$K$145,อนุบาล!$C$3:$C$145))</f>
        <v>อนามิกา</v>
      </c>
      <c r="H16" s="183" t="str">
        <f>IF(ROWS(H$4:H16)&gt;$V$3,"",LOOKUP(ROWS(H$4:H16),อนุบาล!$K$3:$K$145,อนุบาล!$D$3:$D$145))</f>
        <v>กันทะเจตน์</v>
      </c>
      <c r="I16" s="184" t="str">
        <f>IF(ROWS(I$4:I16)&gt;$V$3,"",LOOKUP(ROWS(I$4:I16),อนุบาล!$K$3:$K$145,อนุบาล!$F$3:$F$145))</f>
        <v>อ.3/1</v>
      </c>
      <c r="J16" s="191"/>
      <c r="K16" s="191"/>
      <c r="L16" s="191"/>
      <c r="M16" s="191"/>
      <c r="N16" s="191"/>
      <c r="O16" s="191"/>
      <c r="P16" s="191"/>
      <c r="Q16" s="191"/>
      <c r="R16" s="91"/>
    </row>
    <row r="17" spans="2:18">
      <c r="B17" s="179">
        <f>IF(C17="","",SUBTOTAL(3,$C$4:C17))</f>
        <v>14</v>
      </c>
      <c r="C17" s="180">
        <v>3877</v>
      </c>
      <c r="D17" s="136">
        <f>IF(ROWS(D$4:D17)&gt;$V$3,"",LOOKUP(ROWS(D$4:D17),อนุบาล!$K$3:$K$145,อนุบาล!$G$3:$G$145))</f>
        <v>1570501366354</v>
      </c>
      <c r="E17" s="137">
        <f ca="1">IF(ROWS(E$4:E17)&gt;$V$3,"",LOOKUP(ROWS(E$4:E17),อนุบาล!$K$3:$K$8145,อนุบาล!$H$3:$H$145))</f>
        <v>41811</v>
      </c>
      <c r="F17" s="181" t="s">
        <v>730</v>
      </c>
      <c r="G17" s="182" t="str">
        <f>IF(ROWS(G$4:G17)&gt;$V$3,"",LOOKUP(ROWS(G$4:G17),อนุบาล!$K$3:$K$145,อนุบาล!$C$3:$C$145))</f>
        <v xml:space="preserve">นิพาดา </v>
      </c>
      <c r="H17" s="183" t="str">
        <f>IF(ROWS(H$4:H17)&gt;$V$3,"",LOOKUP(ROWS(H$4:H17),อนุบาล!$K$3:$K$145,อนุบาล!$D$3:$D$145))</f>
        <v>วงค์เรือน</v>
      </c>
      <c r="I17" s="184" t="str">
        <f>IF(ROWS(I$4:I17)&gt;$V$3,"",LOOKUP(ROWS(I$4:I17),อนุบาล!$K$3:$K$145,อนุบาล!$F$3:$F$145))</f>
        <v>อ.3/2</v>
      </c>
      <c r="J17" s="191"/>
      <c r="K17" s="191"/>
      <c r="L17" s="191"/>
      <c r="M17" s="191"/>
      <c r="N17" s="191"/>
      <c r="O17" s="191"/>
      <c r="P17" s="191"/>
      <c r="Q17" s="191"/>
      <c r="R17" s="91"/>
    </row>
    <row r="18" spans="2:18">
      <c r="B18" s="179" t="str">
        <f>IF(C18="","",SUBTOTAL(3,$C$4:C18))</f>
        <v/>
      </c>
      <c r="C18" s="180" t="str">
        <f>IF(ROWS(C$4:C18)&gt;$V$3,"",LOOKUP(ROWS(C$4:C18),อนุบาล!$K$3:$K$145,อนุบาล!$A$3:$A$145))</f>
        <v/>
      </c>
      <c r="D18" s="136" t="str">
        <f>IF(ROWS(D$4:D18)&gt;$V$3,"",LOOKUP(ROWS(D$4:D18),อนุบาล!$K$3:$K$145,อนุบาล!$G$3:$G$145))</f>
        <v/>
      </c>
      <c r="E18" s="137" t="str">
        <f>IF(ROWS(E$4:E18)&gt;$V$3,"",LOOKUP(ROWS(E$4:E18),อนุบาล!$K$3:$K$8145,อนุบาล!$H$3:$H$145))</f>
        <v/>
      </c>
      <c r="F18" s="181" t="str">
        <f>IF(ROWS(F$4:F18)&gt;$V$3,"",LOOKUP(ROWS(F$4:F18),อนุบาล!$K$3:$K$145,อนุบาล!$B$3:$B$145))</f>
        <v/>
      </c>
      <c r="G18" s="182" t="str">
        <f>IF(ROWS(G$4:G18)&gt;$V$3,"",LOOKUP(ROWS(G$4:G18),อนุบาล!$K$3:$K$145,อนุบาล!$C$3:$C$145))</f>
        <v/>
      </c>
      <c r="H18" s="183" t="str">
        <f>IF(ROWS(H$4:H18)&gt;$V$3,"",LOOKUP(ROWS(H$4:H18),อนุบาล!$K$3:$K$145,อนุบาล!$D$3:$D$145))</f>
        <v/>
      </c>
      <c r="I18" s="184" t="str">
        <f>IF(ROWS(I$4:I18)&gt;$V$3,"",LOOKUP(ROWS(I$4:I18),อนุบาล!$K$3:$K$145,อนุบาล!$F$3:$F$145))</f>
        <v/>
      </c>
      <c r="J18" s="191"/>
      <c r="K18" s="191"/>
      <c r="L18" s="191"/>
      <c r="M18" s="191"/>
      <c r="N18" s="191"/>
      <c r="O18" s="191"/>
      <c r="P18" s="191"/>
      <c r="Q18" s="191"/>
      <c r="R18" s="91"/>
    </row>
    <row r="19" spans="2:18">
      <c r="B19" s="179"/>
      <c r="C19" s="180"/>
      <c r="D19" s="136"/>
      <c r="E19" s="137"/>
      <c r="F19" s="181"/>
      <c r="G19" s="182"/>
      <c r="H19" s="183"/>
      <c r="I19" s="184"/>
      <c r="J19" s="191"/>
      <c r="K19" s="191"/>
      <c r="L19" s="191"/>
      <c r="M19" s="191"/>
      <c r="N19" s="191"/>
      <c r="O19" s="191"/>
      <c r="P19" s="191"/>
      <c r="Q19" s="191"/>
    </row>
    <row r="20" spans="2:18">
      <c r="B20" s="179" t="str">
        <f>IF(C20="","",SUBTOTAL(3,$C$4:C20))</f>
        <v/>
      </c>
      <c r="C20" s="180" t="str">
        <f>IF(ROWS(C$4:C20)&gt;$V$3,"",LOOKUP(ROWS(C$4:C20),อนุบาล!$K$3:$K$113,อนุบาล!$A$3:$A$113))</f>
        <v/>
      </c>
      <c r="D20" s="136" t="str">
        <f>IF(ROWS(D$4:D20)&gt;$V$3,"",LOOKUP(ROWS(D$4:D20),อนุบาล!$K$3:$K$113,อนุบาล!$G$3:$G$113))</f>
        <v/>
      </c>
      <c r="E20" s="137" t="str">
        <f>IF(ROWS(E$4:E20)&gt;$V$3,"",LOOKUP(ROWS(E$4:E20),อนุบาล!$K$3:$K$113,อนุบาล!$H$3:$H$113))</f>
        <v/>
      </c>
      <c r="F20" s="181" t="str">
        <f>IF(ROWS(F$4:F20)&gt;$V$3,"",LOOKUP(ROWS(F$4:F20),อนุบาล!$K$3:$K$113,อนุบาล!$B$3:$B$113))</f>
        <v/>
      </c>
      <c r="G20" s="182" t="str">
        <f>IF(ROWS(G$4:G20)&gt;$V$3,"",LOOKUP(ROWS(G$4:G20),อนุบาล!$K$3:$K$113,อนุบาล!$C$3:$C$113))</f>
        <v/>
      </c>
      <c r="H20" s="183" t="str">
        <f>IF(ROWS(H$4:H20)&gt;$V$3,"",LOOKUP(ROWS(H$4:H20),อนุบาล!$K$3:$K$113,อนุบาล!$D$3:$D$113))</f>
        <v/>
      </c>
      <c r="I20" s="184" t="str">
        <f>IF(ROWS(I$4:I20)&gt;$V$3,"",LOOKUP(ROWS(I$4:I20),อนุบาล!$K$3:$K$113,อนุบาล!$F$3:$F$113))</f>
        <v/>
      </c>
      <c r="J20" s="191"/>
      <c r="K20" s="191"/>
      <c r="L20" s="191"/>
      <c r="M20" s="191"/>
      <c r="N20" s="191"/>
      <c r="O20" s="191"/>
      <c r="P20" s="191"/>
      <c r="Q20" s="191"/>
    </row>
    <row r="21" spans="2:18">
      <c r="B21" s="179" t="str">
        <f>IF(C21="","",SUBTOTAL(3,$C$4:C21))</f>
        <v/>
      </c>
      <c r="C21" s="180" t="str">
        <f>IF(ROWS(C$4:C21)&gt;$V$3,"",LOOKUP(ROWS(C$4:C21),อนุบาล!$K$3:$K$113,อนุบาล!$A$3:$A$113))</f>
        <v/>
      </c>
      <c r="D21" s="136" t="str">
        <f>IF(ROWS(D$4:D21)&gt;$V$3,"",LOOKUP(ROWS(D$4:D21),อนุบาล!$K$3:$K$113,อนุบาล!$G$3:$G$113))</f>
        <v/>
      </c>
      <c r="E21" s="137" t="str">
        <f>IF(ROWS(E$4:E21)&gt;$V$3,"",LOOKUP(ROWS(E$4:E21),อนุบาล!$K$3:$K$113,อนุบาล!$H$3:$H$113))</f>
        <v/>
      </c>
      <c r="F21" s="181" t="str">
        <f>IF(ROWS(F$4:F21)&gt;$V$3,"",LOOKUP(ROWS(F$4:F21),อนุบาล!$K$3:$K$113,อนุบาล!$B$3:$B$113))</f>
        <v/>
      </c>
      <c r="G21" s="182" t="str">
        <f>IF(ROWS(G$4:G21)&gt;$V$3,"",LOOKUP(ROWS(G$4:G21),อนุบาล!$K$3:$K$113,อนุบาล!$C$3:$C$113))</f>
        <v/>
      </c>
      <c r="H21" s="183" t="str">
        <f>IF(ROWS(H$4:H21)&gt;$V$3,"",LOOKUP(ROWS(H$4:H21),อนุบาล!$K$3:$K$113,อนุบาล!$D$3:$D$113))</f>
        <v/>
      </c>
      <c r="I21" s="184" t="str">
        <f>IF(ROWS(I$4:I21)&gt;$V$3,"",LOOKUP(ROWS(I$4:I21),อนุบาล!$K$3:$K$113,อนุบาล!$F$3:$F$113))</f>
        <v/>
      </c>
      <c r="J21" s="191"/>
      <c r="K21" s="191"/>
      <c r="L21" s="191"/>
      <c r="M21" s="191"/>
      <c r="N21" s="191"/>
      <c r="O21" s="191"/>
      <c r="P21" s="191"/>
      <c r="Q21" s="191"/>
    </row>
    <row r="22" spans="2:18">
      <c r="B22" s="179" t="str">
        <f>IF(C22="","",SUBTOTAL(3,$C$4:C22))</f>
        <v/>
      </c>
      <c r="C22" s="180" t="str">
        <f>IF(ROWS(C$4:C22)&gt;$V$3,"",LOOKUP(ROWS(C$4:C22),อนุบาล!$K$3:$K$113,อนุบาล!$A$3:$A$113))</f>
        <v/>
      </c>
      <c r="D22" s="136" t="str">
        <f>IF(ROWS(D$4:D22)&gt;$V$3,"",LOOKUP(ROWS(D$4:D22),อนุบาล!$K$3:$K$113,อนุบาล!$G$3:$G$113))</f>
        <v/>
      </c>
      <c r="E22" s="137" t="str">
        <f>IF(ROWS(E$4:E22)&gt;$V$3,"",LOOKUP(ROWS(E$4:E22),อนุบาล!$K$3:$K$113,อนุบาล!$H$3:$H$113))</f>
        <v/>
      </c>
      <c r="F22" s="181" t="str">
        <f>IF(ROWS(F$4:F22)&gt;$V$3,"",LOOKUP(ROWS(F$4:F22),อนุบาล!$K$3:$K$113,อนุบาล!$B$3:$B$113))</f>
        <v/>
      </c>
      <c r="G22" s="182" t="str">
        <f>IF(ROWS(G$4:G22)&gt;$V$3,"",LOOKUP(ROWS(G$4:G22),อนุบาล!$K$3:$K$113,อนุบาล!$C$3:$C$113))</f>
        <v/>
      </c>
      <c r="H22" s="183" t="str">
        <f>IF(ROWS(H$4:H22)&gt;$V$3,"",LOOKUP(ROWS(H$4:H22),อนุบาล!$K$3:$K$113,อนุบาล!$D$3:$D$113))</f>
        <v/>
      </c>
      <c r="I22" s="184" t="str">
        <f>IF(ROWS(I$4:I22)&gt;$V$3,"",LOOKUP(ROWS(I$4:I22),อนุบาล!$K$3:$K$113,อนุบาล!$F$3:$F$113))</f>
        <v/>
      </c>
      <c r="J22" s="191"/>
      <c r="K22" s="191"/>
      <c r="L22" s="191"/>
      <c r="M22" s="191"/>
      <c r="N22" s="191"/>
      <c r="O22" s="191"/>
      <c r="P22" s="191"/>
      <c r="Q22" s="191"/>
    </row>
    <row r="23" spans="2:18">
      <c r="B23" s="179" t="str">
        <f>IF(C23="","",SUBTOTAL(3,$C$4:C23))</f>
        <v/>
      </c>
      <c r="C23" s="180" t="str">
        <f>IF(ROWS(C$4:C23)&gt;$V$3,"",LOOKUP(ROWS(C$4:C23),อนุบาล!$K$3:$K$113,อนุบาล!$A$3:$A$113))</f>
        <v/>
      </c>
      <c r="D23" s="136" t="str">
        <f>IF(ROWS(D$4:D23)&gt;$V$3,"",LOOKUP(ROWS(D$4:D23),อนุบาล!$K$3:$K$113,อนุบาล!$G$3:$G$113))</f>
        <v/>
      </c>
      <c r="E23" s="137" t="str">
        <f>IF(ROWS(E$4:E23)&gt;$V$3,"",LOOKUP(ROWS(E$4:E23),อนุบาล!$K$3:$K$113,อนุบาล!$H$3:$H$113))</f>
        <v/>
      </c>
      <c r="F23" s="181" t="str">
        <f>IF(ROWS(F$4:F23)&gt;$V$3,"",LOOKUP(ROWS(F$4:F23),อนุบาล!$K$3:$K$113,อนุบาล!$B$3:$B$113))</f>
        <v/>
      </c>
      <c r="G23" s="182" t="str">
        <f>IF(ROWS(G$4:G23)&gt;$V$3,"",LOOKUP(ROWS(G$4:G23),อนุบาล!$K$3:$K$113,อนุบาล!$C$3:$C$113))</f>
        <v/>
      </c>
      <c r="H23" s="183" t="str">
        <f>IF(ROWS(H$4:H23)&gt;$V$3,"",LOOKUP(ROWS(H$4:H23),อนุบาล!$K$3:$K$113,อนุบาล!$D$3:$D$113))</f>
        <v/>
      </c>
      <c r="I23" s="184" t="str">
        <f>IF(ROWS(I$4:I23)&gt;$V$3,"",LOOKUP(ROWS(I$4:I23),อนุบาล!$K$3:$K$113,อนุบาล!$F$3:$F$113))</f>
        <v/>
      </c>
      <c r="J23" s="191"/>
      <c r="K23" s="191"/>
      <c r="L23" s="191"/>
      <c r="M23" s="191"/>
      <c r="N23" s="191"/>
      <c r="O23" s="191"/>
      <c r="P23" s="191"/>
      <c r="Q23" s="191"/>
    </row>
    <row r="24" spans="2:18">
      <c r="B24" s="179" t="str">
        <f>IF(C24="","",SUBTOTAL(3,$C$4:C24))</f>
        <v/>
      </c>
      <c r="C24" s="180" t="str">
        <f>IF(ROWS(C$4:C24)&gt;$V$3,"",LOOKUP(ROWS(C$4:C24),อนุบาล!$K$3:$K$113,อนุบาล!$A$3:$A$113))</f>
        <v/>
      </c>
      <c r="D24" s="136" t="str">
        <f>IF(ROWS(D$4:D24)&gt;$V$3,"",LOOKUP(ROWS(D$4:D24),อนุบาล!$K$3:$K$113,อนุบาล!$G$3:$G$113))</f>
        <v/>
      </c>
      <c r="E24" s="137" t="str">
        <f>IF(ROWS(E$4:E24)&gt;$V$3,"",LOOKUP(ROWS(E$4:E24),อนุบาล!$K$3:$K$113,อนุบาล!$H$3:$H$113))</f>
        <v/>
      </c>
      <c r="F24" s="181" t="str">
        <f>IF(ROWS(F$4:F24)&gt;$V$3,"",LOOKUP(ROWS(F$4:F24),อนุบาล!$K$3:$K$113,อนุบาล!$B$3:$B$113))</f>
        <v/>
      </c>
      <c r="G24" s="182" t="str">
        <f>IF(ROWS(G$4:G24)&gt;$V$3,"",LOOKUP(ROWS(G$4:G24),อนุบาล!$K$3:$K$113,อนุบาล!$C$3:$C$113))</f>
        <v/>
      </c>
      <c r="H24" s="183" t="str">
        <f>IF(ROWS(H$4:H24)&gt;$V$3,"",LOOKUP(ROWS(H$4:H24),อนุบาล!$K$3:$K$113,อนุบาล!$D$3:$D$113))</f>
        <v/>
      </c>
      <c r="I24" s="184" t="str">
        <f>IF(ROWS(I$4:I24)&gt;$V$3,"",LOOKUP(ROWS(I$4:I24),อนุบาล!$K$3:$K$113,อนุบาล!$F$3:$F$113))</f>
        <v/>
      </c>
      <c r="J24" s="191"/>
      <c r="K24" s="191"/>
      <c r="L24" s="191"/>
      <c r="M24" s="191"/>
      <c r="N24" s="191"/>
      <c r="O24" s="191"/>
      <c r="P24" s="191"/>
      <c r="Q24" s="191"/>
    </row>
    <row r="25" spans="2:18">
      <c r="B25" s="179" t="str">
        <f>IF(C25="","",SUBTOTAL(3,$C$4:C25))</f>
        <v/>
      </c>
      <c r="C25" s="180" t="str">
        <f>IF(ROWS(C$4:C25)&gt;$V$3,"",LOOKUP(ROWS(C$4:C25),อนุบาล!$K$3:$K$113,อนุบาล!$A$3:$A$113))</f>
        <v/>
      </c>
      <c r="D25" s="136" t="str">
        <f>IF(ROWS(D$4:D25)&gt;$V$3,"",LOOKUP(ROWS(D$4:D25),อนุบาล!$K$3:$K$113,อนุบาล!$G$3:$G$113))</f>
        <v/>
      </c>
      <c r="E25" s="137" t="str">
        <f>IF(ROWS(E$4:E25)&gt;$V$3,"",LOOKUP(ROWS(E$4:E25),อนุบาล!$K$3:$K$113,อนุบาล!$H$3:$H$113))</f>
        <v/>
      </c>
      <c r="F25" s="181" t="str">
        <f>IF(ROWS(F$4:F25)&gt;$V$3,"",LOOKUP(ROWS(F$4:F25),อนุบาล!$K$3:$K$113,อนุบาล!$B$3:$B$113))</f>
        <v/>
      </c>
      <c r="G25" s="182" t="str">
        <f>IF(ROWS(G$4:G25)&gt;$V$3,"",LOOKUP(ROWS(G$4:G25),อนุบาล!$K$3:$K$113,อนุบาล!$C$3:$C$113))</f>
        <v/>
      </c>
      <c r="H25" s="183" t="str">
        <f>IF(ROWS(H$4:H25)&gt;$V$3,"",LOOKUP(ROWS(H$4:H25),อนุบาล!$K$3:$K$113,อนุบาล!$D$3:$D$113))</f>
        <v/>
      </c>
      <c r="I25" s="184" t="str">
        <f>IF(ROWS(I$4:I25)&gt;$V$3,"",LOOKUP(ROWS(I$4:I25),อนุบาล!$K$3:$K$113,อนุบาล!$F$3:$F$113))</f>
        <v/>
      </c>
      <c r="J25" s="191"/>
      <c r="K25" s="191"/>
      <c r="L25" s="191"/>
      <c r="M25" s="191"/>
      <c r="N25" s="191"/>
      <c r="O25" s="191"/>
      <c r="P25" s="191"/>
      <c r="Q25" s="191"/>
    </row>
    <row r="26" spans="2:18">
      <c r="J26" s="191"/>
      <c r="K26" s="191"/>
      <c r="L26" s="191"/>
      <c r="M26" s="191"/>
      <c r="N26" s="191"/>
      <c r="O26" s="191"/>
      <c r="P26" s="191"/>
      <c r="Q26" s="191"/>
    </row>
  </sheetData>
  <mergeCells count="3">
    <mergeCell ref="F3:H3"/>
    <mergeCell ref="B1:I1"/>
    <mergeCell ref="B2:I2"/>
  </mergeCells>
  <dataValidations count="1">
    <dataValidation type="list" allowBlank="1" showInputMessage="1" showErrorMessage="1" sqref="U3">
      <formula1>$T$5:$T$13</formula1>
    </dataValidation>
  </dataValidations>
  <pageMargins left="0.70866141732283472" right="0.23622047244094491" top="0.43307086614173229" bottom="0.94488188976377963" header="0.31496062992125984" footer="0.31496062992125984"/>
  <pageSetup scale="95" orientation="portrait" r:id="rId1"/>
  <headerFooter>
    <oddFooter>&amp;C&amp;"TH SarabunIT๙,ธรรมดา"&amp;16ผู้รับรอง __________________ครูประจำชั้น________________________(นายพรเทพ  ศรีจักร์)ผู้อำนวยการสถานศึกษาโรงเรียนเทศบาล 1 (บ้านเก่า)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F33"/>
  <sheetViews>
    <sheetView topLeftCell="A16" workbookViewId="0">
      <selection activeCell="D26" sqref="D26"/>
    </sheetView>
  </sheetViews>
  <sheetFormatPr defaultRowHeight="14.25"/>
  <cols>
    <col min="1" max="1" width="9" style="34" customWidth="1"/>
    <col min="2" max="2" width="9" style="24" customWidth="1"/>
    <col min="3" max="3" width="6.375" bestFit="1" customWidth="1"/>
    <col min="4" max="4" width="15.375" customWidth="1"/>
    <col min="5" max="5" width="21.25" customWidth="1"/>
    <col min="6" max="6" width="9" style="24" customWidth="1"/>
  </cols>
  <sheetData>
    <row r="1" spans="1:6" ht="18">
      <c r="A1" s="34" t="s">
        <v>1243</v>
      </c>
      <c r="B1" s="35" t="s">
        <v>731</v>
      </c>
      <c r="C1" s="485" t="s">
        <v>992</v>
      </c>
      <c r="D1" s="485"/>
      <c r="E1" s="485"/>
    </row>
    <row r="2" spans="1:6" ht="18">
      <c r="A2" s="34">
        <v>1</v>
      </c>
      <c r="B2" s="36" t="s">
        <v>58</v>
      </c>
      <c r="C2" s="31" t="s">
        <v>1260</v>
      </c>
      <c r="D2" s="37" t="s">
        <v>1261</v>
      </c>
      <c r="E2" s="32" t="s">
        <v>997</v>
      </c>
      <c r="F2" s="24" t="s">
        <v>1262</v>
      </c>
    </row>
    <row r="3" spans="1:6" ht="18">
      <c r="A3" s="34">
        <v>2</v>
      </c>
      <c r="B3" s="36" t="s">
        <v>113</v>
      </c>
      <c r="C3" s="31" t="s">
        <v>1260</v>
      </c>
      <c r="D3" s="37" t="s">
        <v>1263</v>
      </c>
      <c r="E3" s="32" t="s">
        <v>995</v>
      </c>
      <c r="F3" s="24" t="s">
        <v>1262</v>
      </c>
    </row>
    <row r="4" spans="1:6" ht="16.5">
      <c r="A4" s="34">
        <v>3</v>
      </c>
      <c r="B4" s="36" t="s">
        <v>114</v>
      </c>
      <c r="C4" s="38" t="s">
        <v>1264</v>
      </c>
      <c r="D4" s="39" t="s">
        <v>1265</v>
      </c>
      <c r="E4" s="32" t="s">
        <v>117</v>
      </c>
      <c r="F4" s="24" t="s">
        <v>1262</v>
      </c>
    </row>
    <row r="5" spans="1:6" ht="18">
      <c r="A5" s="34">
        <v>4</v>
      </c>
      <c r="B5" s="36" t="s">
        <v>169</v>
      </c>
      <c r="C5" s="40" t="s">
        <v>1260</v>
      </c>
      <c r="D5" s="40" t="s">
        <v>1266</v>
      </c>
      <c r="E5" s="33" t="s">
        <v>254</v>
      </c>
      <c r="F5" s="24" t="s">
        <v>1262</v>
      </c>
    </row>
    <row r="6" spans="1:6" ht="18">
      <c r="A6" s="34">
        <v>5</v>
      </c>
      <c r="B6" s="36" t="s">
        <v>169</v>
      </c>
      <c r="C6" s="31" t="s">
        <v>1267</v>
      </c>
      <c r="D6" s="37" t="s">
        <v>1268</v>
      </c>
      <c r="E6" s="33" t="s">
        <v>184</v>
      </c>
      <c r="F6" s="24" t="s">
        <v>1262</v>
      </c>
    </row>
    <row r="7" spans="1:6" ht="18">
      <c r="A7" s="34">
        <v>6</v>
      </c>
      <c r="B7" s="36" t="s">
        <v>198</v>
      </c>
      <c r="C7" s="31" t="s">
        <v>1264</v>
      </c>
      <c r="D7" s="37" t="s">
        <v>1269</v>
      </c>
      <c r="E7" s="33" t="s">
        <v>1011</v>
      </c>
      <c r="F7" s="24" t="s">
        <v>1262</v>
      </c>
    </row>
    <row r="8" spans="1:6" ht="18">
      <c r="A8" s="34">
        <v>7</v>
      </c>
      <c r="B8" s="36" t="s">
        <v>198</v>
      </c>
      <c r="C8" s="31" t="s">
        <v>1267</v>
      </c>
      <c r="D8" s="37" t="s">
        <v>1270</v>
      </c>
      <c r="E8" s="33" t="s">
        <v>1109</v>
      </c>
      <c r="F8" s="24" t="s">
        <v>1262</v>
      </c>
    </row>
    <row r="9" spans="1:6" ht="18">
      <c r="A9" s="34">
        <v>8</v>
      </c>
      <c r="B9" s="41" t="s">
        <v>220</v>
      </c>
      <c r="C9" s="31" t="s">
        <v>1264</v>
      </c>
      <c r="D9" s="37" t="s">
        <v>1271</v>
      </c>
      <c r="E9" s="32" t="s">
        <v>1003</v>
      </c>
      <c r="F9" s="24" t="s">
        <v>1262</v>
      </c>
    </row>
    <row r="10" spans="1:6" ht="18">
      <c r="A10" s="34">
        <v>9</v>
      </c>
      <c r="B10" s="41" t="s">
        <v>243</v>
      </c>
      <c r="C10" s="31" t="s">
        <v>1260</v>
      </c>
      <c r="D10" s="37" t="s">
        <v>1272</v>
      </c>
      <c r="E10" s="33" t="s">
        <v>1004</v>
      </c>
      <c r="F10" s="24" t="s">
        <v>1262</v>
      </c>
    </row>
    <row r="11" spans="1:6" ht="18">
      <c r="A11" s="34">
        <v>10</v>
      </c>
      <c r="B11" s="41" t="s">
        <v>262</v>
      </c>
      <c r="C11" s="31" t="s">
        <v>1267</v>
      </c>
      <c r="D11" s="37" t="s">
        <v>1273</v>
      </c>
      <c r="E11" s="33" t="s">
        <v>1006</v>
      </c>
      <c r="F11" s="24" t="s">
        <v>1262</v>
      </c>
    </row>
    <row r="12" spans="1:6" ht="18">
      <c r="A12" s="34">
        <v>11</v>
      </c>
      <c r="B12" s="41" t="s">
        <v>280</v>
      </c>
      <c r="C12" s="31" t="s">
        <v>1264</v>
      </c>
      <c r="D12" s="37" t="s">
        <v>1274</v>
      </c>
      <c r="E12" s="33" t="s">
        <v>1008</v>
      </c>
      <c r="F12" s="24" t="s">
        <v>1262</v>
      </c>
    </row>
    <row r="13" spans="1:6" ht="18">
      <c r="A13" s="34">
        <v>12</v>
      </c>
      <c r="B13" s="41" t="s">
        <v>300</v>
      </c>
      <c r="C13" s="31" t="s">
        <v>1267</v>
      </c>
      <c r="D13" s="37" t="s">
        <v>1275</v>
      </c>
      <c r="E13" s="33" t="s">
        <v>251</v>
      </c>
      <c r="F13" s="24" t="s">
        <v>1262</v>
      </c>
    </row>
    <row r="14" spans="1:6" ht="18">
      <c r="A14" s="34">
        <v>13</v>
      </c>
      <c r="B14" s="41" t="s">
        <v>327</v>
      </c>
      <c r="C14" s="42" t="s">
        <v>1260</v>
      </c>
      <c r="D14" s="43" t="s">
        <v>1276</v>
      </c>
      <c r="E14" s="33" t="s">
        <v>1108</v>
      </c>
      <c r="F14" s="24" t="s">
        <v>1262</v>
      </c>
    </row>
    <row r="15" spans="1:6" ht="18">
      <c r="A15" s="34">
        <v>14</v>
      </c>
      <c r="B15" s="41" t="s">
        <v>348</v>
      </c>
      <c r="C15" s="31" t="s">
        <v>1267</v>
      </c>
      <c r="D15" s="37" t="s">
        <v>1277</v>
      </c>
      <c r="E15" s="33" t="s">
        <v>1003</v>
      </c>
      <c r="F15" s="24" t="s">
        <v>1262</v>
      </c>
    </row>
    <row r="16" spans="1:6" ht="18">
      <c r="A16" s="34">
        <v>15</v>
      </c>
      <c r="B16" s="41" t="s">
        <v>367</v>
      </c>
      <c r="C16" s="40" t="s">
        <v>1264</v>
      </c>
      <c r="D16" s="40" t="s">
        <v>958</v>
      </c>
      <c r="E16" s="33" t="s">
        <v>881</v>
      </c>
      <c r="F16" s="24" t="s">
        <v>1262</v>
      </c>
    </row>
    <row r="17" spans="1:6" ht="18">
      <c r="A17" s="34">
        <v>16</v>
      </c>
      <c r="B17" s="41" t="s">
        <v>368</v>
      </c>
      <c r="C17" s="31" t="s">
        <v>1267</v>
      </c>
      <c r="D17" s="37" t="s">
        <v>1278</v>
      </c>
      <c r="E17" s="33" t="s">
        <v>117</v>
      </c>
      <c r="F17" s="24" t="s">
        <v>1262</v>
      </c>
    </row>
    <row r="18" spans="1:6" ht="18">
      <c r="A18" s="34">
        <v>17</v>
      </c>
      <c r="B18" s="44" t="s">
        <v>1279</v>
      </c>
      <c r="C18" s="31" t="s">
        <v>1267</v>
      </c>
      <c r="D18" s="45" t="s">
        <v>1280</v>
      </c>
      <c r="E18" s="46" t="s">
        <v>1281</v>
      </c>
      <c r="F18" s="24" t="s">
        <v>1262</v>
      </c>
    </row>
    <row r="19" spans="1:6" ht="18">
      <c r="A19" s="34">
        <v>18</v>
      </c>
      <c r="B19" s="44" t="s">
        <v>1279</v>
      </c>
      <c r="C19" s="47" t="s">
        <v>1267</v>
      </c>
      <c r="D19" s="45" t="s">
        <v>1282</v>
      </c>
      <c r="E19" s="46" t="s">
        <v>817</v>
      </c>
      <c r="F19" s="24" t="s">
        <v>1262</v>
      </c>
    </row>
    <row r="20" spans="1:6" ht="18">
      <c r="A20" s="34">
        <v>19</v>
      </c>
      <c r="B20" s="41" t="s">
        <v>1283</v>
      </c>
      <c r="C20" s="31" t="s">
        <v>1260</v>
      </c>
      <c r="D20" s="37" t="s">
        <v>1284</v>
      </c>
      <c r="E20" s="33" t="s">
        <v>1285</v>
      </c>
      <c r="F20" s="24" t="s">
        <v>1262</v>
      </c>
    </row>
    <row r="21" spans="1:6" ht="18">
      <c r="A21" s="34">
        <v>20</v>
      </c>
      <c r="B21" s="41" t="s">
        <v>1283</v>
      </c>
      <c r="C21" s="31" t="s">
        <v>1264</v>
      </c>
      <c r="D21" s="37" t="s">
        <v>1286</v>
      </c>
      <c r="E21" s="33" t="s">
        <v>1287</v>
      </c>
      <c r="F21" s="24" t="s">
        <v>1262</v>
      </c>
    </row>
    <row r="22" spans="1:6" ht="18">
      <c r="A22" s="34">
        <v>21</v>
      </c>
      <c r="B22" s="41" t="s">
        <v>1283</v>
      </c>
      <c r="C22" s="31" t="s">
        <v>1260</v>
      </c>
      <c r="D22" s="37" t="s">
        <v>1288</v>
      </c>
      <c r="E22" s="33" t="s">
        <v>1289</v>
      </c>
      <c r="F22" s="24" t="s">
        <v>1262</v>
      </c>
    </row>
    <row r="23" spans="1:6" ht="18">
      <c r="A23" s="34">
        <v>22</v>
      </c>
      <c r="B23" s="41" t="s">
        <v>1283</v>
      </c>
      <c r="C23" s="31" t="s">
        <v>1264</v>
      </c>
      <c r="D23" s="37" t="s">
        <v>1290</v>
      </c>
      <c r="E23" s="33" t="s">
        <v>1291</v>
      </c>
      <c r="F23" s="24" t="s">
        <v>1262</v>
      </c>
    </row>
    <row r="24" spans="1:6" ht="18">
      <c r="A24" s="34">
        <v>23</v>
      </c>
      <c r="B24" s="41" t="s">
        <v>1283</v>
      </c>
      <c r="C24" s="31" t="s">
        <v>1260</v>
      </c>
      <c r="D24" s="37" t="s">
        <v>1292</v>
      </c>
      <c r="E24" s="33" t="s">
        <v>1293</v>
      </c>
      <c r="F24" s="24" t="s">
        <v>1262</v>
      </c>
    </row>
    <row r="25" spans="1:6" ht="18">
      <c r="A25" s="34">
        <v>24</v>
      </c>
      <c r="B25" s="41" t="s">
        <v>1283</v>
      </c>
      <c r="C25" s="31" t="s">
        <v>1260</v>
      </c>
      <c r="D25" s="37" t="s">
        <v>1294</v>
      </c>
      <c r="E25" s="33" t="s">
        <v>1295</v>
      </c>
      <c r="F25" s="24" t="s">
        <v>1262</v>
      </c>
    </row>
    <row r="26" spans="1:6" ht="18">
      <c r="A26" s="34">
        <v>25</v>
      </c>
      <c r="B26" s="36" t="s">
        <v>88</v>
      </c>
      <c r="C26" s="31" t="s">
        <v>1260</v>
      </c>
      <c r="D26" s="37" t="s">
        <v>1296</v>
      </c>
      <c r="E26" s="32" t="s">
        <v>999</v>
      </c>
    </row>
    <row r="27" spans="1:6" ht="18">
      <c r="A27" s="34">
        <v>26</v>
      </c>
      <c r="B27" s="36" t="s">
        <v>141</v>
      </c>
      <c r="C27" s="31" t="s">
        <v>1260</v>
      </c>
      <c r="D27" s="37" t="s">
        <v>1297</v>
      </c>
      <c r="E27" s="32" t="s">
        <v>1001</v>
      </c>
    </row>
    <row r="28" spans="1:6" ht="18">
      <c r="A28" s="34">
        <v>27</v>
      </c>
      <c r="B28" s="41" t="s">
        <v>348</v>
      </c>
      <c r="C28" s="31" t="s">
        <v>1260</v>
      </c>
      <c r="D28" s="37" t="s">
        <v>1298</v>
      </c>
      <c r="E28" s="33" t="s">
        <v>1110</v>
      </c>
    </row>
    <row r="29" spans="1:6" ht="18">
      <c r="A29" s="34">
        <v>28</v>
      </c>
      <c r="B29" s="41" t="s">
        <v>365</v>
      </c>
      <c r="C29" s="31" t="s">
        <v>1267</v>
      </c>
      <c r="D29" s="37" t="s">
        <v>1299</v>
      </c>
      <c r="E29" s="33" t="s">
        <v>1012</v>
      </c>
    </row>
    <row r="30" spans="1:6" ht="18">
      <c r="A30" s="34">
        <v>29</v>
      </c>
      <c r="B30" s="41" t="s">
        <v>368</v>
      </c>
      <c r="C30" s="31" t="s">
        <v>1267</v>
      </c>
      <c r="D30" s="37" t="s">
        <v>1300</v>
      </c>
      <c r="E30" s="33" t="s">
        <v>1112</v>
      </c>
    </row>
    <row r="31" spans="1:6" ht="18">
      <c r="A31" s="34">
        <v>30</v>
      </c>
      <c r="B31" s="41" t="s">
        <v>28</v>
      </c>
      <c r="C31" s="31" t="s">
        <v>1260</v>
      </c>
      <c r="D31" s="37" t="s">
        <v>1301</v>
      </c>
      <c r="E31" s="33" t="s">
        <v>10</v>
      </c>
    </row>
    <row r="32" spans="1:6" ht="18">
      <c r="A32" s="34">
        <v>31</v>
      </c>
      <c r="B32" s="41" t="s">
        <v>1283</v>
      </c>
      <c r="C32" s="31" t="s">
        <v>1260</v>
      </c>
      <c r="D32" s="37" t="s">
        <v>1302</v>
      </c>
      <c r="E32" s="33" t="s">
        <v>1303</v>
      </c>
    </row>
    <row r="33" spans="1:5" ht="18">
      <c r="A33" s="34">
        <v>32</v>
      </c>
      <c r="B33" s="41" t="s">
        <v>1283</v>
      </c>
      <c r="C33" s="31" t="s">
        <v>1260</v>
      </c>
      <c r="D33" s="37" t="s">
        <v>1304</v>
      </c>
      <c r="E33" s="33" t="s">
        <v>1305</v>
      </c>
    </row>
  </sheetData>
  <mergeCells count="1">
    <mergeCell ref="C1:E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X35"/>
  <sheetViews>
    <sheetView view="pageBreakPreview" topLeftCell="B13" zoomScaleNormal="80" zoomScaleSheetLayoutView="100" workbookViewId="0">
      <selection activeCell="F32" sqref="F32"/>
    </sheetView>
  </sheetViews>
  <sheetFormatPr defaultRowHeight="23.25"/>
  <cols>
    <col min="1" max="1" width="6.5" style="187" hidden="1" customWidth="1"/>
    <col min="2" max="2" width="4.75" style="187" customWidth="1"/>
    <col min="3" max="3" width="10.5" style="187" customWidth="1"/>
    <col min="4" max="4" width="18.75" style="187" bestFit="1" customWidth="1"/>
    <col min="5" max="5" width="17.625" style="187" customWidth="1"/>
    <col min="6" max="6" width="6.625" style="187" bestFit="1" customWidth="1"/>
    <col min="7" max="7" width="15.5" style="192" customWidth="1"/>
    <col min="8" max="8" width="12.5" style="192" bestFit="1" customWidth="1"/>
    <col min="9" max="9" width="6.25" style="193" bestFit="1" customWidth="1"/>
    <col min="10" max="17" width="4" style="193" customWidth="1"/>
    <col min="18" max="18" width="4" style="187" customWidth="1"/>
    <col min="19" max="19" width="9" style="187"/>
    <col min="20" max="20" width="5.625" style="187" customWidth="1"/>
    <col min="21" max="21" width="18.75" style="187" customWidth="1"/>
    <col min="22" max="22" width="35.625" style="187" customWidth="1"/>
    <col min="23" max="23" width="14.625" style="187" bestFit="1" customWidth="1"/>
    <col min="24" max="24" width="16.75" style="187" bestFit="1" customWidth="1"/>
    <col min="25" max="16384" width="9" style="187"/>
  </cols>
  <sheetData>
    <row r="1" spans="1:24" ht="31.15" customHeight="1">
      <c r="B1" s="486" t="s">
        <v>1980</v>
      </c>
      <c r="C1" s="486"/>
      <c r="D1" s="486"/>
      <c r="E1" s="486"/>
      <c r="F1" s="486"/>
      <c r="G1" s="486"/>
      <c r="H1" s="486"/>
      <c r="I1" s="486"/>
      <c r="J1" s="194"/>
      <c r="K1" s="194"/>
      <c r="L1" s="194"/>
      <c r="M1" s="194"/>
      <c r="N1" s="194"/>
      <c r="O1" s="194"/>
      <c r="P1" s="194"/>
      <c r="Q1" s="194"/>
    </row>
    <row r="2" spans="1:24" ht="31.9" customHeight="1">
      <c r="B2" s="487" t="str">
        <f>"ห้อง "&amp;U3</f>
        <v>ห้อง อ.3/2</v>
      </c>
      <c r="C2" s="487"/>
      <c r="D2" s="487"/>
      <c r="E2" s="487"/>
      <c r="F2" s="487"/>
      <c r="G2" s="487"/>
      <c r="H2" s="487"/>
      <c r="I2" s="487"/>
      <c r="J2" s="195"/>
      <c r="K2" s="195"/>
      <c r="L2" s="195"/>
      <c r="M2" s="195"/>
      <c r="N2" s="195"/>
      <c r="O2" s="195"/>
      <c r="P2" s="195"/>
      <c r="Q2" s="195"/>
    </row>
    <row r="3" spans="1:24" ht="36" customHeight="1">
      <c r="B3" s="131" t="s">
        <v>735</v>
      </c>
      <c r="C3" s="132" t="s">
        <v>732</v>
      </c>
      <c r="D3" s="387" t="s">
        <v>1822</v>
      </c>
      <c r="E3" s="387" t="s">
        <v>2082</v>
      </c>
      <c r="F3" s="488" t="s">
        <v>736</v>
      </c>
      <c r="G3" s="488"/>
      <c r="H3" s="488"/>
      <c r="I3" s="188" t="s">
        <v>731</v>
      </c>
      <c r="J3" s="188"/>
      <c r="K3" s="188"/>
      <c r="L3" s="188"/>
      <c r="M3" s="188"/>
      <c r="N3" s="188"/>
      <c r="O3" s="188"/>
      <c r="P3" s="188"/>
      <c r="Q3" s="188"/>
      <c r="T3" s="187" t="s">
        <v>1245</v>
      </c>
      <c r="U3" s="189" t="s">
        <v>771</v>
      </c>
      <c r="V3" s="190">
        <f>LOOKUP(9.99999999999999E+307,อนุบาล!L3:L926)</f>
        <v>31</v>
      </c>
      <c r="W3" s="187" t="str">
        <f>VLOOKUP(U3,T5:U13,2)</f>
        <v>ศิลปและประกอบอาหาร 3</v>
      </c>
      <c r="X3" s="187" t="str">
        <f>VLOOKUP(U3,T5:V13,3)</f>
        <v>นางวรากุล      เสาร์สุวรรณ์</v>
      </c>
    </row>
    <row r="4" spans="1:24" s="186" customFormat="1" ht="24" customHeight="1">
      <c r="A4" s="187"/>
      <c r="B4" s="179">
        <f>IF(C4="","",SUBTOTAL(3,$C$4:C4))</f>
        <v>1</v>
      </c>
      <c r="C4" s="180">
        <f>IF(ROWS(C$4:C4)&gt;$V$3,"",LOOKUP(ROWS(C$4:C4),อนุบาล!$L$3:$L$148,อนุบาล!$A$3:$A$148))</f>
        <v>3617</v>
      </c>
      <c r="D4" s="136">
        <f>IF(ROWS(D$4:D4)&gt;$V$3,"",LOOKUP(ROWS(D$4:D4),อนุบาล!$L$3:$L$148,อนุบาล!$G$3:$G$148))</f>
        <v>1570501365773</v>
      </c>
      <c r="E4" s="137">
        <f ca="1">IF(ROWS(E$4:E4)&gt;$V$3,"",LOOKUP(ROWS(E$4:E4),อนุบาล!$L$3:$L$830,อนุบาล!$H$3:$H$717))</f>
        <v>41760</v>
      </c>
      <c r="F4" s="181" t="str">
        <f>IF(ROWS(F$4:F4)&gt;$V$3,"",LOOKUP(ROWS(F$4:F4),อนุบาล!$L$3:$L$113,อนุบาล!$B$3:$B$113))</f>
        <v>เด็กชาย</v>
      </c>
      <c r="G4" s="182" t="str">
        <f>IF(ROWS(G$4:G4)&gt;$V$3,"",LOOKUP(ROWS(G$4:G4),อนุบาล!$L$3:$L$148,อนุบาล!$C$3:$C$148))</f>
        <v>ศิวกร</v>
      </c>
      <c r="H4" s="183" t="str">
        <f>IF(ROWS(H$4:H4)&gt;$V$3,"",LOOKUP(ROWS(H$4:H4),อนุบาล!$L$3:$L$148,อนุบาล!$D$3:$D$148))</f>
        <v>ใจปัน</v>
      </c>
      <c r="I4" s="184" t="str">
        <f>IF(ROWS(I$4:I4)&gt;$V$3,"",LOOKUP(ROWS(I$4:I4),อนุบาล!$L$3:$L$113,อนุบาล!$F$3:$F$113))</f>
        <v>อ.3/2</v>
      </c>
      <c r="J4" s="185"/>
      <c r="K4" s="185"/>
      <c r="L4" s="185"/>
      <c r="M4" s="185"/>
      <c r="N4" s="185"/>
      <c r="O4" s="185"/>
      <c r="P4" s="185"/>
      <c r="Q4" s="185"/>
      <c r="R4" s="187"/>
    </row>
    <row r="5" spans="1:24">
      <c r="B5" s="179">
        <f>IF(C5="","",SUBTOTAL(3,$C$4:C5))</f>
        <v>2</v>
      </c>
      <c r="C5" s="180">
        <f>IF(ROWS(C$4:C5)&gt;$V$3,"",LOOKUP(ROWS(C$4:C5),อนุบาล!$L$3:$L$148,อนุบาล!$A$3:$A$148))</f>
        <v>3640</v>
      </c>
      <c r="D5" s="136">
        <f>IF(ROWS(D$4:D5)&gt;$V$3,"",LOOKUP(ROWS(D$4:D5),อนุบาล!$L$3:$L$148,อนุบาล!$G$3:$G$148))</f>
        <v>1570501367202</v>
      </c>
      <c r="E5" s="137">
        <f ca="1">IF(ROWS(E$4:E5)&gt;$V$3,"",LOOKUP(ROWS(E$4:E5),อนุบาล!$L$3:$L$830,อนุบาล!$H$3:$H$717))</f>
        <v>41874</v>
      </c>
      <c r="F5" s="181" t="str">
        <f>IF(ROWS(F$4:F5)&gt;$V$3,"",LOOKUP(ROWS(F$4:F5),อนุบาล!$L$3:$L$113,อนุบาล!$B$3:$B$113))</f>
        <v>เด็กชาย</v>
      </c>
      <c r="G5" s="182" t="str">
        <f>IF(ROWS(G$4:G5)&gt;$V$3,"",LOOKUP(ROWS(G$4:G5),อนุบาล!$L$3:$L$148,อนุบาล!$C$3:$C$148))</f>
        <v>ธรรมเกียรติ</v>
      </c>
      <c r="H5" s="183" t="str">
        <f>IF(ROWS(H$4:H5)&gt;$V$3,"",LOOKUP(ROWS(H$4:H5),อนุบาล!$L$3:$L$148,อนุบาล!$D$3:$D$148))</f>
        <v>ทองทศ</v>
      </c>
      <c r="I5" s="184" t="str">
        <f>IF(ROWS(I$4:I5)&gt;$V$3,"",LOOKUP(ROWS(I$4:I5),อนุบาล!$L$3:$L$113,อนุบาล!$F$3:$F$113))</f>
        <v>อ.3/2</v>
      </c>
      <c r="J5" s="191"/>
      <c r="K5" s="191"/>
      <c r="L5" s="191"/>
      <c r="M5" s="191"/>
      <c r="N5" s="191"/>
      <c r="O5" s="191"/>
      <c r="P5" s="191"/>
      <c r="Q5" s="191"/>
      <c r="T5" s="187" t="s">
        <v>766</v>
      </c>
      <c r="U5" s="187" t="s">
        <v>1813</v>
      </c>
      <c r="V5" s="187" t="s">
        <v>1848</v>
      </c>
    </row>
    <row r="6" spans="1:24">
      <c r="B6" s="179">
        <f>IF(C6="","",SUBTOTAL(3,$C$4:C6))</f>
        <v>3</v>
      </c>
      <c r="C6" s="180">
        <f>IF(ROWS(C$4:C6)&gt;$V$3,"",LOOKUP(ROWS(C$4:C6),อนุบาล!$L$3:$L$148,อนุบาล!$A$3:$A$148))</f>
        <v>3641</v>
      </c>
      <c r="D6" s="136">
        <f>IF(ROWS(D$4:D6)&gt;$V$3,"",LOOKUP(ROWS(D$4:D6),อนุบาล!$L$3:$L$148,อนุบาล!$G$3:$G$148))</f>
        <v>1570501366524</v>
      </c>
      <c r="E6" s="137">
        <f ca="1">IF(ROWS(E$4:E6)&gt;$V$3,"",LOOKUP(ROWS(E$4:E6),อนุบาล!$L$3:$L$830,อนุบาล!$H$3:$H$717))</f>
        <v>41815</v>
      </c>
      <c r="F6" s="181" t="str">
        <f>IF(ROWS(F$4:F6)&gt;$V$3,"",LOOKUP(ROWS(F$4:F6),อนุบาล!$L$3:$L$113,อนุบาล!$B$3:$B$113))</f>
        <v>เด็กชาย</v>
      </c>
      <c r="G6" s="182" t="str">
        <f>IF(ROWS(G$4:G6)&gt;$V$3,"",LOOKUP(ROWS(G$4:G6),อนุบาล!$L$3:$L$148,อนุบาล!$C$3:$C$148))</f>
        <v xml:space="preserve">พงศ์สิริ </v>
      </c>
      <c r="H6" s="183" t="str">
        <f>IF(ROWS(H$4:H6)&gt;$V$3,"",LOOKUP(ROWS(H$4:H6),อนุบาล!$L$3:$L$148,อนุบาล!$D$3:$D$148))</f>
        <v>สุ่นเดช</v>
      </c>
      <c r="I6" s="184" t="str">
        <f>IF(ROWS(I$4:I6)&gt;$V$3,"",LOOKUP(ROWS(I$4:I6),อนุบาล!$L$3:$L$113,อนุบาล!$F$3:$F$113))</f>
        <v>อ.3/2</v>
      </c>
      <c r="J6" s="191"/>
      <c r="K6" s="191"/>
      <c r="L6" s="191"/>
      <c r="M6" s="191"/>
      <c r="N6" s="191"/>
      <c r="O6" s="191"/>
      <c r="P6" s="191"/>
      <c r="Q6" s="191"/>
      <c r="T6" s="187" t="s">
        <v>767</v>
      </c>
      <c r="U6" s="187" t="s">
        <v>1814</v>
      </c>
      <c r="V6" s="187" t="s">
        <v>1246</v>
      </c>
    </row>
    <row r="7" spans="1:24">
      <c r="B7" s="179">
        <f>IF(C7="","",SUBTOTAL(3,$C$4:C7))</f>
        <v>4</v>
      </c>
      <c r="C7" s="180">
        <f>IF(ROWS(C$4:C7)&gt;$V$3,"",LOOKUP(ROWS(C$4:C7),อนุบาล!$L$3:$L$148,อนุบาล!$A$3:$A$148))</f>
        <v>3642</v>
      </c>
      <c r="D7" s="136">
        <f>IF(ROWS(D$4:D7)&gt;$V$3,"",LOOKUP(ROWS(D$4:D7),อนุบาล!$L$3:$L$148,อนุบาล!$G$3:$G$148))</f>
        <v>1570501367377</v>
      </c>
      <c r="E7" s="137">
        <f ca="1">IF(ROWS(E$4:E7)&gt;$V$3,"",LOOKUP(ROWS(E$4:E7),อนุบาล!$L$3:$L$830,อนุบาล!$H$3:$H$717))</f>
        <v>41894</v>
      </c>
      <c r="F7" s="181" t="str">
        <f>IF(ROWS(F$4:F7)&gt;$V$3,"",LOOKUP(ROWS(F$4:F7),อนุบาล!$L$3:$L$113,อนุบาล!$B$3:$B$113))</f>
        <v>เด็กชาย</v>
      </c>
      <c r="G7" s="182" t="str">
        <f>IF(ROWS(G$4:G7)&gt;$V$3,"",LOOKUP(ROWS(G$4:G7),อนุบาล!$L$3:$L$148,อนุบาล!$C$3:$C$148))</f>
        <v>พจนากร</v>
      </c>
      <c r="H7" s="183" t="str">
        <f>IF(ROWS(H$4:H7)&gt;$V$3,"",LOOKUP(ROWS(H$4:H7),อนุบาล!$L$3:$L$148,อนุบาล!$D$3:$D$148))</f>
        <v>สมรัตน์</v>
      </c>
      <c r="I7" s="184" t="str">
        <f>IF(ROWS(I$4:I7)&gt;$V$3,"",LOOKUP(ROWS(I$4:I7),อนุบาล!$L$3:$L$113,อนุบาล!$F$3:$F$113))</f>
        <v>อ.3/2</v>
      </c>
      <c r="J7" s="191"/>
      <c r="K7" s="191"/>
      <c r="L7" s="191"/>
      <c r="M7" s="191"/>
      <c r="N7" s="191"/>
      <c r="O7" s="191"/>
      <c r="P7" s="191"/>
      <c r="Q7" s="191"/>
      <c r="T7" s="187" t="s">
        <v>768</v>
      </c>
      <c r="U7" s="187" t="s">
        <v>1815</v>
      </c>
      <c r="V7" s="187" t="s">
        <v>1247</v>
      </c>
    </row>
    <row r="8" spans="1:24">
      <c r="B8" s="179">
        <f>IF(C8="","",SUBTOTAL(3,$C$4:C8))</f>
        <v>5</v>
      </c>
      <c r="C8" s="180">
        <f>IF(ROWS(C$4:C8)&gt;$V$3,"",LOOKUP(ROWS(C$4:C8),อนุบาล!$L$3:$L$148,อนุบาล!$A$3:$A$148))</f>
        <v>3643</v>
      </c>
      <c r="D8" s="136">
        <f>IF(ROWS(D$4:D8)&gt;$V$3,"",LOOKUP(ROWS(D$4:D8),อนุบาล!$L$3:$L$148,อนุบาล!$G$3:$G$148))</f>
        <v>1579901675174</v>
      </c>
      <c r="E8" s="137">
        <f ca="1">IF(ROWS(E$4:E8)&gt;$V$3,"",LOOKUP(ROWS(E$4:E8),อนุบาล!$L$3:$L$830,อนุบาล!$H$3:$H$717))</f>
        <v>41891</v>
      </c>
      <c r="F8" s="181" t="str">
        <f>IF(ROWS(F$4:F8)&gt;$V$3,"",LOOKUP(ROWS(F$4:F8),อนุบาล!$L$3:$L$113,อนุบาล!$B$3:$B$113))</f>
        <v>เด็กชาย</v>
      </c>
      <c r="G8" s="182" t="str">
        <f>IF(ROWS(G$4:G8)&gt;$V$3,"",LOOKUP(ROWS(G$4:G8),อนุบาล!$L$3:$L$148,อนุบาล!$C$3:$C$148))</f>
        <v>พิชญุตม์</v>
      </c>
      <c r="H8" s="183" t="str">
        <f>IF(ROWS(H$4:H8)&gt;$V$3,"",LOOKUP(ROWS(H$4:H8),อนุบาล!$L$3:$L$148,อนุบาล!$D$3:$D$148))</f>
        <v>ยิ้มพราย</v>
      </c>
      <c r="I8" s="184" t="str">
        <f>IF(ROWS(I$4:I8)&gt;$V$3,"",LOOKUP(ROWS(I$4:I8),อนุบาล!$L$3:$L$113,อนุบาล!$F$3:$F$113))</f>
        <v>อ.3/2</v>
      </c>
      <c r="J8" s="191"/>
      <c r="K8" s="191"/>
      <c r="L8" s="191"/>
      <c r="M8" s="191"/>
      <c r="N8" s="191"/>
      <c r="O8" s="191"/>
      <c r="P8" s="191"/>
      <c r="Q8" s="191"/>
      <c r="T8" s="187" t="s">
        <v>769</v>
      </c>
      <c r="U8" s="187" t="s">
        <v>1816</v>
      </c>
      <c r="V8" s="187" t="s">
        <v>1248</v>
      </c>
    </row>
    <row r="9" spans="1:24">
      <c r="B9" s="179">
        <f>IF(C9="","",SUBTOTAL(3,$C$4:C9))</f>
        <v>6</v>
      </c>
      <c r="C9" s="180">
        <f>IF(ROWS(C$4:C9)&gt;$V$3,"",LOOKUP(ROWS(C$4:C9),อนุบาล!$L$3:$L$148,อนุบาล!$A$3:$A$148))</f>
        <v>3644</v>
      </c>
      <c r="D9" s="136">
        <f>IF(ROWS(D$4:D9)&gt;$V$3,"",LOOKUP(ROWS(D$4:D9),อนุบาล!$L$3:$L$148,อนุบาล!$G$3:$G$148))</f>
        <v>1579901703372</v>
      </c>
      <c r="E9" s="137">
        <f ca="1">IF(ROWS(E$4:E9)&gt;$V$3,"",LOOKUP(ROWS(E$4:E9),อนุบาล!$L$3:$L$830,อนุบาล!$H$3:$H$717))</f>
        <v>42047</v>
      </c>
      <c r="F9" s="181" t="str">
        <f>IF(ROWS(F$4:F9)&gt;$V$3,"",LOOKUP(ROWS(F$4:F9),อนุบาล!$L$3:$L$113,อนุบาล!$B$3:$B$113))</f>
        <v>เด็กชาย</v>
      </c>
      <c r="G9" s="182" t="str">
        <f>IF(ROWS(G$4:G9)&gt;$V$3,"",LOOKUP(ROWS(G$4:G9),อนุบาล!$L$3:$L$148,อนุบาล!$C$3:$C$148))</f>
        <v>พิชยะ</v>
      </c>
      <c r="H9" s="183" t="str">
        <f>IF(ROWS(H$4:H9)&gt;$V$3,"",LOOKUP(ROWS(H$4:H9),อนุบาล!$L$3:$L$148,อนุบาล!$D$3:$D$148))</f>
        <v>อธิวันดี</v>
      </c>
      <c r="I9" s="184" t="str">
        <f>IF(ROWS(I$4:I9)&gt;$V$3,"",LOOKUP(ROWS(I$4:I9),อนุบาล!$L$3:$L$113,อนุบาล!$F$3:$F$113))</f>
        <v>อ.3/2</v>
      </c>
      <c r="J9" s="191"/>
      <c r="K9" s="191"/>
      <c r="L9" s="191"/>
      <c r="M9" s="191"/>
      <c r="N9" s="191"/>
      <c r="O9" s="191"/>
      <c r="P9" s="191"/>
      <c r="Q9" s="191"/>
      <c r="T9" s="187" t="s">
        <v>770</v>
      </c>
      <c r="U9" s="187" t="s">
        <v>1817</v>
      </c>
      <c r="V9" s="187" t="s">
        <v>1250</v>
      </c>
    </row>
    <row r="10" spans="1:24">
      <c r="B10" s="179">
        <f>IF(C10="","",SUBTOTAL(3,$C$4:C10))</f>
        <v>7</v>
      </c>
      <c r="C10" s="180">
        <f>IF(ROWS(C$4:C10)&gt;$V$3,"",LOOKUP(ROWS(C$4:C10),อนุบาล!$L$3:$L$148,อนุบาล!$A$3:$A$148))</f>
        <v>3645</v>
      </c>
      <c r="D10" s="136">
        <f>IF(ROWS(D$4:D10)&gt;$V$3,"",LOOKUP(ROWS(D$4:D10),อนุบาล!$L$3:$L$148,อนุบาล!$G$3:$G$148))</f>
        <v>1579901695418</v>
      </c>
      <c r="E10" s="137">
        <f ca="1">IF(ROWS(E$4:E10)&gt;$V$3,"",LOOKUP(ROWS(E$4:E10),อนุบาล!$L$3:$L$830,อนุบาล!$H$3:$H$717))</f>
        <v>41996</v>
      </c>
      <c r="F10" s="181" t="str">
        <f>IF(ROWS(F$4:F10)&gt;$V$3,"",LOOKUP(ROWS(F$4:F10),อนุบาล!$L$3:$L$113,อนุบาล!$B$3:$B$113))</f>
        <v>เด็กชาย</v>
      </c>
      <c r="G10" s="182" t="str">
        <f>IF(ROWS(G$4:G10)&gt;$V$3,"",LOOKUP(ROWS(G$4:G10),อนุบาล!$L$3:$L$148,อนุบาล!$C$3:$C$148))</f>
        <v>พีระวัฒน์</v>
      </c>
      <c r="H10" s="183" t="str">
        <f>IF(ROWS(H$4:H10)&gt;$V$3,"",LOOKUP(ROWS(H$4:H10),อนุบาล!$L$3:$L$148,อนุบาล!$D$3:$D$148))</f>
        <v>คีลาวงศ์</v>
      </c>
      <c r="I10" s="184" t="str">
        <f>IF(ROWS(I$4:I10)&gt;$V$3,"",LOOKUP(ROWS(I$4:I10),อนุบาล!$L$3:$L$113,อนุบาล!$F$3:$F$113))</f>
        <v>อ.3/2</v>
      </c>
      <c r="J10" s="191"/>
      <c r="K10" s="191"/>
      <c r="L10" s="191"/>
      <c r="M10" s="191"/>
      <c r="N10" s="191"/>
      <c r="O10" s="191"/>
      <c r="P10" s="191"/>
      <c r="Q10" s="191"/>
      <c r="T10" s="187" t="s">
        <v>771</v>
      </c>
      <c r="U10" s="187" t="s">
        <v>1818</v>
      </c>
      <c r="V10" s="187" t="s">
        <v>1249</v>
      </c>
    </row>
    <row r="11" spans="1:24">
      <c r="B11" s="179">
        <f>IF(C11="","",SUBTOTAL(3,$C$4:C11))</f>
        <v>8</v>
      </c>
      <c r="C11" s="180">
        <f>IF(ROWS(C$4:C11)&gt;$V$3,"",LOOKUP(ROWS(C$4:C11),อนุบาล!$L$3:$L$148,อนุบาล!$A$3:$A$148))</f>
        <v>3646</v>
      </c>
      <c r="D11" s="136">
        <f>IF(ROWS(D$4:D11)&gt;$V$3,"",LOOKUP(ROWS(D$4:D11),อนุบาล!$L$3:$L$148,อนุบาล!$G$3:$G$148))</f>
        <v>1579901700519</v>
      </c>
      <c r="E11" s="137">
        <f ca="1">IF(ROWS(E$4:E11)&gt;$V$3,"",LOOKUP(ROWS(E$4:E11),อนุบาล!$L$3:$L$830,อนุบาล!$H$3:$H$717))</f>
        <v>42030</v>
      </c>
      <c r="F11" s="181" t="str">
        <f>IF(ROWS(F$4:F11)&gt;$V$3,"",LOOKUP(ROWS(F$4:F11),อนุบาล!$L$3:$L$113,อนุบาล!$B$3:$B$113))</f>
        <v>เด็กชาย</v>
      </c>
      <c r="G11" s="182" t="str">
        <f>IF(ROWS(G$4:G11)&gt;$V$3,"",LOOKUP(ROWS(G$4:G11),อนุบาล!$L$3:$L$148,อนุบาล!$C$3:$C$148))</f>
        <v>ภคนน</v>
      </c>
      <c r="H11" s="183" t="str">
        <f>IF(ROWS(H$4:H11)&gt;$V$3,"",LOOKUP(ROWS(H$4:H11),อนุบาล!$L$3:$L$148,อนุบาล!$D$3:$D$148))</f>
        <v>โกวิทย์แสงทอง</v>
      </c>
      <c r="I11" s="184" t="str">
        <f>IF(ROWS(I$4:I11)&gt;$V$3,"",LOOKUP(ROWS(I$4:I11),อนุบาล!$L$3:$L$113,อนุบาล!$F$3:$F$113))</f>
        <v>อ.3/2</v>
      </c>
      <c r="J11" s="191"/>
      <c r="K11" s="191"/>
      <c r="L11" s="191"/>
      <c r="M11" s="191"/>
      <c r="N11" s="191"/>
      <c r="O11" s="191"/>
      <c r="P11" s="191"/>
      <c r="Q11" s="191"/>
      <c r="U11" s="187" t="s">
        <v>1819</v>
      </c>
      <c r="V11" s="187" t="s">
        <v>1781</v>
      </c>
    </row>
    <row r="12" spans="1:24">
      <c r="B12" s="179">
        <f>IF(C12="","",SUBTOTAL(3,$C$4:C12))</f>
        <v>9</v>
      </c>
      <c r="C12" s="180">
        <f>IF(ROWS(C$4:C12)&gt;$V$3,"",LOOKUP(ROWS(C$4:C12),อนุบาล!$L$3:$L$148,อนุบาล!$A$3:$A$148))</f>
        <v>3647</v>
      </c>
      <c r="D12" s="136">
        <f>IF(ROWS(D$4:D12)&gt;$V$3,"",LOOKUP(ROWS(D$4:D12),อนุบาล!$L$3:$L$148,อนุบาล!$G$3:$G$148))</f>
        <v>1579901701752</v>
      </c>
      <c r="E12" s="137">
        <f ca="1">IF(ROWS(E$4:E12)&gt;$V$3,"",LOOKUP(ROWS(E$4:E12),อนุบาล!$L$3:$L$830,อนุบาล!$H$3:$H$717))</f>
        <v>42035</v>
      </c>
      <c r="F12" s="181" t="str">
        <f>IF(ROWS(F$4:F12)&gt;$V$3,"",LOOKUP(ROWS(F$4:F12),อนุบาล!$L$3:$L$113,อนุบาล!$B$3:$B$113))</f>
        <v>เด็กชาย</v>
      </c>
      <c r="G12" s="182" t="str">
        <f>IF(ROWS(G$4:G12)&gt;$V$3,"",LOOKUP(ROWS(G$4:G12),อนุบาล!$L$3:$L$148,อนุบาล!$C$3:$C$148))</f>
        <v>ภาคิน</v>
      </c>
      <c r="H12" s="183" t="str">
        <f>IF(ROWS(H$4:H12)&gt;$V$3,"",LOOKUP(ROWS(H$4:H12),อนุบาล!$L$3:$L$148,อนุบาล!$D$3:$D$148))</f>
        <v>ศิริเสถียร</v>
      </c>
      <c r="I12" s="184" t="str">
        <f>IF(ROWS(I$4:I12)&gt;$V$3,"",LOOKUP(ROWS(I$4:I12),อนุบาล!$L$3:$L$113,อนุบาล!$F$3:$F$113))</f>
        <v>อ.3/2</v>
      </c>
      <c r="J12" s="191"/>
      <c r="K12" s="191"/>
      <c r="L12" s="191"/>
      <c r="M12" s="191"/>
      <c r="N12" s="191"/>
      <c r="O12" s="191"/>
      <c r="P12" s="191"/>
      <c r="Q12" s="191"/>
      <c r="U12" s="187" t="s">
        <v>1820</v>
      </c>
      <c r="V12" s="187" t="s">
        <v>1251</v>
      </c>
    </row>
    <row r="13" spans="1:24">
      <c r="B13" s="179">
        <f>IF(C13="","",SUBTOTAL(3,$C$4:C13))</f>
        <v>10</v>
      </c>
      <c r="C13" s="180">
        <f>IF(ROWS(C$4:C13)&gt;$V$3,"",LOOKUP(ROWS(C$4:C13),อนุบาล!$L$3:$L$148,อนุบาล!$A$3:$A$148))</f>
        <v>3648</v>
      </c>
      <c r="D13" s="136">
        <f>IF(ROWS(D$4:D13)&gt;$V$3,"",LOOKUP(ROWS(D$4:D13),อนุบาล!$L$3:$L$148,อนุบาล!$G$3:$G$148))</f>
        <v>1570501368888</v>
      </c>
      <c r="E13" s="137">
        <f ca="1">IF(ROWS(E$4:E13)&gt;$V$3,"",LOOKUP(ROWS(E$4:E13),อนุบาล!$L$3:$L$830,อนุบาล!$H$3:$H$717))</f>
        <v>41993</v>
      </c>
      <c r="F13" s="181" t="str">
        <f>IF(ROWS(F$4:F13)&gt;$V$3,"",LOOKUP(ROWS(F$4:F13),อนุบาล!$L$3:$L$113,อนุบาล!$B$3:$B$113))</f>
        <v>เด็กชาย</v>
      </c>
      <c r="G13" s="182" t="str">
        <f>IF(ROWS(G$4:G13)&gt;$V$3,"",LOOKUP(ROWS(G$4:G13),อนุบาล!$L$3:$L$148,อนุบาล!$C$3:$C$148))</f>
        <v>ศุภกร</v>
      </c>
      <c r="H13" s="183" t="str">
        <f>IF(ROWS(H$4:H13)&gt;$V$3,"",LOOKUP(ROWS(H$4:H13),อนุบาล!$L$3:$L$148,อนุบาล!$D$3:$D$148))</f>
        <v>ศิวพิทักษ์สวัสดิ์</v>
      </c>
      <c r="I13" s="184" t="str">
        <f>IF(ROWS(I$4:I13)&gt;$V$3,"",LOOKUP(ROWS(I$4:I13),อนุบาล!$L$3:$L$113,อนุบาล!$F$3:$F$113))</f>
        <v>อ.3/2</v>
      </c>
      <c r="J13" s="191"/>
      <c r="K13" s="191"/>
      <c r="L13" s="191"/>
      <c r="M13" s="191"/>
      <c r="N13" s="191"/>
      <c r="O13" s="191"/>
      <c r="P13" s="191"/>
      <c r="Q13" s="191"/>
      <c r="U13" s="187" t="s">
        <v>1821</v>
      </c>
      <c r="V13" s="187" t="s">
        <v>1252</v>
      </c>
    </row>
    <row r="14" spans="1:24">
      <c r="B14" s="179">
        <f>IF(C14="","",SUBTOTAL(3,$C$4:C14))</f>
        <v>11</v>
      </c>
      <c r="C14" s="180">
        <f>IF(ROWS(C$4:C14)&gt;$V$3,"",LOOKUP(ROWS(C$4:C14),อนุบาล!$L$3:$L$148,อนุบาล!$A$3:$A$148))</f>
        <v>3727</v>
      </c>
      <c r="D14" s="136">
        <f>IF(ROWS(D$4:D14)&gt;$V$3,"",LOOKUP(ROWS(D$4:D14),อนุบาล!$L$3:$L$148,อนุบาล!$G$3:$G$148))</f>
        <v>1570501367342</v>
      </c>
      <c r="E14" s="137">
        <f ca="1">IF(ROWS(E$4:E14)&gt;$V$3,"",LOOKUP(ROWS(E$4:E14),อนุบาล!$L$3:$L$830,อนุบาล!$H$3:$H$717))</f>
        <v>41887</v>
      </c>
      <c r="F14" s="181" t="str">
        <f>IF(ROWS(F$4:F14)&gt;$V$3,"",LOOKUP(ROWS(F$4:F14),อนุบาล!$L$3:$L$113,อนุบาล!$B$3:$B$113))</f>
        <v>เด็กชาย</v>
      </c>
      <c r="G14" s="182" t="str">
        <f>IF(ROWS(G$4:G14)&gt;$V$3,"",LOOKUP(ROWS(G$4:G14),อนุบาล!$L$3:$L$148,อนุบาล!$C$3:$C$148))</f>
        <v>ณัฐภูมิ</v>
      </c>
      <c r="H14" s="183" t="str">
        <f>IF(ROWS(H$4:H14)&gt;$V$3,"",LOOKUP(ROWS(H$4:H14),อนุบาล!$L$3:$L$148,อนุบาล!$D$3:$D$148))</f>
        <v>แสนเพชร</v>
      </c>
      <c r="I14" s="184" t="str">
        <f>IF(ROWS(I$4:I14)&gt;$V$3,"",LOOKUP(ROWS(I$4:I14),อนุบาล!$L$3:$L$113,อนุบาล!$F$3:$F$113))</f>
        <v>อ.3/2</v>
      </c>
      <c r="J14" s="191"/>
      <c r="K14" s="191"/>
      <c r="L14" s="191"/>
      <c r="M14" s="191"/>
      <c r="N14" s="191"/>
      <c r="O14" s="191"/>
      <c r="P14" s="191"/>
      <c r="Q14" s="191"/>
    </row>
    <row r="15" spans="1:24">
      <c r="B15" s="179">
        <f>IF(C15="","",SUBTOTAL(3,$C$4:C15))</f>
        <v>12</v>
      </c>
      <c r="C15" s="180">
        <f>IF(ROWS(C$4:C15)&gt;$V$3,"",LOOKUP(ROWS(C$4:C15),อนุบาล!$L$3:$L$148,อนุบาล!$A$3:$A$148))</f>
        <v>3731</v>
      </c>
      <c r="D15" s="136">
        <f>IF(ROWS(D$4:D15)&gt;$V$3,"",LOOKUP(ROWS(D$4:D15),อนุบาล!$L$3:$L$148,อนุบาล!$G$3:$G$148))</f>
        <v>1409600568191</v>
      </c>
      <c r="E15" s="137">
        <f ca="1">IF(ROWS(E$4:E15)&gt;$V$3,"",LOOKUP(ROWS(E$4:E15),อนุบาล!$L$3:$L$830,อนุบาล!$H$3:$H$717))</f>
        <v>41848</v>
      </c>
      <c r="F15" s="181" t="str">
        <f>IF(ROWS(F$4:F15)&gt;$V$3,"",LOOKUP(ROWS(F$4:F15),อนุบาล!$L$3:$L$113,อนุบาล!$B$3:$B$113))</f>
        <v>เด็กชาย</v>
      </c>
      <c r="G15" s="182" t="str">
        <f>IF(ROWS(G$4:G15)&gt;$V$3,"",LOOKUP(ROWS(G$4:G15),อนุบาล!$L$3:$L$148,อนุบาล!$C$3:$C$148))</f>
        <v>ธนกฤต</v>
      </c>
      <c r="H15" s="183" t="str">
        <f>IF(ROWS(H$4:H15)&gt;$V$3,"",LOOKUP(ROWS(H$4:H15),อนุบาล!$L$3:$L$148,อนุบาล!$D$3:$D$148))</f>
        <v>สีหนูปุ้ย</v>
      </c>
      <c r="I15" s="184" t="str">
        <f>IF(ROWS(I$4:I15)&gt;$V$3,"",LOOKUP(ROWS(I$4:I15),อนุบาล!$L$3:$L$113,อนุบาล!$F$3:$F$113))</f>
        <v>อ.3/2</v>
      </c>
      <c r="J15" s="191"/>
      <c r="K15" s="191"/>
      <c r="L15" s="191"/>
      <c r="M15" s="191"/>
      <c r="N15" s="191"/>
      <c r="O15" s="191"/>
      <c r="P15" s="191"/>
      <c r="Q15" s="191"/>
    </row>
    <row r="16" spans="1:24">
      <c r="B16" s="179">
        <f>IF(C16="","",SUBTOTAL(3,$C$4:C16))</f>
        <v>13</v>
      </c>
      <c r="C16" s="180">
        <f>IF(ROWS(C$4:C16)&gt;$V$3,"",LOOKUP(ROWS(C$4:C16),อนุบาล!$L$3:$L$148,อนุบาล!$A$3:$A$148))</f>
        <v>3745</v>
      </c>
      <c r="D16" s="136">
        <f>IF(ROWS(D$4:D16)&gt;$V$3,"",LOOKUP(ROWS(D$4:D16),อนุบาล!$L$3:$L$148,อนุบาล!$G$3:$G$148))</f>
        <v>1579901700837</v>
      </c>
      <c r="E16" s="137">
        <f ca="1">IF(ROWS(E$4:E16)&gt;$V$3,"",LOOKUP(ROWS(E$4:E16),อนุบาล!$L$3:$L$830,อนุบาล!$H$3:$H$717))</f>
        <v>42030</v>
      </c>
      <c r="F16" s="181" t="str">
        <f>IF(ROWS(F$4:F16)&gt;$V$3,"",LOOKUP(ROWS(F$4:F16),อนุบาล!$L$3:$L$113,อนุบาล!$B$3:$B$113))</f>
        <v>เด็กชาย</v>
      </c>
      <c r="G16" s="182" t="str">
        <f>IF(ROWS(G$4:G16)&gt;$V$3,"",LOOKUP(ROWS(G$4:G16),อนุบาล!$L$3:$L$148,อนุบาล!$C$3:$C$148))</f>
        <v>พชคฤณ</v>
      </c>
      <c r="H16" s="183" t="str">
        <f>IF(ROWS(H$4:H16)&gt;$V$3,"",LOOKUP(ROWS(H$4:H16),อนุบาล!$L$3:$L$148,อนุบาล!$D$3:$D$148))</f>
        <v>จอมแก้ว</v>
      </c>
      <c r="I16" s="184" t="str">
        <f>IF(ROWS(I$4:I16)&gt;$V$3,"",LOOKUP(ROWS(I$4:I16),อนุบาล!$L$3:$L$113,อนุบาล!$F$3:$F$113))</f>
        <v>อ.3/2</v>
      </c>
      <c r="J16" s="191"/>
      <c r="K16" s="191"/>
      <c r="L16" s="191"/>
      <c r="M16" s="191"/>
      <c r="N16" s="191"/>
      <c r="O16" s="191"/>
      <c r="P16" s="191"/>
      <c r="Q16" s="191"/>
    </row>
    <row r="17" spans="2:17">
      <c r="B17" s="179">
        <f>IF(C17="","",SUBTOTAL(3,$C$4:C17))</f>
        <v>14</v>
      </c>
      <c r="C17" s="180">
        <f>IF(ROWS(C$4:C17)&gt;$V$3,"",LOOKUP(ROWS(C$4:C17),อนุบาล!$L$3:$L$148,อนุบาล!$A$3:$A$148))</f>
        <v>3753</v>
      </c>
      <c r="D17" s="136">
        <f>IF(ROWS(D$4:D17)&gt;$V$3,"",LOOKUP(ROWS(D$4:D17),อนุบาล!$L$3:$L$148,อนุบาล!$G$3:$G$148))</f>
        <v>1570501367041</v>
      </c>
      <c r="E17" s="137">
        <f ca="1">IF(ROWS(E$4:E17)&gt;$V$3,"",LOOKUP(ROWS(E$4:E17),อนุบาล!$L$3:$L$830,อนุบาล!$H$3:$H$717))</f>
        <v>41866</v>
      </c>
      <c r="F17" s="181" t="str">
        <f>IF(ROWS(F$4:F17)&gt;$V$3,"",LOOKUP(ROWS(F$4:F17),อนุบาล!$L$3:$L$113,อนุบาล!$B$3:$B$113))</f>
        <v>เด็กชาย</v>
      </c>
      <c r="G17" s="182" t="str">
        <f>IF(ROWS(G$4:G17)&gt;$V$3,"",LOOKUP(ROWS(G$4:G17),อนุบาล!$L$3:$L$148,อนุบาล!$C$3:$C$148))</f>
        <v>ภูทิเบต</v>
      </c>
      <c r="H17" s="183" t="str">
        <f>IF(ROWS(H$4:H17)&gt;$V$3,"",LOOKUP(ROWS(H$4:H17),อนุบาล!$L$3:$L$148,อนุบาล!$D$3:$D$148))</f>
        <v>พวงสมบัติ</v>
      </c>
      <c r="I17" s="184" t="str">
        <f>IF(ROWS(I$4:I17)&gt;$V$3,"",LOOKUP(ROWS(I$4:I17),อนุบาล!$L$3:$L$113,อนุบาล!$F$3:$F$113))</f>
        <v>อ.3/2</v>
      </c>
      <c r="J17" s="191"/>
      <c r="K17" s="191"/>
      <c r="L17" s="191"/>
      <c r="M17" s="191"/>
      <c r="N17" s="191"/>
      <c r="O17" s="191"/>
      <c r="P17" s="191"/>
      <c r="Q17" s="191"/>
    </row>
    <row r="18" spans="2:17">
      <c r="B18" s="179">
        <f>IF(C18="","",SUBTOTAL(3,$C$4:C18))</f>
        <v>15</v>
      </c>
      <c r="C18" s="180">
        <f>IF(ROWS(C$4:C18)&gt;$V$3,"",LOOKUP(ROWS(C$4:C18),อนุบาล!$L$3:$L$148,อนุบาล!$A$3:$A$148))</f>
        <v>3767</v>
      </c>
      <c r="D18" s="136">
        <f>IF(ROWS(D$4:D18)&gt;$V$3,"",LOOKUP(ROWS(D$4:D18),อนุบาล!$L$3:$L$148,อนุบาล!$G$3:$G$148))</f>
        <v>1570501366851</v>
      </c>
      <c r="E18" s="137">
        <f ca="1">IF(ROWS(E$4:E18)&gt;$V$3,"",LOOKUP(ROWS(E$4:E18),อนุบาล!$L$3:$L$830,อนุบาล!$H$3:$H$717))</f>
        <v>41850</v>
      </c>
      <c r="F18" s="181" t="str">
        <f>IF(ROWS(F$4:F18)&gt;$V$3,"",LOOKUP(ROWS(F$4:F18),อนุบาล!$L$3:$L$113,อนุบาล!$B$3:$B$113))</f>
        <v>เด็กชาย</v>
      </c>
      <c r="G18" s="182" t="str">
        <f>IF(ROWS(G$4:G18)&gt;$V$3,"",LOOKUP(ROWS(G$4:G18),อนุบาล!$L$3:$L$148,อนุบาล!$C$3:$C$148))</f>
        <v>ณัฐดนัย</v>
      </c>
      <c r="H18" s="183" t="str">
        <f>IF(ROWS(H$4:H18)&gt;$V$3,"",LOOKUP(ROWS(H$4:H18),อนุบาล!$L$3:$L$148,อนุบาล!$D$3:$D$148))</f>
        <v>วังมูล</v>
      </c>
      <c r="I18" s="184" t="str">
        <f>IF(ROWS(I$4:I18)&gt;$V$3,"",LOOKUP(ROWS(I$4:I18),อนุบาล!$L$3:$L$113,อนุบาล!$F$3:$F$113))</f>
        <v>อ.3/2</v>
      </c>
      <c r="J18" s="191"/>
      <c r="K18" s="191"/>
      <c r="L18" s="191"/>
      <c r="M18" s="191"/>
      <c r="N18" s="191"/>
      <c r="O18" s="191"/>
      <c r="P18" s="191"/>
      <c r="Q18" s="191"/>
    </row>
    <row r="19" spans="2:17">
      <c r="B19" s="179">
        <f>IF(C19="","",SUBTOTAL(3,$C$4:C19))</f>
        <v>16</v>
      </c>
      <c r="C19" s="180">
        <f>IF(ROWS(C$4:C19)&gt;$V$3,"",LOOKUP(ROWS(C$4:C19),อนุบาล!$L$3:$L$148,อนุบาล!$A$3:$A$148))</f>
        <v>3833</v>
      </c>
      <c r="D19" s="136">
        <f>IF(ROWS(D$4:D19)&gt;$V$3,"",LOOKUP(ROWS(D$4:D19),อนุบาล!$L$3:$L$148,อนุบาล!$G$3:$G$148))</f>
        <v>1570501369744</v>
      </c>
      <c r="E19" s="137">
        <f ca="1">IF(ROWS(E$4:E19)&gt;$V$3,"",LOOKUP(ROWS(E$4:E19),อนุบาล!$L$3:$L$830,อนุบาล!$H$3:$H$717))</f>
        <v>42082</v>
      </c>
      <c r="F19" s="181" t="str">
        <f>IF(ROWS(F$4:F19)&gt;$V$3,"",LOOKUP(ROWS(F$4:F19),อนุบาล!$L$3:$L$113,อนุบาล!$B$3:$B$113))</f>
        <v>เด็กชาย</v>
      </c>
      <c r="G19" s="182" t="str">
        <f>IF(ROWS(G$4:G19)&gt;$V$3,"",LOOKUP(ROWS(G$4:G19),อนุบาล!$L$3:$L$148,อนุบาล!$C$3:$C$148))</f>
        <v>รชต</v>
      </c>
      <c r="H19" s="183" t="str">
        <f>IF(ROWS(H$4:H19)&gt;$V$3,"",LOOKUP(ROWS(H$4:H19),อนุบาล!$L$3:$L$148,อนุบาล!$D$3:$D$148))</f>
        <v>ใจมาลา</v>
      </c>
      <c r="I19" s="184" t="str">
        <f>IF(ROWS(I$4:I19)&gt;$V$3,"",LOOKUP(ROWS(I$4:I19),อนุบาล!$L$3:$L$113,อนุบาล!$F$3:$F$113))</f>
        <v>อ.3/2</v>
      </c>
      <c r="J19" s="191"/>
      <c r="K19" s="191"/>
      <c r="L19" s="191"/>
      <c r="M19" s="191"/>
      <c r="N19" s="191"/>
      <c r="O19" s="191"/>
      <c r="P19" s="191"/>
      <c r="Q19" s="191"/>
    </row>
    <row r="20" spans="2:17">
      <c r="B20" s="179">
        <f>IF(C20="","",SUBTOTAL(3,$C$4:C20))</f>
        <v>17</v>
      </c>
      <c r="C20" s="180">
        <f>IF(ROWS(C$4:C20)&gt;$V$3,"",LOOKUP(ROWS(C$4:C20),อนุบาล!$L$3:$L$148,อนุบาล!$A$3:$A$148))</f>
        <v>3850</v>
      </c>
      <c r="D20" s="136">
        <f>IF(ROWS(D$4:D20)&gt;$V$3,"",LOOKUP(ROWS(D$4:D20),อนุบาล!$L$3:$L$148,อนุบาล!$G$3:$G$148))</f>
        <v>1579901674062</v>
      </c>
      <c r="E20" s="137">
        <f ca="1">IF(ROWS(E$4:E20)&gt;$V$3,"",LOOKUP(ROWS(E$4:E20),อนุบาล!$L$3:$L$830,อนุบาล!$H$3:$H$717))</f>
        <v>41884</v>
      </c>
      <c r="F20" s="181" t="str">
        <f>IF(ROWS(F$4:F20)&gt;$V$3,"",LOOKUP(ROWS(F$4:F20),อนุบาล!$L$3:$L$113,อนุบาล!$B$3:$B$113))</f>
        <v>เด็กชาย</v>
      </c>
      <c r="G20" s="182" t="str">
        <f>IF(ROWS(G$4:G20)&gt;$V$3,"",LOOKUP(ROWS(G$4:G20),อนุบาล!$L$3:$L$148,อนุบาล!$C$3:$C$148))</f>
        <v>อธิวัฒน์</v>
      </c>
      <c r="H20" s="183" t="str">
        <f>IF(ROWS(H$4:H20)&gt;$V$3,"",LOOKUP(ROWS(H$4:H20),อนุบาล!$L$3:$L$148,อนุบาล!$D$3:$D$148))</f>
        <v>สิงห์รัว</v>
      </c>
      <c r="I20" s="184" t="str">
        <f>IF(ROWS(I$4:I20)&gt;$V$3,"",LOOKUP(ROWS(I$4:I20),อนุบาล!$L$3:$L$113,อนุบาล!$F$3:$F$113))</f>
        <v>อ.3/2</v>
      </c>
      <c r="J20" s="191"/>
      <c r="K20" s="191"/>
      <c r="L20" s="191"/>
      <c r="M20" s="191"/>
      <c r="N20" s="191"/>
      <c r="O20" s="191"/>
      <c r="P20" s="191"/>
      <c r="Q20" s="191"/>
    </row>
    <row r="21" spans="2:17">
      <c r="B21" s="179">
        <f>IF(C21="","",SUBTOTAL(3,$C$4:C21))</f>
        <v>18</v>
      </c>
      <c r="C21" s="180">
        <f>IF(ROWS(C$4:C21)&gt;$V$3,"",LOOKUP(ROWS(C$4:C21),อนุบาล!$L$3:$L$148,อนุบาล!$A$3:$A$148))</f>
        <v>3823</v>
      </c>
      <c r="D21" s="136">
        <f>IF(ROWS(D$4:D21)&gt;$V$3,"",LOOKUP(ROWS(D$4:D21),อนุบาล!$L$3:$L$148,อนุบาล!$G$3:$G$148))</f>
        <v>1579901716253</v>
      </c>
      <c r="E21" s="137">
        <f ca="1">IF(ROWS(E$4:E21)&gt;$V$3,"",LOOKUP(ROWS(E$4:E21),อนุบาล!$L$3:$L$830,อนุบาล!$H$3:$H$717))</f>
        <v>42132</v>
      </c>
      <c r="F21" s="181" t="str">
        <f>IF(ROWS(F$4:F21)&gt;$V$3,"",LOOKUP(ROWS(F$4:F21),อนุบาล!$L$3:$L$113,อนุบาล!$B$3:$B$113))</f>
        <v>เด็กหญิง</v>
      </c>
      <c r="G21" s="182" t="str">
        <f>IF(ROWS(G$4:G21)&gt;$V$3,"",LOOKUP(ROWS(G$4:G21),อนุบาล!$L$3:$L$148,อนุบาล!$C$3:$C$148))</f>
        <v>ธีรตา</v>
      </c>
      <c r="H21" s="183" t="str">
        <f>IF(ROWS(H$4:H21)&gt;$V$3,"",LOOKUP(ROWS(H$4:H21),อนุบาล!$L$3:$L$148,อนุบาล!$D$3:$D$148))</f>
        <v>ทรัพย์พิพัฒนา</v>
      </c>
      <c r="I21" s="184" t="str">
        <f>IF(ROWS(I$4:I21)&gt;$V$3,"",LOOKUP(ROWS(I$4:I21),อนุบาล!$L$3:$L$113,อนุบาล!$F$3:$F$113))</f>
        <v>อ.3/2</v>
      </c>
      <c r="J21" s="191"/>
      <c r="K21" s="191"/>
      <c r="L21" s="191"/>
      <c r="M21" s="191"/>
      <c r="N21" s="191"/>
      <c r="O21" s="191"/>
      <c r="P21" s="191"/>
      <c r="Q21" s="191"/>
    </row>
    <row r="22" spans="2:17">
      <c r="B22" s="179">
        <f>IF(C22="","",SUBTOTAL(3,$C$4:C22))</f>
        <v>19</v>
      </c>
      <c r="C22" s="180">
        <f>IF(ROWS(C$4:C22)&gt;$V$3,"",LOOKUP(ROWS(C$4:C22),อนุบาล!$L$3:$L$148,อนุบาล!$A$3:$A$148))</f>
        <v>3616</v>
      </c>
      <c r="D22" s="136">
        <f>IF(ROWS(D$4:D22)&gt;$V$3,"",LOOKUP(ROWS(D$4:D22),อนุบาล!$L$3:$L$148,อนุบาล!$G$3:$G$148))</f>
        <v>1570501365820</v>
      </c>
      <c r="E22" s="137">
        <f ca="1">IF(ROWS(E$4:E22)&gt;$V$3,"",LOOKUP(ROWS(E$4:E22),อนุบาล!$L$3:$L$830,อนุบาล!$H$3:$H$717))</f>
        <v>41762</v>
      </c>
      <c r="F22" s="181" t="str">
        <f>IF(ROWS(F$4:F22)&gt;$V$3,"",LOOKUP(ROWS(F$4:F22),อนุบาล!$L$3:$L$113,อนุบาล!$B$3:$B$113))</f>
        <v>เด็กหญิง</v>
      </c>
      <c r="G22" s="182" t="str">
        <f>IF(ROWS(G$4:G22)&gt;$V$3,"",LOOKUP(ROWS(G$4:G22),อนุบาล!$L$3:$L$148,อนุบาล!$C$3:$C$148))</f>
        <v>ไอลดา</v>
      </c>
      <c r="H22" s="183" t="str">
        <f>IF(ROWS(H$4:H22)&gt;$V$3,"",LOOKUP(ROWS(H$4:H22),อนุบาล!$L$3:$L$148,อนุบาล!$D$3:$D$148))</f>
        <v>อารีย์วัฒนะธรรม</v>
      </c>
      <c r="I22" s="184" t="str">
        <f>IF(ROWS(I$4:I22)&gt;$V$3,"",LOOKUP(ROWS(I$4:I22),อนุบาล!$L$3:$L$113,อนุบาล!$F$3:$F$113))</f>
        <v>อ.3/2</v>
      </c>
      <c r="J22" s="191"/>
      <c r="K22" s="191"/>
      <c r="L22" s="191"/>
      <c r="M22" s="191"/>
      <c r="N22" s="191"/>
      <c r="O22" s="191"/>
      <c r="P22" s="191"/>
      <c r="Q22" s="191"/>
    </row>
    <row r="23" spans="2:17">
      <c r="B23" s="179">
        <f>IF(C23="","",SUBTOTAL(3,$C$4:C23))</f>
        <v>20</v>
      </c>
      <c r="C23" s="180">
        <f>IF(ROWS(C$4:C23)&gt;$V$3,"",LOOKUP(ROWS(C$4:C23),อนุบาล!$L$3:$L$148,อนุบาล!$A$3:$A$148))</f>
        <v>3650</v>
      </c>
      <c r="D23" s="136">
        <f>IF(ROWS(D$4:D23)&gt;$V$3,"",LOOKUP(ROWS(D$4:D23),อนุบาล!$L$3:$L$148,อนุบาล!$G$3:$G$148))</f>
        <v>1570501366354</v>
      </c>
      <c r="E23" s="137">
        <f ca="1">IF(ROWS(E$4:E23)&gt;$V$3,"",LOOKUP(ROWS(E$4:E23),อนุบาล!$L$3:$L$830,อนุบาล!$H$3:$H$717))</f>
        <v>41811</v>
      </c>
      <c r="F23" s="181" t="str">
        <f>IF(ROWS(F$4:F23)&gt;$V$3,"",LOOKUP(ROWS(F$4:F23),อนุบาล!$L$3:$L$113,อนุบาล!$B$3:$B$113))</f>
        <v>เด็กหญิง</v>
      </c>
      <c r="G23" s="182" t="str">
        <f>IF(ROWS(G$4:G23)&gt;$V$3,"",LOOKUP(ROWS(G$4:G23),อนุบาล!$L$3:$L$148,อนุบาล!$C$3:$C$148))</f>
        <v xml:space="preserve">นิพาดา </v>
      </c>
      <c r="H23" s="183" t="str">
        <f>IF(ROWS(H$4:H23)&gt;$V$3,"",LOOKUP(ROWS(H$4:H23),อนุบาล!$L$3:$L$148,อนุบาล!$D$3:$D$148))</f>
        <v>วงค์เรือน</v>
      </c>
      <c r="I23" s="184" t="str">
        <f>IF(ROWS(I$4:I23)&gt;$V$3,"",LOOKUP(ROWS(I$4:I23),อนุบาล!$L$3:$L$113,อนุบาล!$F$3:$F$113))</f>
        <v>อ.3/2</v>
      </c>
      <c r="J23" s="191"/>
      <c r="K23" s="191"/>
      <c r="L23" s="191"/>
      <c r="M23" s="191"/>
      <c r="N23" s="191"/>
      <c r="O23" s="191"/>
      <c r="P23" s="191"/>
      <c r="Q23" s="191"/>
    </row>
    <row r="24" spans="2:17">
      <c r="B24" s="179">
        <f>IF(C24="","",SUBTOTAL(3,$C$4:C24))</f>
        <v>21</v>
      </c>
      <c r="C24" s="180">
        <f>IF(ROWS(C$4:C24)&gt;$V$3,"",LOOKUP(ROWS(C$4:C24),อนุบาล!$L$3:$L$148,อนุบาล!$A$3:$A$148))</f>
        <v>3651</v>
      </c>
      <c r="D24" s="136">
        <f>IF(ROWS(D$4:D24)&gt;$V$3,"",LOOKUP(ROWS(D$4:D24),อนุบาล!$L$3:$L$148,อนุบาล!$G$3:$G$148))</f>
        <v>1570501366095</v>
      </c>
      <c r="E24" s="137">
        <f ca="1">IF(ROWS(E$4:E24)&gt;$V$3,"",LOOKUP(ROWS(E$4:E24),อนุบาล!$L$3:$L$830,อนุบาล!$H$3:$H$717))</f>
        <v>41781</v>
      </c>
      <c r="F24" s="181" t="str">
        <f>IF(ROWS(F$4:F24)&gt;$V$3,"",LOOKUP(ROWS(F$4:F24),อนุบาล!$L$3:$L$113,อนุบาล!$B$3:$B$113))</f>
        <v>เด็กหญิง</v>
      </c>
      <c r="G24" s="182" t="str">
        <f>IF(ROWS(G$4:G24)&gt;$V$3,"",LOOKUP(ROWS(G$4:G24),อนุบาล!$L$3:$L$148,อนุบาล!$C$3:$C$148))</f>
        <v>ปริษา</v>
      </c>
      <c r="H24" s="183" t="str">
        <f>IF(ROWS(H$4:H24)&gt;$V$3,"",LOOKUP(ROWS(H$4:H24),อนุบาล!$L$3:$L$148,อนุบาล!$D$3:$D$148))</f>
        <v>แสงทอง</v>
      </c>
      <c r="I24" s="184" t="str">
        <f>IF(ROWS(I$4:I24)&gt;$V$3,"",LOOKUP(ROWS(I$4:I24),อนุบาล!$L$3:$L$113,อนุบาล!$F$3:$F$113))</f>
        <v>อ.3/2</v>
      </c>
      <c r="J24" s="191"/>
      <c r="K24" s="191"/>
      <c r="L24" s="191"/>
      <c r="M24" s="191"/>
      <c r="N24" s="191"/>
      <c r="O24" s="191"/>
      <c r="P24" s="191"/>
      <c r="Q24" s="191"/>
    </row>
    <row r="25" spans="2:17">
      <c r="B25" s="179">
        <f>IF(C25="","",SUBTOTAL(3,$C$4:C25))</f>
        <v>22</v>
      </c>
      <c r="C25" s="180">
        <f>IF(ROWS(C$4:C25)&gt;$V$3,"",LOOKUP(ROWS(C$4:C25),อนุบาล!$L$3:$L$148,อนุบาล!$A$3:$A$148))</f>
        <v>3652</v>
      </c>
      <c r="D25" s="136">
        <f>IF(ROWS(D$4:D25)&gt;$V$3,"",LOOKUP(ROWS(D$4:D25),อนุบาล!$L$3:$L$148,อนุบาล!$G$3:$G$148))</f>
        <v>1570501369728</v>
      </c>
      <c r="E25" s="137">
        <f ca="1">IF(ROWS(E$4:E25)&gt;$V$3,"",LOOKUP(ROWS(E$4:E25),อนุบาล!$L$3:$L$830,อนุบาล!$H$3:$H$717))</f>
        <v>42082</v>
      </c>
      <c r="F25" s="181" t="str">
        <f>IF(ROWS(F$4:F25)&gt;$V$3,"",LOOKUP(ROWS(F$4:F25),อนุบาล!$L$3:$L$113,อนุบาล!$B$3:$B$113))</f>
        <v>เด็กหญิง</v>
      </c>
      <c r="G25" s="182" t="str">
        <f>IF(ROWS(G$4:G25)&gt;$V$3,"",LOOKUP(ROWS(G$4:G25),อนุบาล!$L$3:$L$148,อนุบาล!$C$3:$C$148))</f>
        <v>เปรมิกา</v>
      </c>
      <c r="H25" s="183" t="str">
        <f>IF(ROWS(H$4:H25)&gt;$V$3,"",LOOKUP(ROWS(H$4:H25),อนุบาล!$L$3:$L$148,อนุบาล!$D$3:$D$148))</f>
        <v>ปินตานา</v>
      </c>
      <c r="I25" s="184" t="str">
        <f>IF(ROWS(I$4:I25)&gt;$V$3,"",LOOKUP(ROWS(I$4:I25),อนุบาล!$L$3:$L$113,อนุบาล!$F$3:$F$113))</f>
        <v>อ.3/2</v>
      </c>
      <c r="J25" s="191"/>
      <c r="K25" s="191"/>
      <c r="L25" s="191"/>
      <c r="M25" s="191"/>
      <c r="N25" s="191"/>
      <c r="O25" s="191"/>
      <c r="P25" s="191"/>
      <c r="Q25" s="191"/>
    </row>
    <row r="26" spans="2:17">
      <c r="B26" s="179">
        <f>IF(C26="","",SUBTOTAL(3,$C$4:C26))</f>
        <v>23</v>
      </c>
      <c r="C26" s="180">
        <f>IF(ROWS(C$4:C26)&gt;$V$3,"",LOOKUP(ROWS(C$4:C26),อนุบาล!$L$3:$L$148,อนุบาล!$A$3:$A$148))</f>
        <v>3653</v>
      </c>
      <c r="D26" s="136">
        <f>IF(ROWS(D$4:D26)&gt;$V$3,"",LOOKUP(ROWS(D$4:D26),อนุบาล!$L$3:$L$148,อนุบาล!$G$3:$G$148))</f>
        <v>1579901667449</v>
      </c>
      <c r="E26" s="137">
        <f ca="1">IF(ROWS(E$4:E26)&gt;$V$3,"",LOOKUP(ROWS(E$4:E26),อนุบาล!$L$3:$L$830,อนุบาล!$H$3:$H$717))</f>
        <v>41840</v>
      </c>
      <c r="F26" s="181" t="str">
        <f>IF(ROWS(F$4:F26)&gt;$V$3,"",LOOKUP(ROWS(F$4:F26),อนุบาล!$L$3:$L$113,อนุบาล!$B$3:$B$113))</f>
        <v>เด็กหญิง</v>
      </c>
      <c r="G26" s="182" t="str">
        <f>IF(ROWS(G$4:G26)&gt;$V$3,"",LOOKUP(ROWS(G$4:G26),อนุบาล!$L$3:$L$148,อนุบาล!$C$3:$C$148))</f>
        <v>พรนำพา</v>
      </c>
      <c r="H26" s="183" t="str">
        <f>IF(ROWS(H$4:H26)&gt;$V$3,"",LOOKUP(ROWS(H$4:H26),อนุบาล!$L$3:$L$148,อนุบาล!$D$3:$D$148))</f>
        <v>ขันทบัว</v>
      </c>
      <c r="I26" s="184" t="str">
        <f>IF(ROWS(I$4:I26)&gt;$V$3,"",LOOKUP(ROWS(I$4:I26),อนุบาล!$L$3:$L$113,อนุบาล!$F$3:$F$113))</f>
        <v>อ.3/2</v>
      </c>
    </row>
    <row r="27" spans="2:17">
      <c r="B27" s="179">
        <f>IF(C27="","",SUBTOTAL(3,$C$4:C27))</f>
        <v>24</v>
      </c>
      <c r="C27" s="180">
        <f>IF(ROWS(C$4:C27)&gt;$V$3,"",LOOKUP(ROWS(C$4:C27),อนุบาล!$L$3:$L$148,อนุบาล!$A$3:$A$148))</f>
        <v>3655</v>
      </c>
      <c r="D27" s="136">
        <f>IF(ROWS(D$4:D27)&gt;$V$3,"",LOOKUP(ROWS(D$4:D27),อนุบาล!$L$3:$L$148,อนุบาล!$G$3:$G$148))</f>
        <v>1570501368560</v>
      </c>
      <c r="E27" s="137">
        <f ca="1">IF(ROWS(E$4:E27)&gt;$V$3,"",LOOKUP(ROWS(E$4:E27),อนุบาล!$L$3:$L$830,อนุบาล!$H$3:$H$717))</f>
        <v>41974</v>
      </c>
      <c r="F27" s="181" t="str">
        <f>IF(ROWS(F$4:F27)&gt;$V$3,"",LOOKUP(ROWS(F$4:F27),อนุบาล!$L$3:$L$113,อนุบาล!$B$3:$B$113))</f>
        <v>เด็กหญิง</v>
      </c>
      <c r="G27" s="182" t="str">
        <f>IF(ROWS(G$4:G27)&gt;$V$3,"",LOOKUP(ROWS(G$4:G27),อนุบาล!$L$3:$L$148,อนุบาล!$C$3:$C$148))</f>
        <v xml:space="preserve">ภัทรภร  </v>
      </c>
      <c r="H27" s="183" t="str">
        <f>IF(ROWS(H$4:H27)&gt;$V$3,"",LOOKUP(ROWS(H$4:H27),อนุบาล!$L$3:$L$148,อนุบาล!$D$3:$D$148))</f>
        <v>ชัยปัน</v>
      </c>
      <c r="I27" s="184" t="str">
        <f>IF(ROWS(I$4:I27)&gt;$V$3,"",LOOKUP(ROWS(I$4:I27),อนุบาล!$L$3:$L$113,อนุบาล!$F$3:$F$113))</f>
        <v>อ.3/2</v>
      </c>
    </row>
    <row r="28" spans="2:17">
      <c r="B28" s="179">
        <f>IF(C28="","",SUBTOTAL(3,$C$4:C28))</f>
        <v>25</v>
      </c>
      <c r="C28" s="180">
        <f>IF(ROWS(C$4:C28)&gt;$V$3,"",LOOKUP(ROWS(C$4:C28),อนุบาล!$L$3:$L$148,อนุบาล!$A$3:$A$148))</f>
        <v>3656</v>
      </c>
      <c r="D28" s="136">
        <f>IF(ROWS(D$4:D28)&gt;$V$3,"",LOOKUP(ROWS(D$4:D28),อนุบาล!$L$3:$L$148,อนุบาล!$G$3:$G$148))</f>
        <v>1570501366338</v>
      </c>
      <c r="E28" s="137">
        <f ca="1">IF(ROWS(E$4:E28)&gt;$V$3,"",LOOKUP(ROWS(E$4:E28),อนุบาล!$L$3:$L$830,อนุบาล!$H$3:$H$717))</f>
        <v>41808</v>
      </c>
      <c r="F28" s="181" t="str">
        <f>IF(ROWS(F$4:F28)&gt;$V$3,"",LOOKUP(ROWS(F$4:F28),อนุบาล!$L$3:$L$113,อนุบาล!$B$3:$B$113))</f>
        <v>เด็กหญิง</v>
      </c>
      <c r="G28" s="182" t="str">
        <f>IF(ROWS(G$4:G28)&gt;$V$3,"",LOOKUP(ROWS(G$4:G28),อนุบาล!$L$3:$L$148,อนุบาล!$C$3:$C$148))</f>
        <v>ภารดี</v>
      </c>
      <c r="H28" s="183" t="str">
        <f>IF(ROWS(H$4:H28)&gt;$V$3,"",LOOKUP(ROWS(H$4:H28),อนุบาล!$L$3:$L$148,อนุบาล!$D$3:$D$148))</f>
        <v>แก้วศรี</v>
      </c>
      <c r="I28" s="184" t="str">
        <f>IF(ROWS(I$4:I28)&gt;$V$3,"",LOOKUP(ROWS(I$4:I28),อนุบาล!$L$3:$L$113,อนุบาล!$F$3:$F$113))</f>
        <v>อ.3/2</v>
      </c>
    </row>
    <row r="29" spans="2:17">
      <c r="B29" s="179">
        <f>IF(C29="","",SUBTOTAL(3,$C$4:C29))</f>
        <v>26</v>
      </c>
      <c r="C29" s="180">
        <f>IF(ROWS(C$4:C29)&gt;$V$3,"",LOOKUP(ROWS(C$4:C29),อนุบาล!$L$3:$L$148,อนุบาล!$A$3:$A$148))</f>
        <v>3657</v>
      </c>
      <c r="D29" s="136">
        <f>IF(ROWS(D$4:D29)&gt;$V$3,"",LOOKUP(ROWS(D$4:D29),อนุบาล!$L$3:$L$148,อนุบาล!$G$3:$G$148))</f>
        <v>1100202160928</v>
      </c>
      <c r="E29" s="137">
        <f ca="1">IF(ROWS(E$4:E29)&gt;$V$3,"",LOOKUP(ROWS(E$4:E29),อนุบาล!$L$3:$L$830,อนุบาล!$H$3:$H$717))</f>
        <v>41855</v>
      </c>
      <c r="F29" s="181" t="str">
        <f>IF(ROWS(F$4:F29)&gt;$V$3,"",LOOKUP(ROWS(F$4:F29),อนุบาล!$L$3:$L$113,อนุบาล!$B$3:$B$113))</f>
        <v>เด็กหญิง</v>
      </c>
      <c r="G29" s="182" t="str">
        <f>IF(ROWS(G$4:G29)&gt;$V$3,"",LOOKUP(ROWS(G$4:G29),อนุบาล!$L$3:$L$148,อนุบาล!$C$3:$C$148))</f>
        <v xml:space="preserve">วราภรณ์ </v>
      </c>
      <c r="H29" s="183" t="str">
        <f>IF(ROWS(H$4:H29)&gt;$V$3,"",LOOKUP(ROWS(H$4:H29),อนุบาล!$L$3:$L$148,อนุบาล!$D$3:$D$148))</f>
        <v>พลเยี่ยม</v>
      </c>
      <c r="I29" s="184" t="str">
        <f>IF(ROWS(I$4:I29)&gt;$V$3,"",LOOKUP(ROWS(I$4:I29),อนุบาล!$L$3:$L$113,อนุบาล!$F$3:$F$113))</f>
        <v>อ.3/2</v>
      </c>
    </row>
    <row r="30" spans="2:17">
      <c r="B30" s="179">
        <f>IF(C30="","",SUBTOTAL(3,$C$4:C30))</f>
        <v>27</v>
      </c>
      <c r="C30" s="180">
        <f>IF(ROWS(C$4:C30)&gt;$V$3,"",LOOKUP(ROWS(C$4:C30),อนุบาล!$L$3:$L$148,อนุบาล!$A$3:$A$148))</f>
        <v>3658</v>
      </c>
      <c r="D30" s="136">
        <f>IF(ROWS(D$4:D30)&gt;$V$3,"",LOOKUP(ROWS(D$4:D30),อนุบาล!$L$3:$L$148,อนุบาล!$G$3:$G$148))</f>
        <v>1570501369787</v>
      </c>
      <c r="E30" s="137">
        <f ca="1">IF(ROWS(E$4:E30)&gt;$V$3,"",LOOKUP(ROWS(E$4:E30),อนุบาล!$L$3:$L$830,อนุบาล!$H$3:$H$717))</f>
        <v>42087</v>
      </c>
      <c r="F30" s="181" t="str">
        <f>IF(ROWS(F$4:F30)&gt;$V$3,"",LOOKUP(ROWS(F$4:F30),อนุบาล!$L$3:$L$113,อนุบาล!$B$3:$B$113))</f>
        <v>เด็กหญิง</v>
      </c>
      <c r="G30" s="182" t="str">
        <f>IF(ROWS(G$4:G30)&gt;$V$3,"",LOOKUP(ROWS(G$4:G30),อนุบาล!$L$3:$L$148,อนุบาล!$C$3:$C$148))</f>
        <v>วิศชญาพร</v>
      </c>
      <c r="H30" s="183" t="str">
        <f>IF(ROWS(H$4:H30)&gt;$V$3,"",LOOKUP(ROWS(H$4:H30),อนุบาล!$L$3:$L$148,อนุบาล!$D$3:$D$148))</f>
        <v>รุนเดิม</v>
      </c>
      <c r="I30" s="184" t="str">
        <f>IF(ROWS(I$4:I30)&gt;$V$3,"",LOOKUP(ROWS(I$4:I30),อนุบาล!$L$3:$L$113,อนุบาล!$F$3:$F$113))</f>
        <v>อ.3/2</v>
      </c>
    </row>
    <row r="31" spans="2:17">
      <c r="B31" s="179">
        <f>IF(C31="","",SUBTOTAL(3,$C$4:C31))</f>
        <v>28</v>
      </c>
      <c r="C31" s="180">
        <f>IF(ROWS(C$4:C31)&gt;$V$3,"",LOOKUP(ROWS(C$4:C31),อนุบาล!$L$3:$L$148,อนุบาล!$A$3:$A$148))</f>
        <v>3730</v>
      </c>
      <c r="D31" s="136">
        <f>IF(ROWS(D$4:D31)&gt;$V$3,"",LOOKUP(ROWS(D$4:D31),อนุบาล!$L$3:$L$148,อนุบาล!$G$3:$G$148))</f>
        <v>1570501370106</v>
      </c>
      <c r="E31" s="137">
        <f ca="1">IF(ROWS(E$4:E31)&gt;$V$3,"",LOOKUP(ROWS(E$4:E31),อนุบาล!$L$3:$L$830,อนุบาล!$H$3:$H$717))</f>
        <v>42113</v>
      </c>
      <c r="F31" s="181" t="str">
        <f>IF(ROWS(F$4:F31)&gt;$V$3,"",LOOKUP(ROWS(F$4:F31),อนุบาล!$L$3:$L$113,อนุบาล!$B$3:$B$113))</f>
        <v>เด็กหญิง</v>
      </c>
      <c r="G31" s="182" t="str">
        <f>IF(ROWS(G$4:G31)&gt;$V$3,"",LOOKUP(ROWS(G$4:G31),อนุบาล!$L$3:$L$148,อนุบาล!$C$3:$C$148))</f>
        <v>ภัทรริกา</v>
      </c>
      <c r="H31" s="183" t="str">
        <f>IF(ROWS(H$4:H31)&gt;$V$3,"",LOOKUP(ROWS(H$4:H31),อนุบาล!$L$3:$L$148,อนุบาล!$D$3:$D$148))</f>
        <v>ใจธิ</v>
      </c>
      <c r="I31" s="184" t="str">
        <f>IF(ROWS(I$4:I31)&gt;$V$3,"",LOOKUP(ROWS(I$4:I31),อนุบาล!$L$3:$L$113,อนุบาล!$F$3:$F$113))</f>
        <v>อ.3/2</v>
      </c>
    </row>
    <row r="32" spans="2:17">
      <c r="B32" s="179">
        <f>IF(C32="","",SUBTOTAL(3,$C$4:C32))</f>
        <v>29</v>
      </c>
      <c r="C32" s="180">
        <f>IF(ROWS(C$4:C32)&gt;$V$3,"",LOOKUP(ROWS(C$4:C32),อนุบาล!$L$3:$L$148,อนุบาล!$A$3:$A$148))</f>
        <v>3801</v>
      </c>
      <c r="D32" s="136">
        <f>IF(ROWS(D$4:D32)&gt;$V$3,"",LOOKUP(ROWS(D$4:D32),อนุบาล!$L$3:$L$148,อนุบาล!$G$3:$G$148))</f>
        <v>1579901672396</v>
      </c>
      <c r="E32" s="137">
        <f ca="1">IF(ROWS(E$4:E32)&gt;$V$3,"",LOOKUP(ROWS(E$4:E32),อนุบาล!$L$3:$L$830,อนุบาล!$H$3:$H$717))</f>
        <v>41873</v>
      </c>
      <c r="F32" s="181" t="str">
        <f>IF(ROWS(F$4:F32)&gt;$V$3,"",LOOKUP(ROWS(F$4:F32),อนุบาล!$L$3:$L$113,อนุบาล!$B$3:$B$113))</f>
        <v>เด็กหญิง</v>
      </c>
      <c r="G32" s="182" t="str">
        <f>IF(ROWS(G$4:G32)&gt;$V$3,"",LOOKUP(ROWS(G$4:G32),อนุบาล!$L$3:$L$148,อนุบาล!$C$3:$C$148))</f>
        <v xml:space="preserve">ณัฐณิชา </v>
      </c>
      <c r="H32" s="183" t="str">
        <f>IF(ROWS(H$4:H32)&gt;$V$3,"",LOOKUP(ROWS(H$4:H32),อนุบาล!$L$3:$L$148,อนุบาล!$D$3:$D$148))</f>
        <v>อนัตกะทัต</v>
      </c>
      <c r="I32" s="184" t="str">
        <f>IF(ROWS(I$4:I32)&gt;$V$3,"",LOOKUP(ROWS(I$4:I32),อนุบาล!$L$3:$L$113,อนุบาล!$F$3:$F$113))</f>
        <v>อ.3/2</v>
      </c>
    </row>
    <row r="33" spans="2:9">
      <c r="B33" s="179">
        <f>IF(C33="","",SUBTOTAL(3,$C$4:C33))</f>
        <v>30</v>
      </c>
      <c r="C33" s="180">
        <f>IF(ROWS(C$4:C33)&gt;$V$3,"",LOOKUP(ROWS(C$4:C33),อนุบาล!$L$3:$L$149,อนุบาล!$A$3:$A$149))</f>
        <v>3805</v>
      </c>
      <c r="D33" s="136">
        <f>IF(ROWS(D$4:D33)&gt;$V$3,"",LOOKUP(ROWS(D$4:D33),อนุบาล!$L$3:$L$148,อนุบาล!$G$3:$G$148))</f>
        <v>1412301048696</v>
      </c>
      <c r="E33" s="137">
        <f ca="1">IF(ROWS(E$4:E33)&gt;$V$3,"",LOOKUP(ROWS(E$4:E33),อนุบาล!$L$3:$L$830,อนุบาล!$H$3:$H$717))</f>
        <v>41881</v>
      </c>
      <c r="F33" s="181" t="str">
        <f>IF(ROWS(F$4:F33)&gt;$V$3,"",LOOKUP(ROWS(F$4:F33),อนุบาล!$L$3:$L$113,อนุบาล!$B$3:$B$113))</f>
        <v>เด็กหญิง</v>
      </c>
      <c r="G33" s="182" t="str">
        <f>IF(ROWS(G$4:G33)&gt;$V$3,"",LOOKUP(ROWS(G$4:G33),อนุบาล!$L$3:$L$149,อนุบาล!$C$3:$C$149))</f>
        <v>พีรชยา</v>
      </c>
      <c r="H33" s="183" t="str">
        <f ca="1">IF(ROWS(H$4:H33)&gt;$V$3,"",LOOKUP(ROWS(H$4:H33),อนุบาล!$L$3:$L$149,อนุบาล!$D$3:$D$113))</f>
        <v>นานต๊ะ</v>
      </c>
      <c r="I33" s="184" t="str">
        <f>IF(ROWS(I$4:I33)&gt;$V$3,"",LOOKUP(ROWS(I$4:I33),อนุบาล!$L$3:$L$113,อนุบาล!$F$3:$F$113))</f>
        <v>อ.3/2</v>
      </c>
    </row>
    <row r="34" spans="2:9">
      <c r="B34" s="179">
        <f>IF(C34="","",SUBTOTAL(3,$C$4:C34))</f>
        <v>31</v>
      </c>
      <c r="C34" s="180">
        <f>IF(ROWS(C$4:C34)&gt;$V$3,"",LOOKUP(ROWS(C$4:C34),อนุบาล!$L$3:$L$149,อนุบาล!$A$3:$A$149))</f>
        <v>3834</v>
      </c>
      <c r="D34" s="136">
        <f>IF(ROWS(D$4:D34)&gt;$V$3,"",LOOKUP(ROWS(D$4:D34),อนุบาล!$L$3:$L$148,อนุบาล!$G$3:$G$148))</f>
        <v>1570501367628</v>
      </c>
      <c r="E34" s="137">
        <f ca="1">IF(ROWS(E$4:E34)&gt;$V$3,"",LOOKUP(ROWS(E$4:E34),อนุบาล!$L$3:$L$830,อนุบาล!$H$3:$H$717))</f>
        <v>41907</v>
      </c>
      <c r="F34" s="181" t="str">
        <f>IF(ROWS(F$4:F34)&gt;$V$3,"",LOOKUP(ROWS(F$4:F34),อนุบาล!$L$3:$L$113,อนุบาล!$B$3:$B$113))</f>
        <v>เด็กหญิง</v>
      </c>
      <c r="G34" s="182" t="str">
        <f>IF(ROWS(G$4:G34)&gt;$V$3,"",LOOKUP(ROWS(G$4:G34),อนุบาล!$L$3:$L$149,อนุบาล!$C$3:$C$149))</f>
        <v>ธัญญานันท์</v>
      </c>
      <c r="H34" s="183" t="str">
        <f ca="1">IF(ROWS(H$4:H34)&gt;$V$3,"",LOOKUP(ROWS(H$4:H34),อนุบาล!$L$3:$L$149,อนุบาล!$D$3:$D$113))</f>
        <v>มหิทธิ</v>
      </c>
      <c r="I34" s="184" t="str">
        <f>IF(ROWS(I$4:I34)&gt;$V$3,"",LOOKUP(ROWS(I$4:I34),อนุบาล!$L$3:$L$113,อนุบาล!$F$3:$F$113))</f>
        <v>อ.3/2</v>
      </c>
    </row>
    <row r="35" spans="2:9">
      <c r="B35" s="179" t="str">
        <f>IF(C35="","",SUBTOTAL(3,$C$4:C35))</f>
        <v/>
      </c>
      <c r="C35" s="180" t="str">
        <f>IF(ROWS(C$4:C35)&gt;$V$3,"",LOOKUP(ROWS(C$4:C35),อนุบาล!$L$3:$L$149,อนุบาล!$A$3:$A$149))</f>
        <v/>
      </c>
      <c r="D35" s="136" t="str">
        <f>IF(ROWS(D$4:D35)&gt;$V$3,"",LOOKUP(ROWS(D$4:D35),อนุบาล!$L$3:$L$148,อนุบาล!$G$3:$G$148))</f>
        <v/>
      </c>
      <c r="E35" s="137" t="str">
        <f>IF(ROWS(E$4:E35)&gt;$V$3,"",LOOKUP(ROWS(E$4:E35),อนุบาล!$L$3:$L$830,อนุบาล!$H$3:$H$717))</f>
        <v/>
      </c>
      <c r="F35" s="181" t="str">
        <f>IF(ROWS(F$4:F35)&gt;$V$3,"",LOOKUP(ROWS(F$4:F35),อนุบาล!$L$3:$L$113,อนุบาล!$B$3:$B$113))</f>
        <v/>
      </c>
      <c r="G35" s="182" t="str">
        <f>IF(ROWS(G$4:G35)&gt;$V$3,"",LOOKUP(ROWS(G$4:G35),อนุบาล!$L$3:$L$149,อนุบาล!$C$3:$C$149))</f>
        <v/>
      </c>
      <c r="H35" s="183" t="str">
        <f>IF(ROWS(H$4:H35)&gt;$V$3,"",LOOKUP(ROWS(H$4:H35),อนุบาล!$L$3:$L$149,อนุบาล!$D$3:$D$113))</f>
        <v/>
      </c>
      <c r="I35" s="184" t="str">
        <f>IF(ROWS(I$4:I35)&gt;$V$3,"",LOOKUP(ROWS(I$4:I35),อนุบาล!$L$3:$L$113,อนุบาล!$F$3:$F$113))</f>
        <v/>
      </c>
    </row>
  </sheetData>
  <mergeCells count="3">
    <mergeCell ref="B1:I1"/>
    <mergeCell ref="B2:I2"/>
    <mergeCell ref="F3:H3"/>
  </mergeCells>
  <dataValidations count="1">
    <dataValidation type="list" allowBlank="1" showInputMessage="1" showErrorMessage="1" sqref="U3">
      <formula1>$T$5:$T$13</formula1>
    </dataValidation>
  </dataValidations>
  <pageMargins left="1.26" right="0.23622047244094491" top="0.23622047244094491" bottom="0.31496062992125984" header="0.15748031496062992" footer="0.19685039370078741"/>
  <pageSetup scale="85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3"/>
  <dimension ref="A1:T1381"/>
  <sheetViews>
    <sheetView tabSelected="1" workbookViewId="0">
      <pane xSplit="1" ySplit="1" topLeftCell="B829" activePane="bottomRight" state="frozen"/>
      <selection pane="topRight" activeCell="B1" sqref="B1"/>
      <selection pane="bottomLeft" activeCell="A2" sqref="A2"/>
      <selection pane="bottomRight" activeCell="K833" sqref="K833"/>
    </sheetView>
  </sheetViews>
  <sheetFormatPr defaultRowHeight="14.25"/>
  <cols>
    <col min="2" max="4" width="10" style="53" customWidth="1"/>
    <col min="5" max="5" width="10.625" style="53" bestFit="1" customWidth="1"/>
    <col min="6" max="6" width="10" style="53" customWidth="1"/>
    <col min="7" max="7" width="14.75" style="53" customWidth="1"/>
    <col min="8" max="8" width="10.875" style="53" bestFit="1" customWidth="1"/>
    <col min="9" max="9" width="10" style="53" customWidth="1"/>
    <col min="10" max="10" width="13.375" style="53" customWidth="1"/>
    <col min="11" max="11" width="12.75" customWidth="1"/>
    <col min="12" max="12" width="25.375" customWidth="1"/>
  </cols>
  <sheetData>
    <row r="1" spans="1:10">
      <c r="B1" s="48" t="s">
        <v>1309</v>
      </c>
      <c r="C1" s="48" t="s">
        <v>1310</v>
      </c>
      <c r="D1" s="48" t="s">
        <v>733</v>
      </c>
      <c r="E1" s="48" t="s">
        <v>734</v>
      </c>
      <c r="F1" s="48" t="s">
        <v>1311</v>
      </c>
      <c r="G1" s="48" t="s">
        <v>1312</v>
      </c>
      <c r="H1" s="48" t="s">
        <v>1313</v>
      </c>
      <c r="I1" s="48" t="s">
        <v>1314</v>
      </c>
      <c r="J1" s="48" t="s">
        <v>1240</v>
      </c>
    </row>
    <row r="2" spans="1:10" ht="20.25">
      <c r="A2">
        <v>1</v>
      </c>
      <c r="B2" s="54">
        <v>2443</v>
      </c>
      <c r="C2" s="49" t="s">
        <v>1267</v>
      </c>
      <c r="D2" s="49" t="s">
        <v>710</v>
      </c>
      <c r="E2" s="49" t="s">
        <v>877</v>
      </c>
      <c r="F2" s="49" t="s">
        <v>764</v>
      </c>
      <c r="G2" s="57">
        <v>579900046621</v>
      </c>
      <c r="H2" s="50">
        <v>36988</v>
      </c>
      <c r="I2" s="49" t="s">
        <v>1315</v>
      </c>
      <c r="J2" s="49" t="s">
        <v>1316</v>
      </c>
    </row>
    <row r="3" spans="1:10" ht="20.25">
      <c r="A3">
        <v>2</v>
      </c>
      <c r="B3" s="54">
        <v>2468</v>
      </c>
      <c r="C3" s="51" t="s">
        <v>1267</v>
      </c>
      <c r="D3" s="51" t="s">
        <v>1037</v>
      </c>
      <c r="E3" s="51" t="s">
        <v>282</v>
      </c>
      <c r="F3" s="51" t="s">
        <v>764</v>
      </c>
      <c r="G3" s="57">
        <v>1570501304472</v>
      </c>
      <c r="H3" s="52">
        <v>37636</v>
      </c>
      <c r="I3" s="51" t="s">
        <v>1315</v>
      </c>
      <c r="J3" s="51" t="s">
        <v>1317</v>
      </c>
    </row>
    <row r="4" spans="1:10" ht="20.25">
      <c r="A4">
        <v>3</v>
      </c>
      <c r="B4" s="54">
        <v>2475</v>
      </c>
      <c r="C4" s="49" t="s">
        <v>1267</v>
      </c>
      <c r="D4" s="49" t="s">
        <v>663</v>
      </c>
      <c r="E4" s="49" t="s">
        <v>301</v>
      </c>
      <c r="F4" s="49" t="s">
        <v>764</v>
      </c>
      <c r="G4" s="57">
        <v>1570501303841</v>
      </c>
      <c r="H4" s="50">
        <v>37584</v>
      </c>
      <c r="I4" s="49" t="s">
        <v>1318</v>
      </c>
      <c r="J4" s="49" t="s">
        <v>1316</v>
      </c>
    </row>
    <row r="5" spans="1:10" ht="20.25">
      <c r="A5">
        <v>4</v>
      </c>
      <c r="B5" s="54">
        <v>2479</v>
      </c>
      <c r="C5" s="51" t="s">
        <v>729</v>
      </c>
      <c r="D5" s="51" t="s">
        <v>711</v>
      </c>
      <c r="E5" s="51" t="s">
        <v>349</v>
      </c>
      <c r="F5" s="51" t="s">
        <v>764</v>
      </c>
      <c r="G5" s="57">
        <v>1579901008402</v>
      </c>
      <c r="H5" s="52">
        <v>37748</v>
      </c>
      <c r="I5" s="51" t="s">
        <v>1315</v>
      </c>
      <c r="J5" s="51" t="s">
        <v>1316</v>
      </c>
    </row>
    <row r="6" spans="1:10" ht="20.25">
      <c r="A6">
        <v>5</v>
      </c>
      <c r="B6" s="54">
        <v>2518</v>
      </c>
      <c r="C6" s="49" t="s">
        <v>730</v>
      </c>
      <c r="D6" s="49" t="s">
        <v>695</v>
      </c>
      <c r="E6" s="49" t="s">
        <v>336</v>
      </c>
      <c r="F6" s="49" t="s">
        <v>763</v>
      </c>
      <c r="G6" s="57">
        <v>1529902175914</v>
      </c>
      <c r="H6" s="50">
        <v>37836</v>
      </c>
      <c r="I6" s="49" t="s">
        <v>1315</v>
      </c>
      <c r="J6" s="49" t="s">
        <v>1317</v>
      </c>
    </row>
    <row r="7" spans="1:10" ht="20.25">
      <c r="A7">
        <v>6</v>
      </c>
      <c r="B7" s="54">
        <v>2520</v>
      </c>
      <c r="C7" s="51" t="s">
        <v>729</v>
      </c>
      <c r="D7" s="51" t="s">
        <v>687</v>
      </c>
      <c r="E7" s="51" t="s">
        <v>85</v>
      </c>
      <c r="F7" s="51" t="s">
        <v>764</v>
      </c>
      <c r="G7" s="57">
        <v>1570501309431</v>
      </c>
      <c r="H7" s="52">
        <v>37943</v>
      </c>
      <c r="I7" s="51" t="s">
        <v>1315</v>
      </c>
      <c r="J7" s="51" t="s">
        <v>1317</v>
      </c>
    </row>
    <row r="8" spans="1:10" ht="20.25">
      <c r="A8">
        <v>7</v>
      </c>
      <c r="B8" s="54">
        <v>2524</v>
      </c>
      <c r="C8" s="49" t="s">
        <v>729</v>
      </c>
      <c r="D8" s="49" t="s">
        <v>605</v>
      </c>
      <c r="E8" s="49" t="s">
        <v>302</v>
      </c>
      <c r="F8" s="49" t="s">
        <v>764</v>
      </c>
      <c r="G8" s="57">
        <v>1570501309709</v>
      </c>
      <c r="H8" s="50">
        <v>37958</v>
      </c>
      <c r="I8" s="49" t="s">
        <v>1318</v>
      </c>
      <c r="J8" s="49" t="s">
        <v>1316</v>
      </c>
    </row>
    <row r="9" spans="1:10" ht="20.25">
      <c r="A9">
        <v>8</v>
      </c>
      <c r="B9" s="54">
        <v>2526</v>
      </c>
      <c r="C9" s="51" t="s">
        <v>729</v>
      </c>
      <c r="D9" s="51" t="s">
        <v>688</v>
      </c>
      <c r="E9" s="51" t="s">
        <v>328</v>
      </c>
      <c r="F9" s="51" t="s">
        <v>764</v>
      </c>
      <c r="G9" s="57">
        <v>1579901029787</v>
      </c>
      <c r="H9" s="52">
        <v>37919</v>
      </c>
      <c r="I9" s="51" t="s">
        <v>1315</v>
      </c>
      <c r="J9" s="51" t="s">
        <v>1317</v>
      </c>
    </row>
    <row r="10" spans="1:10" ht="20.25">
      <c r="A10">
        <v>9</v>
      </c>
      <c r="B10" s="54">
        <v>2527</v>
      </c>
      <c r="C10" s="49" t="s">
        <v>729</v>
      </c>
      <c r="D10" s="49" t="s">
        <v>711</v>
      </c>
      <c r="E10" s="49" t="s">
        <v>350</v>
      </c>
      <c r="F10" s="49" t="s">
        <v>764</v>
      </c>
      <c r="G10" s="57">
        <v>1570501312190</v>
      </c>
      <c r="H10" s="50">
        <v>38113</v>
      </c>
      <c r="I10" s="49" t="s">
        <v>1315</v>
      </c>
      <c r="J10" s="49" t="s">
        <v>1316</v>
      </c>
    </row>
    <row r="11" spans="1:10" ht="20.25">
      <c r="A11">
        <v>10</v>
      </c>
      <c r="B11" s="54">
        <v>2529</v>
      </c>
      <c r="C11" s="51" t="s">
        <v>730</v>
      </c>
      <c r="D11" s="51" t="s">
        <v>716</v>
      </c>
      <c r="E11" s="51" t="s">
        <v>356</v>
      </c>
      <c r="F11" s="51" t="s">
        <v>763</v>
      </c>
      <c r="G11" s="57">
        <v>1570501307064</v>
      </c>
      <c r="H11" s="52">
        <v>37809</v>
      </c>
      <c r="I11" s="51" t="s">
        <v>1315</v>
      </c>
      <c r="J11" s="51" t="s">
        <v>1316</v>
      </c>
    </row>
    <row r="12" spans="1:10" ht="20.25">
      <c r="A12">
        <v>11</v>
      </c>
      <c r="B12" s="54">
        <v>2533</v>
      </c>
      <c r="C12" s="49" t="s">
        <v>730</v>
      </c>
      <c r="D12" s="49" t="s">
        <v>717</v>
      </c>
      <c r="E12" s="49" t="s">
        <v>357</v>
      </c>
      <c r="F12" s="49" t="s">
        <v>763</v>
      </c>
      <c r="G12" s="57">
        <v>1570501309181</v>
      </c>
      <c r="H12" s="50">
        <v>37932</v>
      </c>
      <c r="I12" s="49" t="s">
        <v>1315</v>
      </c>
      <c r="J12" s="49" t="s">
        <v>1316</v>
      </c>
    </row>
    <row r="13" spans="1:10" ht="20.25">
      <c r="A13">
        <v>12</v>
      </c>
      <c r="B13" s="54">
        <v>2534</v>
      </c>
      <c r="C13" s="51" t="s">
        <v>730</v>
      </c>
      <c r="D13" s="51" t="s">
        <v>696</v>
      </c>
      <c r="E13" s="51" t="s">
        <v>337</v>
      </c>
      <c r="F13" s="51" t="s">
        <v>763</v>
      </c>
      <c r="G13" s="57">
        <v>1104300687151</v>
      </c>
      <c r="H13" s="52">
        <v>38000</v>
      </c>
      <c r="I13" s="51" t="s">
        <v>1315</v>
      </c>
      <c r="J13" s="51" t="s">
        <v>1317</v>
      </c>
    </row>
    <row r="14" spans="1:10" ht="20.25">
      <c r="A14">
        <v>13</v>
      </c>
      <c r="B14" s="54">
        <v>2535</v>
      </c>
      <c r="C14" s="49" t="s">
        <v>730</v>
      </c>
      <c r="D14" s="49" t="s">
        <v>697</v>
      </c>
      <c r="E14" s="49" t="s">
        <v>110</v>
      </c>
      <c r="F14" s="49" t="s">
        <v>763</v>
      </c>
      <c r="G14" s="57">
        <v>1103703712233</v>
      </c>
      <c r="H14" s="50">
        <v>37955</v>
      </c>
      <c r="I14" s="49" t="s">
        <v>1315</v>
      </c>
      <c r="J14" s="49" t="s">
        <v>1317</v>
      </c>
    </row>
    <row r="15" spans="1:10" ht="20.25">
      <c r="A15">
        <v>14</v>
      </c>
      <c r="B15" s="54">
        <v>2538</v>
      </c>
      <c r="C15" s="51" t="s">
        <v>730</v>
      </c>
      <c r="D15" s="51" t="s">
        <v>698</v>
      </c>
      <c r="E15" s="51" t="s">
        <v>338</v>
      </c>
      <c r="F15" s="51" t="s">
        <v>763</v>
      </c>
      <c r="G15" s="57">
        <v>1579901030432</v>
      </c>
      <c r="H15" s="66">
        <v>37923</v>
      </c>
      <c r="I15" s="51" t="s">
        <v>1315</v>
      </c>
      <c r="J15" s="51" t="s">
        <v>1317</v>
      </c>
    </row>
    <row r="16" spans="1:10" ht="20.25">
      <c r="A16">
        <v>15</v>
      </c>
      <c r="B16" s="54">
        <v>2540</v>
      </c>
      <c r="C16" s="49" t="s">
        <v>729</v>
      </c>
      <c r="D16" s="49" t="s">
        <v>712</v>
      </c>
      <c r="E16" s="49" t="s">
        <v>216</v>
      </c>
      <c r="F16" s="49" t="s">
        <v>764</v>
      </c>
      <c r="G16" s="57">
        <v>1570501309971</v>
      </c>
      <c r="H16" s="50">
        <v>37977</v>
      </c>
      <c r="I16" s="49" t="s">
        <v>1315</v>
      </c>
      <c r="J16" s="49" t="s">
        <v>1316</v>
      </c>
    </row>
    <row r="17" spans="1:10" ht="20.25">
      <c r="A17">
        <v>16</v>
      </c>
      <c r="B17" s="54">
        <v>2541</v>
      </c>
      <c r="C17" s="51" t="s">
        <v>729</v>
      </c>
      <c r="D17" s="51" t="s">
        <v>689</v>
      </c>
      <c r="E17" s="51" t="s">
        <v>329</v>
      </c>
      <c r="F17" s="51" t="s">
        <v>764</v>
      </c>
      <c r="G17" s="57">
        <v>1570501307633</v>
      </c>
      <c r="H17" s="52">
        <v>37833</v>
      </c>
      <c r="I17" s="51" t="s">
        <v>1315</v>
      </c>
      <c r="J17" s="51" t="s">
        <v>1317</v>
      </c>
    </row>
    <row r="18" spans="1:10" ht="20.25">
      <c r="A18">
        <v>17</v>
      </c>
      <c r="B18" s="54">
        <v>2542</v>
      </c>
      <c r="C18" s="49" t="s">
        <v>729</v>
      </c>
      <c r="D18" s="49" t="s">
        <v>690</v>
      </c>
      <c r="E18" s="49" t="s">
        <v>330</v>
      </c>
      <c r="F18" s="49" t="s">
        <v>764</v>
      </c>
      <c r="G18" s="57">
        <v>1570501306050</v>
      </c>
      <c r="H18" s="50">
        <v>37736</v>
      </c>
      <c r="I18" s="49" t="s">
        <v>1315</v>
      </c>
      <c r="J18" s="49" t="s">
        <v>1317</v>
      </c>
    </row>
    <row r="19" spans="1:10" ht="20.25">
      <c r="A19">
        <v>18</v>
      </c>
      <c r="B19" s="54">
        <v>2544</v>
      </c>
      <c r="C19" s="51" t="s">
        <v>729</v>
      </c>
      <c r="D19" s="51" t="s">
        <v>713</v>
      </c>
      <c r="E19" s="51" t="s">
        <v>245</v>
      </c>
      <c r="F19" s="51" t="s">
        <v>764</v>
      </c>
      <c r="G19" s="57">
        <v>1129901806787</v>
      </c>
      <c r="H19" s="52">
        <v>37908</v>
      </c>
      <c r="I19" s="51" t="s">
        <v>1315</v>
      </c>
      <c r="J19" s="51" t="s">
        <v>1316</v>
      </c>
    </row>
    <row r="20" spans="1:10" ht="20.25">
      <c r="A20">
        <v>19</v>
      </c>
      <c r="B20" s="54">
        <v>2545</v>
      </c>
      <c r="C20" s="49" t="s">
        <v>729</v>
      </c>
      <c r="D20" s="49" t="s">
        <v>714</v>
      </c>
      <c r="E20" s="49" t="s">
        <v>351</v>
      </c>
      <c r="F20" s="49" t="s">
        <v>764</v>
      </c>
      <c r="G20" s="57">
        <v>1570501306807</v>
      </c>
      <c r="H20" s="50">
        <v>37788</v>
      </c>
      <c r="I20" s="49" t="s">
        <v>1315</v>
      </c>
      <c r="J20" s="49" t="s">
        <v>1316</v>
      </c>
    </row>
    <row r="21" spans="1:10" ht="20.25">
      <c r="A21">
        <v>20</v>
      </c>
      <c r="B21" s="54">
        <v>2546</v>
      </c>
      <c r="C21" s="51" t="s">
        <v>730</v>
      </c>
      <c r="D21" s="51" t="s">
        <v>699</v>
      </c>
      <c r="E21" s="51" t="s">
        <v>339</v>
      </c>
      <c r="F21" s="51" t="s">
        <v>763</v>
      </c>
      <c r="G21" s="57">
        <v>1570501308672</v>
      </c>
      <c r="H21" s="52">
        <v>37898</v>
      </c>
      <c r="I21" s="51" t="s">
        <v>1315</v>
      </c>
      <c r="J21" s="51" t="s">
        <v>1317</v>
      </c>
    </row>
    <row r="22" spans="1:10" ht="20.25">
      <c r="A22">
        <v>21</v>
      </c>
      <c r="B22" s="54">
        <v>2547</v>
      </c>
      <c r="C22" s="49" t="s">
        <v>730</v>
      </c>
      <c r="D22" s="49" t="s">
        <v>700</v>
      </c>
      <c r="E22" s="49" t="s">
        <v>340</v>
      </c>
      <c r="F22" s="49" t="s">
        <v>763</v>
      </c>
      <c r="G22" s="57">
        <v>1570501310162</v>
      </c>
      <c r="H22" s="50">
        <v>37987</v>
      </c>
      <c r="I22" s="49" t="s">
        <v>1315</v>
      </c>
      <c r="J22" s="49" t="s">
        <v>1317</v>
      </c>
    </row>
    <row r="23" spans="1:10" ht="20.25">
      <c r="A23">
        <v>22</v>
      </c>
      <c r="B23" s="54">
        <v>2551</v>
      </c>
      <c r="C23" s="51" t="s">
        <v>730</v>
      </c>
      <c r="D23" s="51" t="s">
        <v>718</v>
      </c>
      <c r="E23" s="51" t="s">
        <v>358</v>
      </c>
      <c r="F23" s="51" t="s">
        <v>763</v>
      </c>
      <c r="G23" s="57">
        <v>1560301394311</v>
      </c>
      <c r="H23" s="52">
        <v>37934</v>
      </c>
      <c r="I23" s="51" t="s">
        <v>1315</v>
      </c>
      <c r="J23" s="51" t="s">
        <v>1316</v>
      </c>
    </row>
    <row r="24" spans="1:10" ht="20.25">
      <c r="A24">
        <v>23</v>
      </c>
      <c r="B24" s="54">
        <v>2552</v>
      </c>
      <c r="C24" s="49" t="s">
        <v>730</v>
      </c>
      <c r="D24" s="49" t="s">
        <v>701</v>
      </c>
      <c r="E24" s="49" t="s">
        <v>341</v>
      </c>
      <c r="F24" s="49" t="s">
        <v>763</v>
      </c>
      <c r="G24" s="57">
        <v>1110301372290</v>
      </c>
      <c r="H24" s="50">
        <v>37784</v>
      </c>
      <c r="I24" s="49" t="s">
        <v>1315</v>
      </c>
      <c r="J24" s="49" t="s">
        <v>1317</v>
      </c>
    </row>
    <row r="25" spans="1:10" ht="20.25">
      <c r="A25">
        <v>24</v>
      </c>
      <c r="B25" s="54">
        <v>2553</v>
      </c>
      <c r="C25" s="51" t="s">
        <v>730</v>
      </c>
      <c r="D25" s="51" t="s">
        <v>719</v>
      </c>
      <c r="E25" s="51" t="s">
        <v>359</v>
      </c>
      <c r="F25" s="51" t="s">
        <v>763</v>
      </c>
      <c r="G25" s="57">
        <v>1570501311428</v>
      </c>
      <c r="H25" s="52">
        <v>38072</v>
      </c>
      <c r="I25" s="51" t="s">
        <v>1315</v>
      </c>
      <c r="J25" s="51" t="s">
        <v>1316</v>
      </c>
    </row>
    <row r="26" spans="1:10" ht="20.25">
      <c r="A26">
        <v>25</v>
      </c>
      <c r="B26" s="54">
        <v>2554</v>
      </c>
      <c r="C26" s="49" t="s">
        <v>730</v>
      </c>
      <c r="D26" s="49" t="s">
        <v>654</v>
      </c>
      <c r="E26" s="49" t="s">
        <v>291</v>
      </c>
      <c r="F26" s="49" t="s">
        <v>763</v>
      </c>
      <c r="G26" s="57">
        <v>1579901011519</v>
      </c>
      <c r="H26" s="50">
        <v>37772</v>
      </c>
      <c r="I26" s="49" t="s">
        <v>1318</v>
      </c>
      <c r="J26" s="49" t="s">
        <v>1317</v>
      </c>
    </row>
    <row r="27" spans="1:10" ht="20.25">
      <c r="A27">
        <v>26</v>
      </c>
      <c r="B27" s="54">
        <v>2559</v>
      </c>
      <c r="C27" s="51" t="s">
        <v>729</v>
      </c>
      <c r="D27" s="51" t="s">
        <v>691</v>
      </c>
      <c r="E27" s="51" t="s">
        <v>331</v>
      </c>
      <c r="F27" s="51" t="s">
        <v>764</v>
      </c>
      <c r="G27" s="57">
        <v>1579901005985</v>
      </c>
      <c r="H27" s="52">
        <v>37724</v>
      </c>
      <c r="I27" s="51" t="s">
        <v>1315</v>
      </c>
      <c r="J27" s="51" t="s">
        <v>1317</v>
      </c>
    </row>
    <row r="28" spans="1:10" ht="20.25">
      <c r="A28">
        <v>27</v>
      </c>
      <c r="B28" s="54">
        <v>2657</v>
      </c>
      <c r="C28" s="49" t="s">
        <v>1267</v>
      </c>
      <c r="D28" s="49" t="s">
        <v>619</v>
      </c>
      <c r="E28" s="49" t="s">
        <v>352</v>
      </c>
      <c r="F28" s="49" t="s">
        <v>764</v>
      </c>
      <c r="G28" s="57">
        <v>1570501300787</v>
      </c>
      <c r="H28" s="50">
        <v>37430</v>
      </c>
      <c r="I28" s="49" t="s">
        <v>1315</v>
      </c>
      <c r="J28" s="49" t="s">
        <v>1316</v>
      </c>
    </row>
    <row r="29" spans="1:10" ht="20.25">
      <c r="A29">
        <v>28</v>
      </c>
      <c r="B29" s="54">
        <v>2658</v>
      </c>
      <c r="C29" s="51" t="s">
        <v>730</v>
      </c>
      <c r="D29" s="51" t="s">
        <v>431</v>
      </c>
      <c r="E29" s="51" t="s">
        <v>360</v>
      </c>
      <c r="F29" s="51" t="s">
        <v>763</v>
      </c>
      <c r="G29" s="57">
        <v>1579901077030</v>
      </c>
      <c r="H29" s="52">
        <v>38094</v>
      </c>
      <c r="I29" s="51" t="s">
        <v>1315</v>
      </c>
      <c r="J29" s="51" t="s">
        <v>1316</v>
      </c>
    </row>
    <row r="30" spans="1:10" ht="20.25">
      <c r="A30">
        <v>29</v>
      </c>
      <c r="B30" s="54">
        <v>2660</v>
      </c>
      <c r="C30" s="49" t="s">
        <v>730</v>
      </c>
      <c r="D30" s="49" t="s">
        <v>702</v>
      </c>
      <c r="E30" s="49" t="s">
        <v>342</v>
      </c>
      <c r="F30" s="49" t="s">
        <v>763</v>
      </c>
      <c r="G30" s="57">
        <v>1570501306793</v>
      </c>
      <c r="H30" s="50">
        <v>37791</v>
      </c>
      <c r="I30" s="49" t="s">
        <v>1315</v>
      </c>
      <c r="J30" s="49" t="s">
        <v>1317</v>
      </c>
    </row>
    <row r="31" spans="1:10" ht="20.25">
      <c r="A31">
        <v>30</v>
      </c>
      <c r="B31" s="54">
        <v>2661</v>
      </c>
      <c r="C31" s="51" t="s">
        <v>730</v>
      </c>
      <c r="D31" s="51" t="s">
        <v>720</v>
      </c>
      <c r="E31" s="51" t="s">
        <v>361</v>
      </c>
      <c r="F31" s="51" t="s">
        <v>763</v>
      </c>
      <c r="G31" s="57">
        <v>1579901014747</v>
      </c>
      <c r="H31" s="52">
        <v>37799</v>
      </c>
      <c r="I31" s="51" t="s">
        <v>1315</v>
      </c>
      <c r="J31" s="51" t="s">
        <v>1316</v>
      </c>
    </row>
    <row r="32" spans="1:10" ht="20.25">
      <c r="A32">
        <v>31</v>
      </c>
      <c r="B32" s="54">
        <v>2662</v>
      </c>
      <c r="C32" s="49" t="s">
        <v>1260</v>
      </c>
      <c r="D32" s="49" t="s">
        <v>676</v>
      </c>
      <c r="E32" s="49" t="s">
        <v>314</v>
      </c>
      <c r="F32" s="49" t="s">
        <v>763</v>
      </c>
      <c r="G32" s="57">
        <v>570589013683</v>
      </c>
      <c r="H32" s="50">
        <v>37693</v>
      </c>
      <c r="I32" s="49" t="s">
        <v>1318</v>
      </c>
      <c r="J32" s="49" t="s">
        <v>1316</v>
      </c>
    </row>
    <row r="33" spans="1:10" ht="20.25">
      <c r="A33">
        <v>32</v>
      </c>
      <c r="B33" s="54">
        <v>2663</v>
      </c>
      <c r="C33" s="51" t="s">
        <v>730</v>
      </c>
      <c r="D33" s="51" t="s">
        <v>721</v>
      </c>
      <c r="E33" s="51" t="s">
        <v>362</v>
      </c>
      <c r="F33" s="51" t="s">
        <v>763</v>
      </c>
      <c r="G33" s="57">
        <v>1729900633743</v>
      </c>
      <c r="H33" s="52">
        <v>38001</v>
      </c>
      <c r="I33" s="51" t="s">
        <v>1315</v>
      </c>
      <c r="J33" s="51" t="s">
        <v>1316</v>
      </c>
    </row>
    <row r="34" spans="1:10" ht="20.25">
      <c r="A34">
        <v>33</v>
      </c>
      <c r="B34" s="54">
        <v>2664</v>
      </c>
      <c r="C34" s="49" t="s">
        <v>729</v>
      </c>
      <c r="D34" s="49" t="s">
        <v>692</v>
      </c>
      <c r="E34" s="49" t="s">
        <v>332</v>
      </c>
      <c r="F34" s="49" t="s">
        <v>764</v>
      </c>
      <c r="G34" s="57">
        <v>1570501308206</v>
      </c>
      <c r="H34" s="50">
        <v>37868</v>
      </c>
      <c r="I34" s="49" t="s">
        <v>1315</v>
      </c>
      <c r="J34" s="49" t="s">
        <v>1317</v>
      </c>
    </row>
    <row r="35" spans="1:10" ht="20.25">
      <c r="A35">
        <v>34</v>
      </c>
      <c r="B35" s="54">
        <v>2665</v>
      </c>
      <c r="C35" s="51" t="s">
        <v>729</v>
      </c>
      <c r="D35" s="51" t="s">
        <v>665</v>
      </c>
      <c r="E35" s="51" t="s">
        <v>353</v>
      </c>
      <c r="F35" s="51" t="s">
        <v>764</v>
      </c>
      <c r="G35" s="57">
        <v>1509966297824</v>
      </c>
      <c r="H35" s="52">
        <v>37858</v>
      </c>
      <c r="I35" s="51" t="s">
        <v>1315</v>
      </c>
      <c r="J35" s="51" t="s">
        <v>1316</v>
      </c>
    </row>
    <row r="36" spans="1:10" ht="20.25">
      <c r="A36">
        <v>35</v>
      </c>
      <c r="B36" s="54">
        <v>2666</v>
      </c>
      <c r="C36" s="49" t="s">
        <v>729</v>
      </c>
      <c r="D36" s="49" t="s">
        <v>988</v>
      </c>
      <c r="E36" s="49" t="s">
        <v>987</v>
      </c>
      <c r="F36" s="49" t="s">
        <v>764</v>
      </c>
      <c r="G36" s="57">
        <v>1579901066810</v>
      </c>
      <c r="H36" s="50">
        <v>38009</v>
      </c>
      <c r="I36" s="49" t="s">
        <v>1315</v>
      </c>
      <c r="J36" s="49" t="s">
        <v>1316</v>
      </c>
    </row>
    <row r="37" spans="1:10" ht="20.25">
      <c r="A37">
        <v>36</v>
      </c>
      <c r="B37" s="54">
        <v>2668</v>
      </c>
      <c r="C37" s="51" t="s">
        <v>730</v>
      </c>
      <c r="D37" s="51" t="s">
        <v>722</v>
      </c>
      <c r="E37" s="51" t="s">
        <v>103</v>
      </c>
      <c r="F37" s="51" t="s">
        <v>763</v>
      </c>
      <c r="G37" s="57">
        <v>1570501311843</v>
      </c>
      <c r="H37" s="52">
        <v>38103</v>
      </c>
      <c r="I37" s="51" t="s">
        <v>1315</v>
      </c>
      <c r="J37" s="51" t="s">
        <v>1316</v>
      </c>
    </row>
    <row r="38" spans="1:10" ht="20.25">
      <c r="A38">
        <v>37</v>
      </c>
      <c r="B38" s="54">
        <v>2680</v>
      </c>
      <c r="C38" s="49" t="s">
        <v>730</v>
      </c>
      <c r="D38" s="49" t="s">
        <v>703</v>
      </c>
      <c r="E38" s="49" t="s">
        <v>343</v>
      </c>
      <c r="F38" s="49" t="s">
        <v>763</v>
      </c>
      <c r="G38" s="57">
        <v>1570501306211</v>
      </c>
      <c r="H38" s="50">
        <v>37746</v>
      </c>
      <c r="I38" s="49" t="s">
        <v>1315</v>
      </c>
      <c r="J38" s="49" t="s">
        <v>1317</v>
      </c>
    </row>
    <row r="39" spans="1:10" ht="20.25">
      <c r="A39">
        <v>38</v>
      </c>
      <c r="B39" s="54">
        <v>2688</v>
      </c>
      <c r="C39" s="51" t="s">
        <v>729</v>
      </c>
      <c r="D39" s="51" t="s">
        <v>643</v>
      </c>
      <c r="E39" s="51" t="s">
        <v>236</v>
      </c>
      <c r="F39" s="51" t="s">
        <v>764</v>
      </c>
      <c r="G39" s="57">
        <v>1104000100260</v>
      </c>
      <c r="H39" s="52">
        <v>38142</v>
      </c>
      <c r="I39" s="51" t="s">
        <v>1318</v>
      </c>
      <c r="J39" s="51" t="s">
        <v>1317</v>
      </c>
    </row>
    <row r="40" spans="1:10" ht="20.25">
      <c r="A40">
        <v>39</v>
      </c>
      <c r="B40" s="54">
        <v>2690</v>
      </c>
      <c r="C40" s="49" t="s">
        <v>729</v>
      </c>
      <c r="D40" s="49" t="s">
        <v>644</v>
      </c>
      <c r="E40" s="49" t="s">
        <v>281</v>
      </c>
      <c r="F40" s="49" t="s">
        <v>764</v>
      </c>
      <c r="G40" s="57">
        <v>1579901120199</v>
      </c>
      <c r="H40" s="50">
        <v>38419</v>
      </c>
      <c r="I40" s="49" t="s">
        <v>1318</v>
      </c>
      <c r="J40" s="49" t="s">
        <v>1317</v>
      </c>
    </row>
    <row r="41" spans="1:10" ht="20.25">
      <c r="A41">
        <v>40</v>
      </c>
      <c r="B41" s="54">
        <v>2691</v>
      </c>
      <c r="C41" s="51" t="s">
        <v>729</v>
      </c>
      <c r="D41" s="51" t="s">
        <v>645</v>
      </c>
      <c r="E41" s="51" t="s">
        <v>282</v>
      </c>
      <c r="F41" s="51" t="s">
        <v>764</v>
      </c>
      <c r="G41" s="57">
        <v>1579901081169</v>
      </c>
      <c r="H41" s="52">
        <v>38128</v>
      </c>
      <c r="I41" s="51" t="s">
        <v>1318</v>
      </c>
      <c r="J41" s="51" t="s">
        <v>1317</v>
      </c>
    </row>
    <row r="42" spans="1:10" ht="20.25">
      <c r="A42">
        <v>41</v>
      </c>
      <c r="B42" s="54">
        <v>2694</v>
      </c>
      <c r="C42" s="49" t="s">
        <v>729</v>
      </c>
      <c r="D42" s="49" t="s">
        <v>664</v>
      </c>
      <c r="E42" s="49" t="s">
        <v>303</v>
      </c>
      <c r="F42" s="49" t="s">
        <v>764</v>
      </c>
      <c r="G42" s="57">
        <v>1570501314893</v>
      </c>
      <c r="H42" s="50">
        <v>38276</v>
      </c>
      <c r="I42" s="49" t="s">
        <v>1318</v>
      </c>
      <c r="J42" s="49" t="s">
        <v>1316</v>
      </c>
    </row>
    <row r="43" spans="1:10" ht="20.25">
      <c r="A43">
        <v>42</v>
      </c>
      <c r="B43" s="54">
        <v>2695</v>
      </c>
      <c r="C43" s="51" t="s">
        <v>729</v>
      </c>
      <c r="D43" s="51" t="s">
        <v>411</v>
      </c>
      <c r="E43" s="51" t="s">
        <v>283</v>
      </c>
      <c r="F43" s="51" t="s">
        <v>764</v>
      </c>
      <c r="G43" s="57">
        <v>1560101588562</v>
      </c>
      <c r="H43" s="52">
        <v>38271</v>
      </c>
      <c r="I43" s="51" t="s">
        <v>1318</v>
      </c>
      <c r="J43" s="51" t="s">
        <v>1317</v>
      </c>
    </row>
    <row r="44" spans="1:10" ht="20.25">
      <c r="A44">
        <v>43</v>
      </c>
      <c r="B44" s="54">
        <v>2696</v>
      </c>
      <c r="C44" s="49" t="s">
        <v>729</v>
      </c>
      <c r="D44" s="49" t="s">
        <v>2130</v>
      </c>
      <c r="E44" s="49" t="s">
        <v>304</v>
      </c>
      <c r="F44" s="49" t="s">
        <v>764</v>
      </c>
      <c r="G44" s="57">
        <v>1570501317264</v>
      </c>
      <c r="H44" s="50">
        <v>38400</v>
      </c>
      <c r="I44" s="49" t="s">
        <v>1318</v>
      </c>
      <c r="J44" s="49" t="s">
        <v>1316</v>
      </c>
    </row>
    <row r="45" spans="1:10" ht="20.25">
      <c r="A45">
        <v>44</v>
      </c>
      <c r="B45" s="54">
        <v>2698</v>
      </c>
      <c r="C45" s="51" t="s">
        <v>730</v>
      </c>
      <c r="D45" s="51" t="s">
        <v>1319</v>
      </c>
      <c r="E45" s="51" t="s">
        <v>157</v>
      </c>
      <c r="F45" s="51" t="s">
        <v>763</v>
      </c>
      <c r="G45" s="57">
        <v>1570501313161</v>
      </c>
      <c r="H45" s="52">
        <v>38179</v>
      </c>
      <c r="I45" s="51" t="s">
        <v>1320</v>
      </c>
      <c r="J45" s="51" t="s">
        <v>1316</v>
      </c>
    </row>
    <row r="46" spans="1:10" ht="20.25">
      <c r="A46">
        <v>45</v>
      </c>
      <c r="B46" s="54">
        <v>2699</v>
      </c>
      <c r="C46" s="49" t="s">
        <v>730</v>
      </c>
      <c r="D46" s="49" t="s">
        <v>677</v>
      </c>
      <c r="E46" s="49" t="s">
        <v>315</v>
      </c>
      <c r="F46" s="49" t="s">
        <v>763</v>
      </c>
      <c r="G46" s="57">
        <v>1570501314826</v>
      </c>
      <c r="H46" s="50">
        <v>38273</v>
      </c>
      <c r="I46" s="49" t="s">
        <v>1318</v>
      </c>
      <c r="J46" s="49" t="s">
        <v>1316</v>
      </c>
    </row>
    <row r="47" spans="1:10" ht="20.25">
      <c r="A47">
        <v>46</v>
      </c>
      <c r="B47" s="54">
        <v>2703</v>
      </c>
      <c r="C47" s="51" t="s">
        <v>730</v>
      </c>
      <c r="D47" s="51" t="s">
        <v>1321</v>
      </c>
      <c r="E47" s="51" t="s">
        <v>253</v>
      </c>
      <c r="F47" s="51" t="s">
        <v>763</v>
      </c>
      <c r="G47" s="57">
        <v>1570501313684</v>
      </c>
      <c r="H47" s="52">
        <v>38212</v>
      </c>
      <c r="I47" s="51" t="s">
        <v>1320</v>
      </c>
      <c r="J47" s="51" t="s">
        <v>1317</v>
      </c>
    </row>
    <row r="48" spans="1:10" ht="20.25">
      <c r="A48">
        <v>47</v>
      </c>
      <c r="B48" s="54">
        <v>2704</v>
      </c>
      <c r="C48" s="49" t="s">
        <v>730</v>
      </c>
      <c r="D48" s="49" t="s">
        <v>678</v>
      </c>
      <c r="E48" s="49" t="s">
        <v>316</v>
      </c>
      <c r="F48" s="49" t="s">
        <v>763</v>
      </c>
      <c r="G48" s="57">
        <v>1570501314478</v>
      </c>
      <c r="H48" s="50">
        <v>38254</v>
      </c>
      <c r="I48" s="49" t="s">
        <v>1318</v>
      </c>
      <c r="J48" s="49" t="s">
        <v>1316</v>
      </c>
    </row>
    <row r="49" spans="1:10" ht="20.25">
      <c r="A49">
        <v>48</v>
      </c>
      <c r="B49" s="54">
        <v>2706</v>
      </c>
      <c r="C49" s="51" t="s">
        <v>730</v>
      </c>
      <c r="D49" s="51" t="s">
        <v>638</v>
      </c>
      <c r="E49" s="51" t="s">
        <v>292</v>
      </c>
      <c r="F49" s="51" t="s">
        <v>763</v>
      </c>
      <c r="G49" s="57">
        <v>1570501314591</v>
      </c>
      <c r="H49" s="52">
        <v>38260</v>
      </c>
      <c r="I49" s="51" t="s">
        <v>1318</v>
      </c>
      <c r="J49" s="51" t="s">
        <v>1317</v>
      </c>
    </row>
    <row r="50" spans="1:10" ht="20.25">
      <c r="A50">
        <v>49</v>
      </c>
      <c r="B50" s="54">
        <v>2708</v>
      </c>
      <c r="C50" s="49" t="s">
        <v>730</v>
      </c>
      <c r="D50" s="49" t="s">
        <v>642</v>
      </c>
      <c r="E50" s="49" t="s">
        <v>293</v>
      </c>
      <c r="F50" s="49" t="s">
        <v>763</v>
      </c>
      <c r="G50" s="57">
        <v>1570501317086</v>
      </c>
      <c r="H50" s="50">
        <v>38392</v>
      </c>
      <c r="I50" s="49" t="s">
        <v>1318</v>
      </c>
      <c r="J50" s="49" t="s">
        <v>1317</v>
      </c>
    </row>
    <row r="51" spans="1:10" ht="20.25">
      <c r="A51">
        <v>50</v>
      </c>
      <c r="B51" s="54">
        <v>2709</v>
      </c>
      <c r="C51" s="51" t="s">
        <v>729</v>
      </c>
      <c r="D51" s="51" t="s">
        <v>666</v>
      </c>
      <c r="E51" s="51" t="s">
        <v>305</v>
      </c>
      <c r="F51" s="51" t="s">
        <v>764</v>
      </c>
      <c r="G51" s="57">
        <v>1579901103588</v>
      </c>
      <c r="H51" s="52">
        <v>38293</v>
      </c>
      <c r="I51" s="51" t="s">
        <v>1318</v>
      </c>
      <c r="J51" s="51" t="s">
        <v>1316</v>
      </c>
    </row>
    <row r="52" spans="1:10" ht="20.25">
      <c r="A52">
        <v>51</v>
      </c>
      <c r="B52" s="54">
        <v>2711</v>
      </c>
      <c r="C52" s="49" t="s">
        <v>729</v>
      </c>
      <c r="D52" s="49" t="s">
        <v>639</v>
      </c>
      <c r="E52" s="49" t="s">
        <v>263</v>
      </c>
      <c r="F52" s="49" t="s">
        <v>764</v>
      </c>
      <c r="G52" s="57">
        <v>1570501318406</v>
      </c>
      <c r="H52" s="50">
        <v>38477</v>
      </c>
      <c r="I52" s="49" t="s">
        <v>1320</v>
      </c>
      <c r="J52" s="49" t="s">
        <v>1316</v>
      </c>
    </row>
    <row r="53" spans="1:10" ht="20.25">
      <c r="A53">
        <v>52</v>
      </c>
      <c r="B53" s="54">
        <v>2713</v>
      </c>
      <c r="C53" s="51" t="s">
        <v>729</v>
      </c>
      <c r="D53" s="51" t="s">
        <v>641</v>
      </c>
      <c r="E53" s="51" t="s">
        <v>160</v>
      </c>
      <c r="F53" s="51" t="s">
        <v>764</v>
      </c>
      <c r="G53" s="57">
        <v>1570501317795</v>
      </c>
      <c r="H53" s="52">
        <v>38421</v>
      </c>
      <c r="I53" s="51" t="s">
        <v>1318</v>
      </c>
      <c r="J53" s="51" t="s">
        <v>1317</v>
      </c>
    </row>
    <row r="54" spans="1:10" ht="20.25">
      <c r="A54">
        <v>53</v>
      </c>
      <c r="B54" s="54">
        <v>2714</v>
      </c>
      <c r="C54" s="49" t="s">
        <v>729</v>
      </c>
      <c r="D54" s="49" t="s">
        <v>646</v>
      </c>
      <c r="E54" s="49" t="s">
        <v>283</v>
      </c>
      <c r="F54" s="49" t="s">
        <v>764</v>
      </c>
      <c r="G54" s="57">
        <v>1570501313358</v>
      </c>
      <c r="H54" s="50">
        <v>38196</v>
      </c>
      <c r="I54" s="49" t="s">
        <v>1318</v>
      </c>
      <c r="J54" s="49" t="s">
        <v>1317</v>
      </c>
    </row>
    <row r="55" spans="1:10" ht="20.25">
      <c r="A55">
        <v>54</v>
      </c>
      <c r="B55" s="54">
        <v>2715</v>
      </c>
      <c r="C55" s="51" t="s">
        <v>729</v>
      </c>
      <c r="D55" s="51" t="s">
        <v>647</v>
      </c>
      <c r="E55" s="51" t="s">
        <v>284</v>
      </c>
      <c r="F55" s="51" t="s">
        <v>764</v>
      </c>
      <c r="G55" s="57">
        <v>1570501313056</v>
      </c>
      <c r="H55" s="52">
        <v>38167</v>
      </c>
      <c r="I55" s="51" t="s">
        <v>1318</v>
      </c>
      <c r="J55" s="51" t="s">
        <v>1317</v>
      </c>
    </row>
    <row r="56" spans="1:10" ht="20.25">
      <c r="A56">
        <v>55</v>
      </c>
      <c r="B56" s="54">
        <v>2716</v>
      </c>
      <c r="C56" s="49" t="s">
        <v>729</v>
      </c>
      <c r="D56" s="49" t="s">
        <v>667</v>
      </c>
      <c r="E56" s="49" t="s">
        <v>306</v>
      </c>
      <c r="F56" s="49" t="s">
        <v>764</v>
      </c>
      <c r="G56" s="57">
        <v>1570501317591</v>
      </c>
      <c r="H56" s="50">
        <v>38423</v>
      </c>
      <c r="I56" s="49" t="s">
        <v>1318</v>
      </c>
      <c r="J56" s="49" t="s">
        <v>1316</v>
      </c>
    </row>
    <row r="57" spans="1:10" ht="20.25">
      <c r="A57">
        <v>56</v>
      </c>
      <c r="B57" s="54">
        <v>2718</v>
      </c>
      <c r="C57" s="51" t="s">
        <v>729</v>
      </c>
      <c r="D57" s="51" t="s">
        <v>648</v>
      </c>
      <c r="E57" s="51" t="s">
        <v>183</v>
      </c>
      <c r="F57" s="51" t="s">
        <v>764</v>
      </c>
      <c r="G57" s="57">
        <v>1579901094040</v>
      </c>
      <c r="H57" s="52">
        <v>38230</v>
      </c>
      <c r="I57" s="51" t="s">
        <v>1318</v>
      </c>
      <c r="J57" s="51" t="s">
        <v>1317</v>
      </c>
    </row>
    <row r="58" spans="1:10" ht="20.25">
      <c r="A58">
        <v>57</v>
      </c>
      <c r="B58" s="54">
        <v>2719</v>
      </c>
      <c r="C58" s="49" t="s">
        <v>729</v>
      </c>
      <c r="D58" s="49" t="s">
        <v>668</v>
      </c>
      <c r="E58" s="49" t="s">
        <v>307</v>
      </c>
      <c r="F58" s="49" t="s">
        <v>764</v>
      </c>
      <c r="G58" s="57">
        <v>1570501311851</v>
      </c>
      <c r="H58" s="50">
        <v>38100</v>
      </c>
      <c r="I58" s="49" t="s">
        <v>1318</v>
      </c>
      <c r="J58" s="49" t="s">
        <v>1316</v>
      </c>
    </row>
    <row r="59" spans="1:10" ht="20.25">
      <c r="A59">
        <v>58</v>
      </c>
      <c r="B59" s="54">
        <v>2720</v>
      </c>
      <c r="C59" s="51" t="s">
        <v>730</v>
      </c>
      <c r="D59" s="51" t="s">
        <v>655</v>
      </c>
      <c r="E59" s="51" t="s">
        <v>294</v>
      </c>
      <c r="F59" s="51" t="s">
        <v>763</v>
      </c>
      <c r="G59" s="57">
        <v>1570501315288</v>
      </c>
      <c r="H59" s="52">
        <v>38292</v>
      </c>
      <c r="I59" s="51" t="s">
        <v>1318</v>
      </c>
      <c r="J59" s="51" t="s">
        <v>1317</v>
      </c>
    </row>
    <row r="60" spans="1:10" ht="20.25">
      <c r="A60">
        <v>59</v>
      </c>
      <c r="B60" s="54">
        <v>2721</v>
      </c>
      <c r="C60" s="49" t="s">
        <v>730</v>
      </c>
      <c r="D60" s="49" t="s">
        <v>656</v>
      </c>
      <c r="E60" s="49" t="s">
        <v>295</v>
      </c>
      <c r="F60" s="49" t="s">
        <v>763</v>
      </c>
      <c r="G60" s="57">
        <v>1129901851871</v>
      </c>
      <c r="H60" s="50">
        <v>38175</v>
      </c>
      <c r="I60" s="49" t="s">
        <v>1318</v>
      </c>
      <c r="J60" s="49" t="s">
        <v>1317</v>
      </c>
    </row>
    <row r="61" spans="1:10" ht="20.25">
      <c r="A61">
        <v>60</v>
      </c>
      <c r="B61" s="54">
        <v>2723</v>
      </c>
      <c r="C61" s="51" t="s">
        <v>730</v>
      </c>
      <c r="D61" s="51" t="s">
        <v>478</v>
      </c>
      <c r="E61" s="51" t="s">
        <v>317</v>
      </c>
      <c r="F61" s="51" t="s">
        <v>763</v>
      </c>
      <c r="G61" s="57">
        <v>1579901080936</v>
      </c>
      <c r="H61" s="52">
        <v>38126</v>
      </c>
      <c r="I61" s="51" t="s">
        <v>1318</v>
      </c>
      <c r="J61" s="51" t="s">
        <v>1316</v>
      </c>
    </row>
    <row r="62" spans="1:10" ht="20.25">
      <c r="A62">
        <v>61</v>
      </c>
      <c r="B62" s="54">
        <v>2724</v>
      </c>
      <c r="C62" s="49" t="s">
        <v>730</v>
      </c>
      <c r="D62" s="49" t="s">
        <v>657</v>
      </c>
      <c r="E62" s="49" t="s">
        <v>296</v>
      </c>
      <c r="F62" s="49" t="s">
        <v>763</v>
      </c>
      <c r="G62" s="57">
        <v>1570501312441</v>
      </c>
      <c r="H62" s="50">
        <v>38133</v>
      </c>
      <c r="I62" s="49" t="s">
        <v>1318</v>
      </c>
      <c r="J62" s="49" t="s">
        <v>1317</v>
      </c>
    </row>
    <row r="63" spans="1:10" ht="20.25">
      <c r="A63">
        <v>62</v>
      </c>
      <c r="B63" s="54">
        <v>2725</v>
      </c>
      <c r="C63" s="51" t="s">
        <v>730</v>
      </c>
      <c r="D63" s="51" t="s">
        <v>679</v>
      </c>
      <c r="E63" s="51" t="s">
        <v>136</v>
      </c>
      <c r="F63" s="51" t="s">
        <v>763</v>
      </c>
      <c r="G63" s="57">
        <v>1570501317850</v>
      </c>
      <c r="H63" s="52">
        <v>38425</v>
      </c>
      <c r="I63" s="51" t="s">
        <v>1318</v>
      </c>
      <c r="J63" s="51" t="s">
        <v>1316</v>
      </c>
    </row>
    <row r="64" spans="1:10" ht="20.25">
      <c r="A64">
        <v>63</v>
      </c>
      <c r="B64" s="54">
        <v>2727</v>
      </c>
      <c r="C64" s="49" t="s">
        <v>730</v>
      </c>
      <c r="D64" s="49" t="s">
        <v>680</v>
      </c>
      <c r="E64" s="49" t="s">
        <v>318</v>
      </c>
      <c r="F64" s="49" t="s">
        <v>763</v>
      </c>
      <c r="G64" s="57">
        <v>1104300790946</v>
      </c>
      <c r="H64" s="50">
        <v>38339</v>
      </c>
      <c r="I64" s="49" t="s">
        <v>1318</v>
      </c>
      <c r="J64" s="49" t="s">
        <v>1316</v>
      </c>
    </row>
    <row r="65" spans="1:10" ht="20.25">
      <c r="A65">
        <v>64</v>
      </c>
      <c r="B65" s="54">
        <v>2729</v>
      </c>
      <c r="C65" s="51" t="s">
        <v>730</v>
      </c>
      <c r="D65" s="51" t="s">
        <v>1322</v>
      </c>
      <c r="E65" s="51" t="s">
        <v>85</v>
      </c>
      <c r="F65" s="51" t="s">
        <v>763</v>
      </c>
      <c r="G65" s="57">
        <v>1579901029965</v>
      </c>
      <c r="H65" s="52">
        <v>37925</v>
      </c>
      <c r="I65" s="51" t="s">
        <v>1320</v>
      </c>
      <c r="J65" s="51" t="s">
        <v>1317</v>
      </c>
    </row>
    <row r="66" spans="1:10" ht="20.25">
      <c r="A66">
        <v>65</v>
      </c>
      <c r="B66" s="54">
        <v>2732</v>
      </c>
      <c r="C66" s="49" t="s">
        <v>729</v>
      </c>
      <c r="D66" s="49" t="s">
        <v>1323</v>
      </c>
      <c r="E66" s="49" t="s">
        <v>244</v>
      </c>
      <c r="F66" s="49" t="s">
        <v>764</v>
      </c>
      <c r="G66" s="57">
        <v>1139300022188</v>
      </c>
      <c r="H66" s="50">
        <v>38777</v>
      </c>
      <c r="I66" s="49" t="s">
        <v>1320</v>
      </c>
      <c r="J66" s="49" t="s">
        <v>1317</v>
      </c>
    </row>
    <row r="67" spans="1:10" ht="20.25">
      <c r="A67">
        <v>66</v>
      </c>
      <c r="B67" s="54">
        <v>2734</v>
      </c>
      <c r="C67" s="51" t="s">
        <v>729</v>
      </c>
      <c r="D67" s="51" t="s">
        <v>640</v>
      </c>
      <c r="E67" s="51" t="s">
        <v>264</v>
      </c>
      <c r="F67" s="51" t="s">
        <v>764</v>
      </c>
      <c r="G67" s="57">
        <v>1209000226691</v>
      </c>
      <c r="H67" s="52">
        <v>38641</v>
      </c>
      <c r="I67" s="51" t="s">
        <v>1320</v>
      </c>
      <c r="J67" s="51" t="s">
        <v>1317</v>
      </c>
    </row>
    <row r="68" spans="1:10" ht="20.25">
      <c r="A68">
        <v>67</v>
      </c>
      <c r="B68" s="54">
        <v>2735</v>
      </c>
      <c r="C68" s="49" t="s">
        <v>729</v>
      </c>
      <c r="D68" s="49" t="s">
        <v>628</v>
      </c>
      <c r="E68" s="49" t="s">
        <v>236</v>
      </c>
      <c r="F68" s="49" t="s">
        <v>764</v>
      </c>
      <c r="G68" s="57">
        <v>1570501323841</v>
      </c>
      <c r="H68" s="50">
        <v>38783</v>
      </c>
      <c r="I68" s="49" t="s">
        <v>1324</v>
      </c>
      <c r="J68" s="49" t="s">
        <v>1316</v>
      </c>
    </row>
    <row r="69" spans="1:10" ht="20.25">
      <c r="A69">
        <v>68</v>
      </c>
      <c r="B69" s="54">
        <v>2737</v>
      </c>
      <c r="C69" s="51" t="s">
        <v>729</v>
      </c>
      <c r="D69" s="51" t="s">
        <v>1325</v>
      </c>
      <c r="E69" s="51" t="s">
        <v>245</v>
      </c>
      <c r="F69" s="51" t="s">
        <v>764</v>
      </c>
      <c r="G69" s="57">
        <v>1129901916850</v>
      </c>
      <c r="H69" s="52">
        <v>38536</v>
      </c>
      <c r="I69" s="51" t="s">
        <v>1320</v>
      </c>
      <c r="J69" s="51" t="s">
        <v>1316</v>
      </c>
    </row>
    <row r="70" spans="1:10" ht="20.25">
      <c r="A70">
        <v>69</v>
      </c>
      <c r="B70" s="54">
        <v>2738</v>
      </c>
      <c r="C70" s="49" t="s">
        <v>729</v>
      </c>
      <c r="D70" s="49" t="s">
        <v>1326</v>
      </c>
      <c r="E70" s="49" t="s">
        <v>85</v>
      </c>
      <c r="F70" s="49" t="s">
        <v>764</v>
      </c>
      <c r="G70" s="57">
        <v>1570501321270</v>
      </c>
      <c r="H70" s="50">
        <v>38637</v>
      </c>
      <c r="I70" s="49" t="s">
        <v>1320</v>
      </c>
      <c r="J70" s="49" t="s">
        <v>1316</v>
      </c>
    </row>
    <row r="71" spans="1:10" ht="20.25">
      <c r="A71">
        <v>70</v>
      </c>
      <c r="B71" s="54">
        <v>2740</v>
      </c>
      <c r="C71" s="51" t="s">
        <v>730</v>
      </c>
      <c r="D71" s="51" t="s">
        <v>1327</v>
      </c>
      <c r="E71" s="51" t="s">
        <v>1328</v>
      </c>
      <c r="F71" s="51" t="s">
        <v>763</v>
      </c>
      <c r="G71" s="57">
        <v>1579901174477</v>
      </c>
      <c r="H71" s="52">
        <v>38795</v>
      </c>
      <c r="I71" s="51" t="s">
        <v>1320</v>
      </c>
      <c r="J71" s="51" t="s">
        <v>1317</v>
      </c>
    </row>
    <row r="72" spans="1:10" ht="20.25">
      <c r="A72">
        <v>71</v>
      </c>
      <c r="B72" s="54">
        <v>2742</v>
      </c>
      <c r="C72" s="49" t="s">
        <v>730</v>
      </c>
      <c r="D72" s="49" t="s">
        <v>1329</v>
      </c>
      <c r="E72" s="68" t="s">
        <v>1539</v>
      </c>
      <c r="F72" s="49" t="s">
        <v>763</v>
      </c>
      <c r="G72" s="57">
        <v>1570501324236</v>
      </c>
      <c r="H72" s="50">
        <v>38809</v>
      </c>
      <c r="I72" s="49" t="s">
        <v>1320</v>
      </c>
      <c r="J72" s="49" t="s">
        <v>1316</v>
      </c>
    </row>
    <row r="73" spans="1:10" ht="20.25">
      <c r="A73">
        <v>72</v>
      </c>
      <c r="B73" s="54">
        <v>2744</v>
      </c>
      <c r="C73" s="51" t="s">
        <v>730</v>
      </c>
      <c r="D73" s="51" t="s">
        <v>474</v>
      </c>
      <c r="E73" s="51" t="s">
        <v>94</v>
      </c>
      <c r="F73" s="51" t="s">
        <v>763</v>
      </c>
      <c r="G73" s="57">
        <v>1570501323060</v>
      </c>
      <c r="H73" s="52">
        <v>38731</v>
      </c>
      <c r="I73" s="51" t="s">
        <v>1320</v>
      </c>
      <c r="J73" s="51" t="s">
        <v>1317</v>
      </c>
    </row>
    <row r="74" spans="1:10" ht="20.25">
      <c r="A74">
        <v>73</v>
      </c>
      <c r="B74" s="54">
        <v>2745</v>
      </c>
      <c r="C74" s="49" t="s">
        <v>730</v>
      </c>
      <c r="D74" s="49" t="s">
        <v>631</v>
      </c>
      <c r="E74" s="49" t="s">
        <v>238</v>
      </c>
      <c r="F74" s="49" t="s">
        <v>763</v>
      </c>
      <c r="G74" s="57">
        <v>1570501323663</v>
      </c>
      <c r="H74" s="50">
        <v>38764</v>
      </c>
      <c r="I74" s="49" t="s">
        <v>1324</v>
      </c>
      <c r="J74" s="49" t="s">
        <v>1316</v>
      </c>
    </row>
    <row r="75" spans="1:10" ht="20.25">
      <c r="A75">
        <v>74</v>
      </c>
      <c r="B75" s="54">
        <v>2747</v>
      </c>
      <c r="C75" s="49" t="s">
        <v>730</v>
      </c>
      <c r="D75" s="49" t="s">
        <v>1330</v>
      </c>
      <c r="E75" s="49" t="s">
        <v>273</v>
      </c>
      <c r="F75" s="49" t="s">
        <v>763</v>
      </c>
      <c r="G75" s="57">
        <v>1570501322039</v>
      </c>
      <c r="H75" s="50">
        <v>38683</v>
      </c>
      <c r="I75" s="49" t="s">
        <v>1320</v>
      </c>
      <c r="J75" s="49" t="s">
        <v>1316</v>
      </c>
    </row>
    <row r="76" spans="1:10" ht="20.25">
      <c r="A76">
        <v>75</v>
      </c>
      <c r="B76" s="54">
        <v>2750</v>
      </c>
      <c r="C76" s="51" t="s">
        <v>730</v>
      </c>
      <c r="D76" s="51" t="s">
        <v>577</v>
      </c>
      <c r="E76" s="51" t="s">
        <v>186</v>
      </c>
      <c r="F76" s="51" t="s">
        <v>763</v>
      </c>
      <c r="G76" s="57" t="s">
        <v>2126</v>
      </c>
      <c r="H76" s="52">
        <v>38743</v>
      </c>
      <c r="I76" s="51" t="s">
        <v>1331</v>
      </c>
      <c r="J76" s="51" t="s">
        <v>1316</v>
      </c>
    </row>
    <row r="77" spans="1:10" ht="20.25">
      <c r="A77">
        <v>76</v>
      </c>
      <c r="B77" s="54">
        <v>2754</v>
      </c>
      <c r="C77" s="49" t="s">
        <v>729</v>
      </c>
      <c r="D77" s="49" t="s">
        <v>1332</v>
      </c>
      <c r="E77" s="49" t="s">
        <v>85</v>
      </c>
      <c r="F77" s="49" t="s">
        <v>764</v>
      </c>
      <c r="G77" s="57">
        <v>1570501319518</v>
      </c>
      <c r="H77" s="50">
        <v>38556</v>
      </c>
      <c r="I77" s="49" t="s">
        <v>1320</v>
      </c>
      <c r="J77" s="49" t="s">
        <v>1316</v>
      </c>
    </row>
    <row r="78" spans="1:10" ht="20.25">
      <c r="A78">
        <v>77</v>
      </c>
      <c r="B78" s="54">
        <v>2755</v>
      </c>
      <c r="C78" s="51" t="s">
        <v>729</v>
      </c>
      <c r="D78" s="51" t="s">
        <v>386</v>
      </c>
      <c r="E78" s="51" t="s">
        <v>199</v>
      </c>
      <c r="F78" s="51" t="s">
        <v>764</v>
      </c>
      <c r="G78" s="57">
        <v>1570501322349</v>
      </c>
      <c r="H78" s="52">
        <v>38692</v>
      </c>
      <c r="I78" s="51" t="s">
        <v>1324</v>
      </c>
      <c r="J78" s="51" t="s">
        <v>1317</v>
      </c>
    </row>
    <row r="79" spans="1:10" ht="20.25">
      <c r="A79">
        <v>78</v>
      </c>
      <c r="B79" s="54">
        <v>2756</v>
      </c>
      <c r="C79" s="49" t="s">
        <v>729</v>
      </c>
      <c r="D79" s="49" t="s">
        <v>591</v>
      </c>
      <c r="E79" s="49" t="s">
        <v>200</v>
      </c>
      <c r="F79" s="49" t="s">
        <v>764</v>
      </c>
      <c r="G79" s="57">
        <v>1570501320729</v>
      </c>
      <c r="H79" s="50">
        <v>38600</v>
      </c>
      <c r="I79" s="49" t="s">
        <v>1324</v>
      </c>
      <c r="J79" s="49" t="s">
        <v>1317</v>
      </c>
    </row>
    <row r="80" spans="1:10" ht="20.25">
      <c r="A80">
        <v>79</v>
      </c>
      <c r="B80" s="54">
        <v>2757</v>
      </c>
      <c r="C80" s="51" t="s">
        <v>729</v>
      </c>
      <c r="D80" s="51" t="s">
        <v>1333</v>
      </c>
      <c r="E80" s="51" t="s">
        <v>265</v>
      </c>
      <c r="F80" s="51" t="s">
        <v>764</v>
      </c>
      <c r="G80" s="57">
        <v>1100401317771</v>
      </c>
      <c r="H80" s="52">
        <v>38794</v>
      </c>
      <c r="I80" s="51" t="s">
        <v>1320</v>
      </c>
      <c r="J80" s="51" t="s">
        <v>1316</v>
      </c>
    </row>
    <row r="81" spans="1:10" ht="20.25">
      <c r="A81">
        <v>80</v>
      </c>
      <c r="B81" s="54">
        <v>2759</v>
      </c>
      <c r="C81" s="49" t="s">
        <v>729</v>
      </c>
      <c r="D81" s="49" t="s">
        <v>613</v>
      </c>
      <c r="E81" s="49" t="s">
        <v>221</v>
      </c>
      <c r="F81" s="49" t="s">
        <v>764</v>
      </c>
      <c r="G81" s="57">
        <v>1579901174523</v>
      </c>
      <c r="H81" s="50">
        <v>38804</v>
      </c>
      <c r="I81" s="49" t="s">
        <v>1324</v>
      </c>
      <c r="J81" s="49" t="s">
        <v>1316</v>
      </c>
    </row>
    <row r="82" spans="1:10" ht="20.25">
      <c r="A82">
        <v>81</v>
      </c>
      <c r="B82" s="54">
        <v>2760</v>
      </c>
      <c r="C82" s="51" t="s">
        <v>729</v>
      </c>
      <c r="D82" s="51" t="s">
        <v>641</v>
      </c>
      <c r="E82" s="51" t="s">
        <v>266</v>
      </c>
      <c r="F82" s="51" t="s">
        <v>764</v>
      </c>
      <c r="G82" s="57">
        <v>1579901179681</v>
      </c>
      <c r="H82" s="52">
        <v>38840</v>
      </c>
      <c r="I82" s="51" t="s">
        <v>1320</v>
      </c>
      <c r="J82" s="51" t="s">
        <v>1317</v>
      </c>
    </row>
    <row r="83" spans="1:10" ht="20.25">
      <c r="A83">
        <v>82</v>
      </c>
      <c r="B83" s="54">
        <v>2761</v>
      </c>
      <c r="C83" s="49" t="s">
        <v>729</v>
      </c>
      <c r="D83" s="49" t="s">
        <v>1334</v>
      </c>
      <c r="E83" s="49" t="s">
        <v>267</v>
      </c>
      <c r="F83" s="49" t="s">
        <v>764</v>
      </c>
      <c r="G83" s="57">
        <v>1570501320052</v>
      </c>
      <c r="H83" s="50">
        <v>38581</v>
      </c>
      <c r="I83" s="49" t="s">
        <v>1320</v>
      </c>
      <c r="J83" s="49" t="s">
        <v>1317</v>
      </c>
    </row>
    <row r="84" spans="1:10" ht="20.25">
      <c r="A84">
        <v>83</v>
      </c>
      <c r="B84" s="54">
        <v>2763</v>
      </c>
      <c r="C84" s="51" t="s">
        <v>730</v>
      </c>
      <c r="D84" s="51" t="s">
        <v>607</v>
      </c>
      <c r="E84" s="68" t="s">
        <v>1537</v>
      </c>
      <c r="F84" s="51" t="s">
        <v>763</v>
      </c>
      <c r="G84" s="57">
        <v>1570501318635</v>
      </c>
      <c r="H84" s="66">
        <v>38493</v>
      </c>
      <c r="I84" s="51" t="s">
        <v>1324</v>
      </c>
      <c r="J84" s="51" t="s">
        <v>1317</v>
      </c>
    </row>
    <row r="85" spans="1:10" ht="20.25">
      <c r="A85">
        <v>84</v>
      </c>
      <c r="B85" s="54">
        <v>2766</v>
      </c>
      <c r="C85" s="49" t="s">
        <v>730</v>
      </c>
      <c r="D85" s="49" t="s">
        <v>521</v>
      </c>
      <c r="E85" s="49" t="s">
        <v>274</v>
      </c>
      <c r="F85" s="49" t="s">
        <v>763</v>
      </c>
      <c r="G85" s="57">
        <v>1579901153682</v>
      </c>
      <c r="H85" s="50">
        <v>38658</v>
      </c>
      <c r="I85" s="49" t="s">
        <v>1320</v>
      </c>
      <c r="J85" s="49" t="s">
        <v>1317</v>
      </c>
    </row>
    <row r="86" spans="1:10" ht="20.25">
      <c r="A86">
        <v>85</v>
      </c>
      <c r="B86" s="54">
        <v>2769</v>
      </c>
      <c r="C86" s="51" t="s">
        <v>730</v>
      </c>
      <c r="D86" s="51" t="s">
        <v>1335</v>
      </c>
      <c r="E86" s="51" t="s">
        <v>254</v>
      </c>
      <c r="F86" s="51" t="s">
        <v>763</v>
      </c>
      <c r="G86" s="57">
        <v>1570501324201</v>
      </c>
      <c r="H86" s="52">
        <v>38798</v>
      </c>
      <c r="I86" s="51" t="s">
        <v>1320</v>
      </c>
      <c r="J86" s="51" t="s">
        <v>1316</v>
      </c>
    </row>
    <row r="87" spans="1:10" ht="20.25">
      <c r="A87">
        <v>86</v>
      </c>
      <c r="B87" s="54">
        <v>2770</v>
      </c>
      <c r="C87" s="49" t="s">
        <v>730</v>
      </c>
      <c r="D87" s="49" t="s">
        <v>1336</v>
      </c>
      <c r="E87" s="49" t="s">
        <v>257</v>
      </c>
      <c r="F87" s="49" t="s">
        <v>763</v>
      </c>
      <c r="G87" s="57">
        <v>1570501323183</v>
      </c>
      <c r="H87" s="50">
        <v>38741</v>
      </c>
      <c r="I87" s="49" t="s">
        <v>1320</v>
      </c>
      <c r="J87" s="49" t="s">
        <v>1316</v>
      </c>
    </row>
    <row r="88" spans="1:10" ht="20.25">
      <c r="A88">
        <v>87</v>
      </c>
      <c r="B88" s="54">
        <v>2776</v>
      </c>
      <c r="C88" s="51" t="s">
        <v>729</v>
      </c>
      <c r="D88" s="51" t="s">
        <v>592</v>
      </c>
      <c r="E88" s="51" t="s">
        <v>85</v>
      </c>
      <c r="F88" s="51" t="s">
        <v>764</v>
      </c>
      <c r="G88" s="57">
        <v>1570501325356</v>
      </c>
      <c r="H88" s="52">
        <v>38884</v>
      </c>
      <c r="I88" s="51" t="s">
        <v>1324</v>
      </c>
      <c r="J88" s="51" t="s">
        <v>1317</v>
      </c>
    </row>
    <row r="89" spans="1:10" ht="20.25">
      <c r="A89">
        <v>88</v>
      </c>
      <c r="B89" s="54">
        <v>2777</v>
      </c>
      <c r="C89" s="49" t="s">
        <v>729</v>
      </c>
      <c r="D89" s="49" t="s">
        <v>614</v>
      </c>
      <c r="E89" s="49" t="s">
        <v>222</v>
      </c>
      <c r="F89" s="49" t="s">
        <v>764</v>
      </c>
      <c r="G89" s="57">
        <v>1849901846791</v>
      </c>
      <c r="H89" s="50">
        <v>38973</v>
      </c>
      <c r="I89" s="49" t="s">
        <v>1324</v>
      </c>
      <c r="J89" s="49" t="s">
        <v>1316</v>
      </c>
    </row>
    <row r="90" spans="1:10" ht="20.25">
      <c r="A90">
        <v>89</v>
      </c>
      <c r="B90" s="54">
        <v>2778</v>
      </c>
      <c r="C90" s="51" t="s">
        <v>729</v>
      </c>
      <c r="D90" s="51" t="s">
        <v>597</v>
      </c>
      <c r="E90" s="51" t="s">
        <v>223</v>
      </c>
      <c r="F90" s="51" t="s">
        <v>764</v>
      </c>
      <c r="G90" s="57">
        <v>1570501328703</v>
      </c>
      <c r="H90" s="52">
        <v>39127</v>
      </c>
      <c r="I90" s="51" t="s">
        <v>1324</v>
      </c>
      <c r="J90" s="51" t="s">
        <v>1316</v>
      </c>
    </row>
    <row r="91" spans="1:10" ht="20.25">
      <c r="A91">
        <v>90</v>
      </c>
      <c r="B91" s="54">
        <v>2779</v>
      </c>
      <c r="C91" s="49" t="s">
        <v>729</v>
      </c>
      <c r="D91" s="49" t="s">
        <v>593</v>
      </c>
      <c r="E91" s="49" t="s">
        <v>201</v>
      </c>
      <c r="F91" s="49" t="s">
        <v>764</v>
      </c>
      <c r="G91" s="57">
        <v>1570501327073</v>
      </c>
      <c r="H91" s="50">
        <v>39010</v>
      </c>
      <c r="I91" s="49" t="s">
        <v>1324</v>
      </c>
      <c r="J91" s="49" t="s">
        <v>1317</v>
      </c>
    </row>
    <row r="92" spans="1:10" ht="20.25">
      <c r="A92">
        <v>91</v>
      </c>
      <c r="B92" s="54">
        <v>2780</v>
      </c>
      <c r="C92" s="51" t="s">
        <v>729</v>
      </c>
      <c r="D92" s="51" t="s">
        <v>594</v>
      </c>
      <c r="E92" s="51" t="s">
        <v>202</v>
      </c>
      <c r="F92" s="51" t="s">
        <v>764</v>
      </c>
      <c r="G92" s="57">
        <v>1118400024076</v>
      </c>
      <c r="H92" s="52">
        <v>38912</v>
      </c>
      <c r="I92" s="51" t="s">
        <v>1324</v>
      </c>
      <c r="J92" s="51" t="s">
        <v>1317</v>
      </c>
    </row>
    <row r="93" spans="1:10" ht="20.25">
      <c r="A93">
        <v>92</v>
      </c>
      <c r="B93" s="54">
        <v>2782</v>
      </c>
      <c r="C93" s="49" t="s">
        <v>729</v>
      </c>
      <c r="D93" s="49" t="s">
        <v>595</v>
      </c>
      <c r="E93" s="49" t="s">
        <v>203</v>
      </c>
      <c r="F93" s="49" t="s">
        <v>764</v>
      </c>
      <c r="G93" s="57">
        <v>1570501326018</v>
      </c>
      <c r="H93" s="50">
        <v>38948</v>
      </c>
      <c r="I93" s="49" t="s">
        <v>1324</v>
      </c>
      <c r="J93" s="49" t="s">
        <v>1317</v>
      </c>
    </row>
    <row r="94" spans="1:10" ht="20.25">
      <c r="A94">
        <v>93</v>
      </c>
      <c r="B94" s="54">
        <v>2785</v>
      </c>
      <c r="C94" s="51" t="s">
        <v>729</v>
      </c>
      <c r="D94" s="51" t="s">
        <v>486</v>
      </c>
      <c r="E94" s="51" t="s">
        <v>224</v>
      </c>
      <c r="F94" s="51" t="s">
        <v>764</v>
      </c>
      <c r="G94" s="57">
        <v>1129901982739</v>
      </c>
      <c r="H94" s="52">
        <v>38930</v>
      </c>
      <c r="I94" s="51" t="s">
        <v>1324</v>
      </c>
      <c r="J94" s="51" t="s">
        <v>1316</v>
      </c>
    </row>
    <row r="95" spans="1:10" ht="20.25">
      <c r="A95">
        <v>94</v>
      </c>
      <c r="B95" s="54">
        <v>2786</v>
      </c>
      <c r="C95" s="49" t="s">
        <v>729</v>
      </c>
      <c r="D95" s="49" t="s">
        <v>596</v>
      </c>
      <c r="E95" s="49" t="s">
        <v>204</v>
      </c>
      <c r="F95" s="49" t="s">
        <v>764</v>
      </c>
      <c r="G95" s="57">
        <v>1579901235832</v>
      </c>
      <c r="H95" s="50">
        <v>39219</v>
      </c>
      <c r="I95" s="49" t="s">
        <v>1324</v>
      </c>
      <c r="J95" s="49" t="s">
        <v>1317</v>
      </c>
    </row>
    <row r="96" spans="1:10" ht="20.25">
      <c r="A96">
        <v>95</v>
      </c>
      <c r="B96" s="54">
        <v>2790</v>
      </c>
      <c r="C96" s="51" t="s">
        <v>730</v>
      </c>
      <c r="D96" s="51" t="s">
        <v>468</v>
      </c>
      <c r="E96" s="51" t="s">
        <v>239</v>
      </c>
      <c r="F96" s="51" t="s">
        <v>763</v>
      </c>
      <c r="G96" s="57">
        <v>1570501329432</v>
      </c>
      <c r="H96" s="52">
        <v>39187</v>
      </c>
      <c r="I96" s="51" t="s">
        <v>1324</v>
      </c>
      <c r="J96" s="51" t="s">
        <v>1316</v>
      </c>
    </row>
    <row r="97" spans="1:10" ht="20.25">
      <c r="A97">
        <v>96</v>
      </c>
      <c r="B97" s="54">
        <v>2793</v>
      </c>
      <c r="C97" s="49" t="s">
        <v>730</v>
      </c>
      <c r="D97" s="49" t="s">
        <v>632</v>
      </c>
      <c r="E97" s="49" t="s">
        <v>240</v>
      </c>
      <c r="F97" s="49" t="s">
        <v>763</v>
      </c>
      <c r="G97" s="57">
        <v>1579901232949</v>
      </c>
      <c r="H97" s="50">
        <v>39200</v>
      </c>
      <c r="I97" s="49" t="s">
        <v>1324</v>
      </c>
      <c r="J97" s="49" t="s">
        <v>1316</v>
      </c>
    </row>
    <row r="98" spans="1:10" ht="20.25">
      <c r="A98">
        <v>97</v>
      </c>
      <c r="B98" s="54">
        <v>2794</v>
      </c>
      <c r="C98" s="51" t="s">
        <v>729</v>
      </c>
      <c r="D98" s="51" t="s">
        <v>560</v>
      </c>
      <c r="E98" s="51" t="s">
        <v>170</v>
      </c>
      <c r="F98" s="51" t="s">
        <v>764</v>
      </c>
      <c r="G98" s="57">
        <v>1579901233180</v>
      </c>
      <c r="H98" s="52">
        <v>39200</v>
      </c>
      <c r="I98" s="51" t="s">
        <v>1331</v>
      </c>
      <c r="J98" s="51" t="s">
        <v>1316</v>
      </c>
    </row>
    <row r="99" spans="1:10" ht="20.25">
      <c r="A99">
        <v>98</v>
      </c>
      <c r="B99" s="54">
        <v>2814</v>
      </c>
      <c r="C99" s="51" t="s">
        <v>730</v>
      </c>
      <c r="D99" s="51" t="s">
        <v>373</v>
      </c>
      <c r="E99" s="51" t="s">
        <v>344</v>
      </c>
      <c r="F99" s="51" t="s">
        <v>763</v>
      </c>
      <c r="G99" s="57">
        <v>1579901077421</v>
      </c>
      <c r="H99" s="52">
        <v>38093</v>
      </c>
      <c r="I99" s="51" t="s">
        <v>1315</v>
      </c>
      <c r="J99" s="51" t="s">
        <v>1317</v>
      </c>
    </row>
    <row r="100" spans="1:10" ht="20.25">
      <c r="A100">
        <v>99</v>
      </c>
      <c r="B100" s="54">
        <v>2821</v>
      </c>
      <c r="C100" s="49" t="s">
        <v>729</v>
      </c>
      <c r="D100" s="49" t="s">
        <v>649</v>
      </c>
      <c r="E100" s="49" t="s">
        <v>285</v>
      </c>
      <c r="F100" s="49" t="s">
        <v>764</v>
      </c>
      <c r="G100" s="57">
        <v>1570501317035</v>
      </c>
      <c r="H100" s="50">
        <v>38380</v>
      </c>
      <c r="I100" s="49" t="s">
        <v>1318</v>
      </c>
      <c r="J100" s="49" t="s">
        <v>1317</v>
      </c>
    </row>
    <row r="101" spans="1:10" ht="20.25">
      <c r="A101">
        <v>100</v>
      </c>
      <c r="B101" s="54">
        <v>2822</v>
      </c>
      <c r="C101" s="51" t="s">
        <v>729</v>
      </c>
      <c r="D101" s="51" t="s">
        <v>669</v>
      </c>
      <c r="E101" s="51" t="s">
        <v>308</v>
      </c>
      <c r="F101" s="51" t="s">
        <v>764</v>
      </c>
      <c r="G101" s="57">
        <v>1839901833630</v>
      </c>
      <c r="H101" s="52">
        <v>38271</v>
      </c>
      <c r="I101" s="51" t="s">
        <v>1318</v>
      </c>
      <c r="J101" s="51" t="s">
        <v>1316</v>
      </c>
    </row>
    <row r="102" spans="1:10" ht="20.25">
      <c r="A102">
        <v>101</v>
      </c>
      <c r="B102" s="54">
        <v>2823</v>
      </c>
      <c r="C102" s="49" t="s">
        <v>730</v>
      </c>
      <c r="D102" s="49" t="s">
        <v>681</v>
      </c>
      <c r="E102" s="49" t="s">
        <v>319</v>
      </c>
      <c r="F102" s="49" t="s">
        <v>763</v>
      </c>
      <c r="G102" s="57">
        <v>1570501313277</v>
      </c>
      <c r="H102" s="50">
        <v>38186</v>
      </c>
      <c r="I102" s="49" t="s">
        <v>1318</v>
      </c>
      <c r="J102" s="49" t="s">
        <v>1316</v>
      </c>
    </row>
    <row r="103" spans="1:10" ht="20.25">
      <c r="A103">
        <v>102</v>
      </c>
      <c r="B103" s="54">
        <v>2824</v>
      </c>
      <c r="C103" s="51" t="s">
        <v>730</v>
      </c>
      <c r="D103" s="51" t="s">
        <v>658</v>
      </c>
      <c r="E103" s="51" t="s">
        <v>297</v>
      </c>
      <c r="F103" s="51" t="s">
        <v>763</v>
      </c>
      <c r="G103" s="57">
        <v>1369200033151</v>
      </c>
      <c r="H103" s="52">
        <v>38254</v>
      </c>
      <c r="I103" s="51" t="s">
        <v>1318</v>
      </c>
      <c r="J103" s="51" t="s">
        <v>1317</v>
      </c>
    </row>
    <row r="104" spans="1:10" ht="20.25">
      <c r="A104">
        <v>103</v>
      </c>
      <c r="B104" s="54">
        <v>2825</v>
      </c>
      <c r="C104" s="49" t="s">
        <v>729</v>
      </c>
      <c r="D104" s="49" t="s">
        <v>1337</v>
      </c>
      <c r="E104" s="49" t="s">
        <v>268</v>
      </c>
      <c r="F104" s="49" t="s">
        <v>764</v>
      </c>
      <c r="G104" s="57">
        <v>1570501319003</v>
      </c>
      <c r="H104" s="50">
        <v>38515</v>
      </c>
      <c r="I104" s="49" t="s">
        <v>1320</v>
      </c>
      <c r="J104" s="49" t="s">
        <v>1317</v>
      </c>
    </row>
    <row r="105" spans="1:10" ht="20.25">
      <c r="A105">
        <v>104</v>
      </c>
      <c r="B105" s="54">
        <v>2826</v>
      </c>
      <c r="C105" s="51" t="s">
        <v>729</v>
      </c>
      <c r="D105" s="51" t="s">
        <v>1338</v>
      </c>
      <c r="E105" s="51" t="s">
        <v>171</v>
      </c>
      <c r="F105" s="51" t="s">
        <v>764</v>
      </c>
      <c r="G105" s="57">
        <v>1570501319101</v>
      </c>
      <c r="H105" s="52">
        <v>38517</v>
      </c>
      <c r="I105" s="51" t="s">
        <v>1320</v>
      </c>
      <c r="J105" s="51" t="s">
        <v>1317</v>
      </c>
    </row>
    <row r="106" spans="1:10" ht="20.25">
      <c r="A106">
        <v>105</v>
      </c>
      <c r="B106" s="54">
        <v>2829</v>
      </c>
      <c r="C106" s="49" t="s">
        <v>729</v>
      </c>
      <c r="D106" s="49" t="s">
        <v>427</v>
      </c>
      <c r="E106" s="49" t="s">
        <v>205</v>
      </c>
      <c r="F106" s="49" t="s">
        <v>764</v>
      </c>
      <c r="G106" s="67">
        <v>1570501322462</v>
      </c>
      <c r="H106" s="50">
        <v>38701</v>
      </c>
      <c r="I106" s="49" t="s">
        <v>1324</v>
      </c>
      <c r="J106" s="49" t="s">
        <v>1317</v>
      </c>
    </row>
    <row r="107" spans="1:10" ht="20.25">
      <c r="A107">
        <v>106</v>
      </c>
      <c r="B107" s="54">
        <v>2830</v>
      </c>
      <c r="C107" s="51" t="s">
        <v>729</v>
      </c>
      <c r="D107" s="51" t="s">
        <v>1339</v>
      </c>
      <c r="E107" s="51" t="s">
        <v>246</v>
      </c>
      <c r="F107" s="51" t="s">
        <v>764</v>
      </c>
      <c r="G107" s="57">
        <v>1209000221125</v>
      </c>
      <c r="H107" s="52">
        <v>38609</v>
      </c>
      <c r="I107" s="51" t="s">
        <v>1320</v>
      </c>
      <c r="J107" s="51" t="s">
        <v>1317</v>
      </c>
    </row>
    <row r="108" spans="1:10" ht="20.25">
      <c r="A108">
        <v>107</v>
      </c>
      <c r="B108" s="54">
        <v>2831</v>
      </c>
      <c r="C108" s="49" t="s">
        <v>730</v>
      </c>
      <c r="D108" s="49" t="s">
        <v>1340</v>
      </c>
      <c r="E108" s="49" t="s">
        <v>275</v>
      </c>
      <c r="F108" s="49" t="s">
        <v>763</v>
      </c>
      <c r="G108" s="57">
        <v>1570501320133</v>
      </c>
      <c r="H108" s="50">
        <v>38580</v>
      </c>
      <c r="I108" s="49" t="s">
        <v>1320</v>
      </c>
      <c r="J108" s="49" t="s">
        <v>1316</v>
      </c>
    </row>
    <row r="109" spans="1:10" ht="20.25">
      <c r="A109">
        <v>108</v>
      </c>
      <c r="B109" s="54">
        <v>2832</v>
      </c>
      <c r="C109" s="51" t="s">
        <v>730</v>
      </c>
      <c r="D109" s="51" t="s">
        <v>474</v>
      </c>
      <c r="E109" s="51" t="s">
        <v>175</v>
      </c>
      <c r="F109" s="51" t="s">
        <v>763</v>
      </c>
      <c r="G109" s="57">
        <v>1570501323876</v>
      </c>
      <c r="H109" s="52">
        <v>38784</v>
      </c>
      <c r="I109" s="51" t="s">
        <v>1320</v>
      </c>
      <c r="J109" s="51" t="s">
        <v>1317</v>
      </c>
    </row>
    <row r="110" spans="1:10" ht="20.25">
      <c r="A110">
        <v>109</v>
      </c>
      <c r="B110" s="54">
        <v>2833</v>
      </c>
      <c r="C110" s="49" t="s">
        <v>730</v>
      </c>
      <c r="D110" s="49" t="s">
        <v>1341</v>
      </c>
      <c r="E110" s="49" t="s">
        <v>257</v>
      </c>
      <c r="F110" s="49" t="s">
        <v>763</v>
      </c>
      <c r="G110" s="57">
        <v>1570501322802</v>
      </c>
      <c r="H110" s="50">
        <v>38714</v>
      </c>
      <c r="I110" s="49" t="s">
        <v>1320</v>
      </c>
      <c r="J110" s="49" t="s">
        <v>1317</v>
      </c>
    </row>
    <row r="111" spans="1:10" ht="20.25">
      <c r="A111">
        <v>110</v>
      </c>
      <c r="B111" s="54">
        <v>2834</v>
      </c>
      <c r="C111" s="51" t="s">
        <v>730</v>
      </c>
      <c r="D111" s="51" t="s">
        <v>1342</v>
      </c>
      <c r="E111" s="51" t="s">
        <v>85</v>
      </c>
      <c r="F111" s="51" t="s">
        <v>763</v>
      </c>
      <c r="G111" s="57">
        <v>1570501320516</v>
      </c>
      <c r="H111" s="52">
        <v>38603</v>
      </c>
      <c r="I111" s="51" t="s">
        <v>1320</v>
      </c>
      <c r="J111" s="51" t="s">
        <v>1317</v>
      </c>
    </row>
    <row r="112" spans="1:10" ht="20.25">
      <c r="A112">
        <v>111</v>
      </c>
      <c r="B112" s="54">
        <v>2837</v>
      </c>
      <c r="C112" s="49" t="s">
        <v>729</v>
      </c>
      <c r="D112" s="49" t="s">
        <v>650</v>
      </c>
      <c r="E112" s="49" t="s">
        <v>208</v>
      </c>
      <c r="F112" s="49" t="s">
        <v>764</v>
      </c>
      <c r="G112" s="57">
        <v>1570501315148</v>
      </c>
      <c r="H112" s="50">
        <v>38287</v>
      </c>
      <c r="I112" s="49" t="s">
        <v>1318</v>
      </c>
      <c r="J112" s="49" t="s">
        <v>1317</v>
      </c>
    </row>
    <row r="113" spans="1:10" ht="20.25">
      <c r="A113">
        <v>112</v>
      </c>
      <c r="B113" s="54">
        <v>2838</v>
      </c>
      <c r="C113" s="51" t="s">
        <v>730</v>
      </c>
      <c r="D113" s="51" t="s">
        <v>723</v>
      </c>
      <c r="E113" s="51" t="s">
        <v>291</v>
      </c>
      <c r="F113" s="51" t="s">
        <v>763</v>
      </c>
      <c r="G113" s="57">
        <v>1579901014666</v>
      </c>
      <c r="H113" s="52">
        <v>37801</v>
      </c>
      <c r="I113" s="51" t="s">
        <v>1315</v>
      </c>
      <c r="J113" s="51" t="s">
        <v>1316</v>
      </c>
    </row>
    <row r="114" spans="1:10" ht="20.25">
      <c r="A114">
        <v>113</v>
      </c>
      <c r="B114" s="54">
        <v>2839</v>
      </c>
      <c r="C114" s="49" t="s">
        <v>730</v>
      </c>
      <c r="D114" s="49" t="s">
        <v>422</v>
      </c>
      <c r="E114" s="49" t="s">
        <v>291</v>
      </c>
      <c r="F114" s="49" t="s">
        <v>763</v>
      </c>
      <c r="G114" s="57">
        <v>1579901014674</v>
      </c>
      <c r="H114" s="50">
        <v>37801</v>
      </c>
      <c r="I114" s="49" t="s">
        <v>1315</v>
      </c>
      <c r="J114" s="49" t="s">
        <v>1317</v>
      </c>
    </row>
    <row r="115" spans="1:10" ht="20.25">
      <c r="A115">
        <v>114</v>
      </c>
      <c r="B115" s="54">
        <v>2846</v>
      </c>
      <c r="C115" s="51" t="s">
        <v>730</v>
      </c>
      <c r="D115" s="51" t="s">
        <v>704</v>
      </c>
      <c r="E115" s="51" t="s">
        <v>345</v>
      </c>
      <c r="F115" s="51" t="s">
        <v>763</v>
      </c>
      <c r="G115" s="57">
        <v>1570501306611</v>
      </c>
      <c r="H115" s="52">
        <v>37777</v>
      </c>
      <c r="I115" s="51" t="s">
        <v>1315</v>
      </c>
      <c r="J115" s="51" t="s">
        <v>1317</v>
      </c>
    </row>
    <row r="116" spans="1:10" ht="20.25">
      <c r="A116">
        <v>115</v>
      </c>
      <c r="B116" s="54">
        <v>2847</v>
      </c>
      <c r="C116" s="49" t="s">
        <v>730</v>
      </c>
      <c r="D116" s="49" t="s">
        <v>724</v>
      </c>
      <c r="E116" s="49" t="s">
        <v>345</v>
      </c>
      <c r="F116" s="49" t="s">
        <v>763</v>
      </c>
      <c r="G116" s="57">
        <v>1570501306629</v>
      </c>
      <c r="H116" s="50">
        <v>37777</v>
      </c>
      <c r="I116" s="49" t="s">
        <v>1315</v>
      </c>
      <c r="J116" s="49" t="s">
        <v>1316</v>
      </c>
    </row>
    <row r="117" spans="1:10" ht="20.25">
      <c r="A117">
        <v>116</v>
      </c>
      <c r="B117" s="54">
        <v>2849</v>
      </c>
      <c r="C117" s="51" t="s">
        <v>730</v>
      </c>
      <c r="D117" s="51" t="s">
        <v>1343</v>
      </c>
      <c r="E117" s="51" t="s">
        <v>255</v>
      </c>
      <c r="F117" s="51" t="s">
        <v>763</v>
      </c>
      <c r="G117" s="57">
        <v>1570501323965</v>
      </c>
      <c r="H117" s="52">
        <v>38794</v>
      </c>
      <c r="I117" s="51" t="s">
        <v>1320</v>
      </c>
      <c r="J117" s="51" t="s">
        <v>1316</v>
      </c>
    </row>
    <row r="118" spans="1:10" ht="20.25">
      <c r="A118">
        <v>117</v>
      </c>
      <c r="B118" s="54">
        <v>2850</v>
      </c>
      <c r="C118" s="49" t="s">
        <v>730</v>
      </c>
      <c r="D118" s="49" t="s">
        <v>1344</v>
      </c>
      <c r="E118" s="49" t="s">
        <v>276</v>
      </c>
      <c r="F118" s="49" t="s">
        <v>763</v>
      </c>
      <c r="G118" s="57">
        <v>1570501322187</v>
      </c>
      <c r="H118" s="50">
        <v>38689</v>
      </c>
      <c r="I118" s="49" t="s">
        <v>1320</v>
      </c>
      <c r="J118" s="49" t="s">
        <v>1317</v>
      </c>
    </row>
    <row r="119" spans="1:10" ht="20.25">
      <c r="A119">
        <v>118</v>
      </c>
      <c r="B119" s="54">
        <v>2851</v>
      </c>
      <c r="C119" s="51" t="s">
        <v>730</v>
      </c>
      <c r="D119" s="51" t="s">
        <v>1345</v>
      </c>
      <c r="E119" s="51" t="s">
        <v>256</v>
      </c>
      <c r="F119" s="51" t="s">
        <v>763</v>
      </c>
      <c r="G119" s="57">
        <v>1570501318716</v>
      </c>
      <c r="H119" s="52">
        <v>38498</v>
      </c>
      <c r="I119" s="51" t="s">
        <v>1320</v>
      </c>
      <c r="J119" s="51" t="s">
        <v>1316</v>
      </c>
    </row>
    <row r="120" spans="1:10" ht="20.25">
      <c r="A120">
        <v>119</v>
      </c>
      <c r="B120" s="54">
        <v>2852</v>
      </c>
      <c r="C120" s="49" t="s">
        <v>730</v>
      </c>
      <c r="D120" s="49" t="s">
        <v>642</v>
      </c>
      <c r="E120" s="49" t="s">
        <v>256</v>
      </c>
      <c r="F120" s="49" t="s">
        <v>763</v>
      </c>
      <c r="G120" s="57">
        <v>1570501318708</v>
      </c>
      <c r="H120" s="50">
        <v>38498</v>
      </c>
      <c r="I120" s="49" t="s">
        <v>1320</v>
      </c>
      <c r="J120" s="49" t="s">
        <v>1317</v>
      </c>
    </row>
    <row r="121" spans="1:10" ht="20.25">
      <c r="A121">
        <v>120</v>
      </c>
      <c r="B121" s="54">
        <v>2853</v>
      </c>
      <c r="C121" s="51" t="s">
        <v>729</v>
      </c>
      <c r="D121" s="51" t="s">
        <v>637</v>
      </c>
      <c r="E121" s="51" t="s">
        <v>247</v>
      </c>
      <c r="F121" s="51" t="s">
        <v>764</v>
      </c>
      <c r="G121" s="57">
        <v>1570501322535</v>
      </c>
      <c r="H121" s="52">
        <v>38703</v>
      </c>
      <c r="I121" s="51" t="s">
        <v>1320</v>
      </c>
      <c r="J121" s="51" t="s">
        <v>1317</v>
      </c>
    </row>
    <row r="122" spans="1:10" ht="20.25">
      <c r="A122">
        <v>121</v>
      </c>
      <c r="B122" s="54">
        <v>2856</v>
      </c>
      <c r="C122" s="49" t="s">
        <v>729</v>
      </c>
      <c r="D122" s="49" t="s">
        <v>1346</v>
      </c>
      <c r="E122" s="49" t="s">
        <v>248</v>
      </c>
      <c r="F122" s="49" t="s">
        <v>764</v>
      </c>
      <c r="G122" s="57">
        <v>1560101597499</v>
      </c>
      <c r="H122" s="50">
        <v>38441</v>
      </c>
      <c r="I122" s="49" t="s">
        <v>1320</v>
      </c>
      <c r="J122" s="49" t="s">
        <v>1316</v>
      </c>
    </row>
    <row r="123" spans="1:10" ht="20.25">
      <c r="A123">
        <v>122</v>
      </c>
      <c r="B123" s="54">
        <v>2859</v>
      </c>
      <c r="C123" s="51" t="s">
        <v>729</v>
      </c>
      <c r="D123" s="51" t="s">
        <v>515</v>
      </c>
      <c r="E123" s="51" t="s">
        <v>206</v>
      </c>
      <c r="F123" s="51" t="s">
        <v>764</v>
      </c>
      <c r="G123" s="57">
        <v>1368400071447</v>
      </c>
      <c r="H123" s="52">
        <v>38984</v>
      </c>
      <c r="I123" s="51" t="s">
        <v>1324</v>
      </c>
      <c r="J123" s="51" t="s">
        <v>1317</v>
      </c>
    </row>
    <row r="124" spans="1:10" ht="20.25">
      <c r="A124">
        <v>123</v>
      </c>
      <c r="B124" s="54">
        <v>2860</v>
      </c>
      <c r="C124" s="49" t="s">
        <v>729</v>
      </c>
      <c r="D124" s="49" t="s">
        <v>533</v>
      </c>
      <c r="E124" s="49" t="s">
        <v>142</v>
      </c>
      <c r="F124" s="49" t="s">
        <v>764</v>
      </c>
      <c r="G124" s="57">
        <v>1570501326808</v>
      </c>
      <c r="H124" s="50">
        <v>38992</v>
      </c>
      <c r="I124" s="49" t="s">
        <v>1331</v>
      </c>
      <c r="J124" s="49" t="s">
        <v>1317</v>
      </c>
    </row>
    <row r="125" spans="1:10" ht="20.25">
      <c r="A125">
        <v>124</v>
      </c>
      <c r="B125" s="54">
        <v>2861</v>
      </c>
      <c r="C125" s="51" t="s">
        <v>729</v>
      </c>
      <c r="D125" s="51" t="s">
        <v>597</v>
      </c>
      <c r="E125" s="51" t="s">
        <v>207</v>
      </c>
      <c r="F125" s="51" t="s">
        <v>764</v>
      </c>
      <c r="G125" s="57">
        <v>1570501327634</v>
      </c>
      <c r="H125" s="52">
        <v>39049</v>
      </c>
      <c r="I125" s="51" t="s">
        <v>1324</v>
      </c>
      <c r="J125" s="51" t="s">
        <v>1317</v>
      </c>
    </row>
    <row r="126" spans="1:10" ht="20.25">
      <c r="A126">
        <v>125</v>
      </c>
      <c r="B126" s="54">
        <v>2862</v>
      </c>
      <c r="C126" s="49" t="s">
        <v>729</v>
      </c>
      <c r="D126" s="49" t="s">
        <v>598</v>
      </c>
      <c r="E126" s="49" t="s">
        <v>177</v>
      </c>
      <c r="F126" s="49" t="s">
        <v>764</v>
      </c>
      <c r="G126" s="57">
        <v>1570501325119</v>
      </c>
      <c r="H126" s="66">
        <v>38866</v>
      </c>
      <c r="I126" s="49" t="s">
        <v>1324</v>
      </c>
      <c r="J126" s="49" t="s">
        <v>1317</v>
      </c>
    </row>
    <row r="127" spans="1:10" ht="20.25">
      <c r="A127">
        <v>126</v>
      </c>
      <c r="B127" s="54">
        <v>2863</v>
      </c>
      <c r="C127" s="51" t="s">
        <v>730</v>
      </c>
      <c r="D127" s="51" t="s">
        <v>608</v>
      </c>
      <c r="E127" s="51" t="s">
        <v>215</v>
      </c>
      <c r="F127" s="51" t="s">
        <v>763</v>
      </c>
      <c r="G127" s="57">
        <v>1570501328878</v>
      </c>
      <c r="H127" s="52">
        <v>39140</v>
      </c>
      <c r="I127" s="51" t="s">
        <v>1324</v>
      </c>
      <c r="J127" s="51" t="s">
        <v>1317</v>
      </c>
    </row>
    <row r="128" spans="1:10" ht="20.25">
      <c r="A128">
        <v>127</v>
      </c>
      <c r="B128" s="54">
        <v>2866</v>
      </c>
      <c r="C128" s="49" t="s">
        <v>729</v>
      </c>
      <c r="D128" s="49" t="s">
        <v>615</v>
      </c>
      <c r="E128" s="49" t="s">
        <v>225</v>
      </c>
      <c r="F128" s="49" t="s">
        <v>764</v>
      </c>
      <c r="G128" s="57">
        <v>1570501327286</v>
      </c>
      <c r="H128" s="50">
        <v>39028</v>
      </c>
      <c r="I128" s="49" t="s">
        <v>1324</v>
      </c>
      <c r="J128" s="49" t="s">
        <v>1316</v>
      </c>
    </row>
    <row r="129" spans="1:10" ht="20.25">
      <c r="A129">
        <v>128</v>
      </c>
      <c r="B129" s="54">
        <v>2867</v>
      </c>
      <c r="C129" s="51" t="s">
        <v>729</v>
      </c>
      <c r="D129" s="51" t="s">
        <v>616</v>
      </c>
      <c r="E129" s="51" t="s">
        <v>226</v>
      </c>
      <c r="F129" s="51" t="s">
        <v>764</v>
      </c>
      <c r="G129" s="57">
        <v>5570501056374</v>
      </c>
      <c r="H129" s="52">
        <v>38979</v>
      </c>
      <c r="I129" s="51" t="s">
        <v>1324</v>
      </c>
      <c r="J129" s="51" t="s">
        <v>1316</v>
      </c>
    </row>
    <row r="130" spans="1:10" ht="20.25">
      <c r="A130">
        <v>129</v>
      </c>
      <c r="B130" s="54">
        <v>2869</v>
      </c>
      <c r="C130" s="51" t="s">
        <v>729</v>
      </c>
      <c r="D130" s="51" t="s">
        <v>617</v>
      </c>
      <c r="E130" s="51" t="s">
        <v>227</v>
      </c>
      <c r="F130" s="51" t="s">
        <v>764</v>
      </c>
      <c r="G130" s="57">
        <v>1510101512337</v>
      </c>
      <c r="H130" s="52">
        <v>39206</v>
      </c>
      <c r="I130" s="51" t="s">
        <v>1324</v>
      </c>
      <c r="J130" s="51" t="s">
        <v>1316</v>
      </c>
    </row>
    <row r="131" spans="1:10" ht="20.25">
      <c r="A131">
        <v>130</v>
      </c>
      <c r="B131" s="54">
        <v>2872</v>
      </c>
      <c r="C131" s="49" t="s">
        <v>729</v>
      </c>
      <c r="D131" s="49" t="s">
        <v>618</v>
      </c>
      <c r="E131" s="49" t="s">
        <v>103</v>
      </c>
      <c r="F131" s="49" t="s">
        <v>764</v>
      </c>
      <c r="G131" s="57">
        <v>1570501327065</v>
      </c>
      <c r="H131" s="50">
        <v>39012</v>
      </c>
      <c r="I131" s="49" t="s">
        <v>1324</v>
      </c>
      <c r="J131" s="49" t="s">
        <v>1316</v>
      </c>
    </row>
    <row r="132" spans="1:10" ht="20.25">
      <c r="A132">
        <v>131</v>
      </c>
      <c r="B132" s="54">
        <v>2873</v>
      </c>
      <c r="C132" s="51" t="s">
        <v>729</v>
      </c>
      <c r="D132" s="51" t="s">
        <v>619</v>
      </c>
      <c r="E132" s="51" t="s">
        <v>228</v>
      </c>
      <c r="F132" s="51" t="s">
        <v>764</v>
      </c>
      <c r="G132" s="57">
        <v>1570501325071</v>
      </c>
      <c r="H132" s="52">
        <v>38866</v>
      </c>
      <c r="I132" s="51" t="s">
        <v>1324</v>
      </c>
      <c r="J132" s="51" t="s">
        <v>1316</v>
      </c>
    </row>
    <row r="133" spans="1:10" ht="20.25">
      <c r="A133">
        <v>132</v>
      </c>
      <c r="B133" s="54">
        <v>2876</v>
      </c>
      <c r="C133" s="49" t="s">
        <v>729</v>
      </c>
      <c r="D133" s="49" t="s">
        <v>535</v>
      </c>
      <c r="E133" s="49" t="s">
        <v>144</v>
      </c>
      <c r="F133" s="49" t="s">
        <v>764</v>
      </c>
      <c r="G133" s="57">
        <v>1579901249451</v>
      </c>
      <c r="H133" s="50">
        <v>39316</v>
      </c>
      <c r="I133" s="49" t="s">
        <v>1331</v>
      </c>
      <c r="J133" s="49" t="s">
        <v>1317</v>
      </c>
    </row>
    <row r="134" spans="1:10" ht="20.25">
      <c r="A134">
        <v>133</v>
      </c>
      <c r="B134" s="54">
        <v>2877</v>
      </c>
      <c r="C134" s="51" t="s">
        <v>729</v>
      </c>
      <c r="D134" s="51" t="s">
        <v>536</v>
      </c>
      <c r="E134" s="51" t="s">
        <v>145</v>
      </c>
      <c r="F134" s="51" t="s">
        <v>764</v>
      </c>
      <c r="G134" s="57">
        <v>1129902061530</v>
      </c>
      <c r="H134" s="52">
        <v>39374</v>
      </c>
      <c r="I134" s="51" t="s">
        <v>1331</v>
      </c>
      <c r="J134" s="51" t="s">
        <v>1317</v>
      </c>
    </row>
    <row r="135" spans="1:10" ht="20.25">
      <c r="A135">
        <v>134</v>
      </c>
      <c r="B135" s="54">
        <v>2880</v>
      </c>
      <c r="C135" s="49" t="s">
        <v>729</v>
      </c>
      <c r="D135" s="49" t="s">
        <v>561</v>
      </c>
      <c r="E135" s="49" t="s">
        <v>131</v>
      </c>
      <c r="F135" s="49" t="s">
        <v>764</v>
      </c>
      <c r="G135" s="57">
        <v>1579901279546</v>
      </c>
      <c r="H135" s="50">
        <v>39501</v>
      </c>
      <c r="I135" s="49" t="s">
        <v>1331</v>
      </c>
      <c r="J135" s="49" t="s">
        <v>1316</v>
      </c>
    </row>
    <row r="136" spans="1:10" ht="20.25">
      <c r="A136">
        <v>135</v>
      </c>
      <c r="B136" s="54">
        <v>2881</v>
      </c>
      <c r="C136" s="51" t="s">
        <v>729</v>
      </c>
      <c r="D136" s="51" t="s">
        <v>562</v>
      </c>
      <c r="E136" s="51" t="s">
        <v>171</v>
      </c>
      <c r="F136" s="51" t="s">
        <v>764</v>
      </c>
      <c r="G136" s="57">
        <v>1570501335262</v>
      </c>
      <c r="H136" s="52">
        <v>39539</v>
      </c>
      <c r="I136" s="51" t="s">
        <v>1331</v>
      </c>
      <c r="J136" s="51" t="s">
        <v>1317</v>
      </c>
    </row>
    <row r="137" spans="1:10" ht="20.25">
      <c r="A137">
        <v>136</v>
      </c>
      <c r="B137" s="54">
        <v>2883</v>
      </c>
      <c r="C137" s="49" t="s">
        <v>729</v>
      </c>
      <c r="D137" s="49" t="s">
        <v>563</v>
      </c>
      <c r="E137" s="49" t="s">
        <v>172</v>
      </c>
      <c r="F137" s="49" t="s">
        <v>764</v>
      </c>
      <c r="G137" s="57">
        <v>1510101521450</v>
      </c>
      <c r="H137" s="50">
        <v>39336</v>
      </c>
      <c r="I137" s="49" t="s">
        <v>1331</v>
      </c>
      <c r="J137" s="49" t="s">
        <v>1316</v>
      </c>
    </row>
    <row r="138" spans="1:10" ht="20.25">
      <c r="A138">
        <v>137</v>
      </c>
      <c r="B138" s="54">
        <v>2884</v>
      </c>
      <c r="C138" s="51" t="s">
        <v>729</v>
      </c>
      <c r="D138" s="51" t="s">
        <v>564</v>
      </c>
      <c r="E138" s="51" t="s">
        <v>173</v>
      </c>
      <c r="F138" s="51" t="s">
        <v>764</v>
      </c>
      <c r="G138" s="57">
        <v>1579901272401</v>
      </c>
      <c r="H138" s="52">
        <v>39459</v>
      </c>
      <c r="I138" s="51" t="s">
        <v>1331</v>
      </c>
      <c r="J138" s="51" t="s">
        <v>1316</v>
      </c>
    </row>
    <row r="139" spans="1:10" ht="20.25">
      <c r="A139">
        <v>138</v>
      </c>
      <c r="B139" s="54">
        <v>2885</v>
      </c>
      <c r="C139" s="49" t="s">
        <v>730</v>
      </c>
      <c r="D139" s="49" t="s">
        <v>519</v>
      </c>
      <c r="E139" s="49" t="s">
        <v>130</v>
      </c>
      <c r="F139" s="49" t="s">
        <v>763</v>
      </c>
      <c r="G139" s="57">
        <v>1570501333685</v>
      </c>
      <c r="H139" s="50">
        <v>39406</v>
      </c>
      <c r="I139" s="49" t="s">
        <v>1347</v>
      </c>
      <c r="J139" s="49" t="s">
        <v>1316</v>
      </c>
    </row>
    <row r="140" spans="1:10" ht="20.25">
      <c r="A140">
        <v>139</v>
      </c>
      <c r="B140" s="54">
        <v>2886</v>
      </c>
      <c r="C140" s="51" t="s">
        <v>730</v>
      </c>
      <c r="D140" s="51" t="s">
        <v>578</v>
      </c>
      <c r="E140" s="51" t="s">
        <v>187</v>
      </c>
      <c r="F140" s="51" t="s">
        <v>763</v>
      </c>
      <c r="G140" s="57">
        <v>1570501331674</v>
      </c>
      <c r="H140" s="52">
        <v>39332</v>
      </c>
      <c r="I140" s="51" t="s">
        <v>1331</v>
      </c>
      <c r="J140" s="51" t="s">
        <v>1316</v>
      </c>
    </row>
    <row r="141" spans="1:10" ht="20.25">
      <c r="A141">
        <v>140</v>
      </c>
      <c r="B141" s="54">
        <v>2887</v>
      </c>
      <c r="C141" s="49" t="s">
        <v>730</v>
      </c>
      <c r="D141" s="49" t="s">
        <v>579</v>
      </c>
      <c r="E141" s="49" t="s">
        <v>188</v>
      </c>
      <c r="F141" s="49" t="s">
        <v>763</v>
      </c>
      <c r="G141" s="57">
        <v>1909803267809</v>
      </c>
      <c r="H141" s="50">
        <v>39417</v>
      </c>
      <c r="I141" s="49" t="s">
        <v>1331</v>
      </c>
      <c r="J141" s="49" t="s">
        <v>1316</v>
      </c>
    </row>
    <row r="142" spans="1:10" ht="20.25">
      <c r="A142">
        <v>141</v>
      </c>
      <c r="B142" s="54">
        <v>2888</v>
      </c>
      <c r="C142" s="51" t="s">
        <v>730</v>
      </c>
      <c r="D142" s="51" t="s">
        <v>580</v>
      </c>
      <c r="E142" s="51" t="s">
        <v>189</v>
      </c>
      <c r="F142" s="51" t="s">
        <v>763</v>
      </c>
      <c r="G142" s="57">
        <v>1570501335866</v>
      </c>
      <c r="H142" s="52">
        <v>39574</v>
      </c>
      <c r="I142" s="51" t="s">
        <v>1331</v>
      </c>
      <c r="J142" s="51" t="s">
        <v>1316</v>
      </c>
    </row>
    <row r="143" spans="1:10" ht="20.25">
      <c r="A143">
        <v>142</v>
      </c>
      <c r="B143" s="54">
        <v>2889</v>
      </c>
      <c r="C143" s="49" t="s">
        <v>730</v>
      </c>
      <c r="D143" s="49" t="s">
        <v>546</v>
      </c>
      <c r="E143" s="49" t="s">
        <v>32</v>
      </c>
      <c r="F143" s="49" t="s">
        <v>763</v>
      </c>
      <c r="G143" s="57">
        <v>1579901273459</v>
      </c>
      <c r="H143" s="50">
        <v>39463</v>
      </c>
      <c r="I143" s="49" t="s">
        <v>1331</v>
      </c>
      <c r="J143" s="49" t="s">
        <v>1317</v>
      </c>
    </row>
    <row r="144" spans="1:10" ht="20.25">
      <c r="A144">
        <v>143</v>
      </c>
      <c r="B144" s="54">
        <v>2890</v>
      </c>
      <c r="C144" s="51" t="s">
        <v>730</v>
      </c>
      <c r="D144" s="51" t="s">
        <v>547</v>
      </c>
      <c r="E144" s="51" t="s">
        <v>158</v>
      </c>
      <c r="F144" s="51" t="s">
        <v>763</v>
      </c>
      <c r="G144" s="57">
        <v>1502101046761</v>
      </c>
      <c r="H144" s="52">
        <v>39287</v>
      </c>
      <c r="I144" s="51" t="s">
        <v>1331</v>
      </c>
      <c r="J144" s="51" t="s">
        <v>1317</v>
      </c>
    </row>
    <row r="145" spans="1:10" ht="20.25">
      <c r="A145">
        <v>144</v>
      </c>
      <c r="B145" s="54">
        <v>2891</v>
      </c>
      <c r="C145" s="49" t="s">
        <v>730</v>
      </c>
      <c r="D145" s="49" t="s">
        <v>581</v>
      </c>
      <c r="E145" s="49" t="s">
        <v>190</v>
      </c>
      <c r="F145" s="49" t="s">
        <v>763</v>
      </c>
      <c r="G145" s="57">
        <v>1570501330406</v>
      </c>
      <c r="H145" s="50">
        <v>39252</v>
      </c>
      <c r="I145" s="49" t="s">
        <v>1331</v>
      </c>
      <c r="J145" s="49" t="s">
        <v>1316</v>
      </c>
    </row>
    <row r="146" spans="1:10" ht="20.25">
      <c r="A146">
        <v>145</v>
      </c>
      <c r="B146" s="54">
        <v>2892</v>
      </c>
      <c r="C146" s="51" t="s">
        <v>729</v>
      </c>
      <c r="D146" s="51" t="s">
        <v>565</v>
      </c>
      <c r="E146" s="51" t="s">
        <v>174</v>
      </c>
      <c r="F146" s="51" t="s">
        <v>764</v>
      </c>
      <c r="G146" s="57">
        <v>57051006703</v>
      </c>
      <c r="H146" s="52">
        <v>39233</v>
      </c>
      <c r="I146" s="51" t="s">
        <v>1331</v>
      </c>
      <c r="J146" s="51" t="s">
        <v>1316</v>
      </c>
    </row>
    <row r="147" spans="1:10" ht="20.25">
      <c r="A147">
        <v>146</v>
      </c>
      <c r="B147" s="54">
        <v>2894</v>
      </c>
      <c r="C147" s="49" t="s">
        <v>729</v>
      </c>
      <c r="D147" s="49" t="s">
        <v>444</v>
      </c>
      <c r="E147" s="49" t="s">
        <v>146</v>
      </c>
      <c r="F147" s="49" t="s">
        <v>764</v>
      </c>
      <c r="G147" s="57">
        <v>1570501333413</v>
      </c>
      <c r="H147" s="50">
        <v>39413</v>
      </c>
      <c r="I147" s="49" t="s">
        <v>1331</v>
      </c>
      <c r="J147" s="49" t="s">
        <v>1317</v>
      </c>
    </row>
    <row r="148" spans="1:10" ht="20.25">
      <c r="A148">
        <v>147</v>
      </c>
      <c r="B148" s="54">
        <v>2895</v>
      </c>
      <c r="C148" s="51" t="s">
        <v>729</v>
      </c>
      <c r="D148" s="51" t="s">
        <v>566</v>
      </c>
      <c r="E148" s="51" t="s">
        <v>31</v>
      </c>
      <c r="F148" s="51" t="s">
        <v>764</v>
      </c>
      <c r="G148" s="57">
        <v>1570501332212</v>
      </c>
      <c r="H148" s="52">
        <v>39348</v>
      </c>
      <c r="I148" s="51" t="s">
        <v>1331</v>
      </c>
      <c r="J148" s="51" t="s">
        <v>1316</v>
      </c>
    </row>
    <row r="149" spans="1:10" ht="20.25">
      <c r="A149">
        <v>148</v>
      </c>
      <c r="B149" s="54">
        <v>2896</v>
      </c>
      <c r="C149" s="49" t="s">
        <v>729</v>
      </c>
      <c r="D149" s="49" t="s">
        <v>479</v>
      </c>
      <c r="E149" s="49" t="s">
        <v>737</v>
      </c>
      <c r="F149" s="49" t="s">
        <v>764</v>
      </c>
      <c r="G149" s="57">
        <v>1570501332743</v>
      </c>
      <c r="H149" s="50">
        <v>39385</v>
      </c>
      <c r="I149" s="49" t="s">
        <v>1347</v>
      </c>
      <c r="J149" s="49" t="s">
        <v>1317</v>
      </c>
    </row>
    <row r="150" spans="1:10" ht="20.25">
      <c r="A150">
        <v>149</v>
      </c>
      <c r="B150" s="54">
        <v>2897</v>
      </c>
      <c r="C150" s="51" t="s">
        <v>729</v>
      </c>
      <c r="D150" s="51" t="s">
        <v>567</v>
      </c>
      <c r="E150" s="51" t="s">
        <v>175</v>
      </c>
      <c r="F150" s="51" t="s">
        <v>764</v>
      </c>
      <c r="G150" s="57">
        <v>1570501335912</v>
      </c>
      <c r="H150" s="52">
        <v>39581</v>
      </c>
      <c r="I150" s="51" t="s">
        <v>1331</v>
      </c>
      <c r="J150" s="51" t="s">
        <v>1316</v>
      </c>
    </row>
    <row r="151" spans="1:10" ht="20.25">
      <c r="A151">
        <v>150</v>
      </c>
      <c r="B151" s="54">
        <v>2898</v>
      </c>
      <c r="C151" s="49" t="s">
        <v>729</v>
      </c>
      <c r="D151" s="49" t="s">
        <v>537</v>
      </c>
      <c r="E151" s="49" t="s">
        <v>131</v>
      </c>
      <c r="F151" s="49" t="s">
        <v>764</v>
      </c>
      <c r="G151" s="57">
        <v>1579901279554</v>
      </c>
      <c r="H151" s="50">
        <v>39501</v>
      </c>
      <c r="I151" s="49" t="s">
        <v>1331</v>
      </c>
      <c r="J151" s="49" t="s">
        <v>1317</v>
      </c>
    </row>
    <row r="152" spans="1:10" ht="20.25">
      <c r="A152">
        <v>151</v>
      </c>
      <c r="B152" s="54">
        <v>2899</v>
      </c>
      <c r="C152" s="51" t="s">
        <v>729</v>
      </c>
      <c r="D152" s="51" t="s">
        <v>427</v>
      </c>
      <c r="E152" s="51" t="s">
        <v>147</v>
      </c>
      <c r="F152" s="51" t="s">
        <v>764</v>
      </c>
      <c r="G152" s="57">
        <v>1570501335441</v>
      </c>
      <c r="H152" s="52">
        <v>39547</v>
      </c>
      <c r="I152" s="51" t="s">
        <v>1331</v>
      </c>
      <c r="J152" s="51" t="s">
        <v>1317</v>
      </c>
    </row>
    <row r="153" spans="1:10" ht="20.25">
      <c r="A153">
        <v>152</v>
      </c>
      <c r="B153" s="54">
        <v>2900</v>
      </c>
      <c r="C153" s="49" t="s">
        <v>729</v>
      </c>
      <c r="D153" s="49" t="s">
        <v>442</v>
      </c>
      <c r="E153" s="49" t="s">
        <v>738</v>
      </c>
      <c r="F153" s="49" t="s">
        <v>764</v>
      </c>
      <c r="G153" s="57">
        <v>1579901241468</v>
      </c>
      <c r="H153" s="50">
        <v>39254</v>
      </c>
      <c r="I153" s="49" t="s">
        <v>1347</v>
      </c>
      <c r="J153" s="49" t="s">
        <v>1317</v>
      </c>
    </row>
    <row r="154" spans="1:10" ht="20.25">
      <c r="A154">
        <v>153</v>
      </c>
      <c r="B154" s="54">
        <v>2901</v>
      </c>
      <c r="C154" s="51" t="s">
        <v>729</v>
      </c>
      <c r="D154" s="51" t="s">
        <v>568</v>
      </c>
      <c r="E154" s="51" t="s">
        <v>176</v>
      </c>
      <c r="F154" s="51" t="s">
        <v>764</v>
      </c>
      <c r="G154" s="57">
        <v>1570501332620</v>
      </c>
      <c r="H154" s="52">
        <v>39378</v>
      </c>
      <c r="I154" s="51" t="s">
        <v>1331</v>
      </c>
      <c r="J154" s="51" t="s">
        <v>1316</v>
      </c>
    </row>
    <row r="155" spans="1:10" ht="20.25">
      <c r="A155">
        <v>154</v>
      </c>
      <c r="B155" s="54">
        <v>2903</v>
      </c>
      <c r="C155" s="49" t="s">
        <v>730</v>
      </c>
      <c r="D155" s="49" t="s">
        <v>548</v>
      </c>
      <c r="E155" s="49" t="s">
        <v>159</v>
      </c>
      <c r="F155" s="49" t="s">
        <v>763</v>
      </c>
      <c r="G155" s="57">
        <v>1570501334274</v>
      </c>
      <c r="H155" s="50">
        <v>39467</v>
      </c>
      <c r="I155" s="49" t="s">
        <v>1331</v>
      </c>
      <c r="J155" s="49" t="s">
        <v>1317</v>
      </c>
    </row>
    <row r="156" spans="1:10" ht="20.25">
      <c r="A156">
        <v>155</v>
      </c>
      <c r="B156" s="54">
        <v>2907</v>
      </c>
      <c r="C156" s="51" t="s">
        <v>730</v>
      </c>
      <c r="D156" s="51" t="s">
        <v>496</v>
      </c>
      <c r="E156" s="51" t="s">
        <v>191</v>
      </c>
      <c r="F156" s="51" t="s">
        <v>763</v>
      </c>
      <c r="G156" s="57">
        <v>1118700121956</v>
      </c>
      <c r="H156" s="52">
        <v>39446</v>
      </c>
      <c r="I156" s="51" t="s">
        <v>1331</v>
      </c>
      <c r="J156" s="51" t="s">
        <v>1316</v>
      </c>
    </row>
    <row r="157" spans="1:10" ht="20.25">
      <c r="A157">
        <v>156</v>
      </c>
      <c r="B157" s="54">
        <v>2908</v>
      </c>
      <c r="C157" s="49" t="s">
        <v>730</v>
      </c>
      <c r="D157" s="49" t="s">
        <v>549</v>
      </c>
      <c r="E157" s="49" t="s">
        <v>160</v>
      </c>
      <c r="F157" s="49" t="s">
        <v>763</v>
      </c>
      <c r="G157" s="57">
        <v>1570501334665</v>
      </c>
      <c r="H157" s="50">
        <v>39509</v>
      </c>
      <c r="I157" s="49" t="s">
        <v>1331</v>
      </c>
      <c r="J157" s="49" t="s">
        <v>1317</v>
      </c>
    </row>
    <row r="158" spans="1:10" ht="20.25">
      <c r="A158">
        <v>157</v>
      </c>
      <c r="B158" s="54">
        <v>2909</v>
      </c>
      <c r="C158" s="51" t="s">
        <v>730</v>
      </c>
      <c r="D158" s="51" t="s">
        <v>582</v>
      </c>
      <c r="E158" s="51" t="s">
        <v>192</v>
      </c>
      <c r="F158" s="51" t="s">
        <v>763</v>
      </c>
      <c r="G158" s="57">
        <v>1579901227155</v>
      </c>
      <c r="H158" s="52">
        <v>39158</v>
      </c>
      <c r="I158" s="51" t="s">
        <v>1331</v>
      </c>
      <c r="J158" s="51" t="s">
        <v>1316</v>
      </c>
    </row>
    <row r="159" spans="1:10" ht="20.25">
      <c r="A159">
        <v>158</v>
      </c>
      <c r="B159" s="54">
        <v>2910</v>
      </c>
      <c r="C159" s="49" t="s">
        <v>729</v>
      </c>
      <c r="D159" s="49" t="s">
        <v>504</v>
      </c>
      <c r="E159" s="49" t="s">
        <v>115</v>
      </c>
      <c r="F159" s="49" t="s">
        <v>764</v>
      </c>
      <c r="G159" s="57">
        <v>1570501338890</v>
      </c>
      <c r="H159" s="50">
        <v>39784</v>
      </c>
      <c r="I159" s="49" t="s">
        <v>1347</v>
      </c>
      <c r="J159" s="49" t="s">
        <v>1316</v>
      </c>
    </row>
    <row r="160" spans="1:10" ht="20.25">
      <c r="A160">
        <v>159</v>
      </c>
      <c r="B160" s="54">
        <v>2911</v>
      </c>
      <c r="C160" s="51" t="s">
        <v>729</v>
      </c>
      <c r="D160" s="51" t="s">
        <v>411</v>
      </c>
      <c r="E160" s="51" t="s">
        <v>116</v>
      </c>
      <c r="F160" s="51" t="s">
        <v>764</v>
      </c>
      <c r="G160" s="57">
        <v>1570501339764</v>
      </c>
      <c r="H160" s="52">
        <v>39848</v>
      </c>
      <c r="I160" s="51" t="s">
        <v>1347</v>
      </c>
      <c r="J160" s="51" t="s">
        <v>1316</v>
      </c>
    </row>
    <row r="161" spans="1:10" ht="20.25">
      <c r="A161">
        <v>160</v>
      </c>
      <c r="B161" s="54">
        <v>2912</v>
      </c>
      <c r="C161" s="49" t="s">
        <v>729</v>
      </c>
      <c r="D161" s="49" t="s">
        <v>386</v>
      </c>
      <c r="E161" s="49" t="s">
        <v>739</v>
      </c>
      <c r="F161" s="49" t="s">
        <v>764</v>
      </c>
      <c r="G161" s="57">
        <v>1570501339357</v>
      </c>
      <c r="H161" s="66">
        <v>39819</v>
      </c>
      <c r="I161" s="49" t="s">
        <v>1347</v>
      </c>
      <c r="J161" s="49" t="s">
        <v>1317</v>
      </c>
    </row>
    <row r="162" spans="1:10" ht="20.25">
      <c r="A162">
        <v>161</v>
      </c>
      <c r="B162" s="54">
        <v>2913</v>
      </c>
      <c r="C162" s="51" t="s">
        <v>729</v>
      </c>
      <c r="D162" s="51" t="s">
        <v>480</v>
      </c>
      <c r="E162" s="51" t="s">
        <v>740</v>
      </c>
      <c r="F162" s="51" t="s">
        <v>764</v>
      </c>
      <c r="G162" s="57">
        <v>1909803427229</v>
      </c>
      <c r="H162" s="52">
        <v>39930</v>
      </c>
      <c r="I162" s="51" t="s">
        <v>1347</v>
      </c>
      <c r="J162" s="51" t="s">
        <v>1317</v>
      </c>
    </row>
    <row r="163" spans="1:10" ht="20.25">
      <c r="A163">
        <v>162</v>
      </c>
      <c r="B163" s="54">
        <v>2914</v>
      </c>
      <c r="C163" s="49" t="s">
        <v>729</v>
      </c>
      <c r="D163" s="49" t="s">
        <v>505</v>
      </c>
      <c r="E163" s="49" t="s">
        <v>82</v>
      </c>
      <c r="F163" s="49" t="s">
        <v>764</v>
      </c>
      <c r="G163" s="57">
        <v>1570501332085</v>
      </c>
      <c r="H163" s="50">
        <v>39350</v>
      </c>
      <c r="I163" s="49" t="s">
        <v>1347</v>
      </c>
      <c r="J163" s="49" t="s">
        <v>1316</v>
      </c>
    </row>
    <row r="164" spans="1:10" ht="20.25">
      <c r="A164">
        <v>163</v>
      </c>
      <c r="B164" s="54">
        <v>2915</v>
      </c>
      <c r="C164" s="51" t="s">
        <v>729</v>
      </c>
      <c r="D164" s="51" t="s">
        <v>481</v>
      </c>
      <c r="E164" s="51" t="s">
        <v>741</v>
      </c>
      <c r="F164" s="51" t="s">
        <v>764</v>
      </c>
      <c r="G164" s="57">
        <v>1579901328474</v>
      </c>
      <c r="H164" s="52">
        <v>39823</v>
      </c>
      <c r="I164" s="51" t="s">
        <v>1347</v>
      </c>
      <c r="J164" s="51" t="s">
        <v>1317</v>
      </c>
    </row>
    <row r="165" spans="1:10" ht="20.25">
      <c r="A165">
        <v>164</v>
      </c>
      <c r="B165" s="54">
        <v>2918</v>
      </c>
      <c r="C165" s="49" t="s">
        <v>730</v>
      </c>
      <c r="D165" s="49" t="s">
        <v>492</v>
      </c>
      <c r="E165" s="49" t="s">
        <v>60</v>
      </c>
      <c r="F165" s="49" t="s">
        <v>763</v>
      </c>
      <c r="G165" s="57">
        <v>1102900175761</v>
      </c>
      <c r="H165" s="50">
        <v>39799</v>
      </c>
      <c r="I165" s="49" t="s">
        <v>1347</v>
      </c>
      <c r="J165" s="49" t="s">
        <v>1317</v>
      </c>
    </row>
    <row r="166" spans="1:10" ht="20.25">
      <c r="A166">
        <v>165</v>
      </c>
      <c r="B166" s="54">
        <v>2919</v>
      </c>
      <c r="C166" s="51" t="s">
        <v>730</v>
      </c>
      <c r="D166" s="51" t="s">
        <v>1026</v>
      </c>
      <c r="E166" s="51" t="s">
        <v>750</v>
      </c>
      <c r="F166" s="51" t="s">
        <v>763</v>
      </c>
      <c r="G166" s="57">
        <v>1102200279890</v>
      </c>
      <c r="H166" s="52">
        <v>39818</v>
      </c>
      <c r="I166" s="51" t="s">
        <v>1347</v>
      </c>
      <c r="J166" s="51" t="s">
        <v>1317</v>
      </c>
    </row>
    <row r="167" spans="1:10" ht="20.25">
      <c r="A167">
        <v>166</v>
      </c>
      <c r="B167" s="54">
        <v>2920</v>
      </c>
      <c r="C167" s="49" t="s">
        <v>730</v>
      </c>
      <c r="D167" s="49" t="s">
        <v>520</v>
      </c>
      <c r="E167" s="49" t="s">
        <v>131</v>
      </c>
      <c r="F167" s="49" t="s">
        <v>763</v>
      </c>
      <c r="G167" s="57">
        <v>1570501339004</v>
      </c>
      <c r="H167" s="50">
        <v>39793</v>
      </c>
      <c r="I167" s="49" t="s">
        <v>1347</v>
      </c>
      <c r="J167" s="49" t="s">
        <v>1316</v>
      </c>
    </row>
    <row r="168" spans="1:10" ht="20.25">
      <c r="A168">
        <v>167</v>
      </c>
      <c r="B168" s="54">
        <v>2921</v>
      </c>
      <c r="C168" s="51" t="s">
        <v>730</v>
      </c>
      <c r="D168" s="51" t="s">
        <v>493</v>
      </c>
      <c r="E168" s="51" t="s">
        <v>753</v>
      </c>
      <c r="F168" s="51" t="s">
        <v>763</v>
      </c>
      <c r="G168" s="57">
        <v>1510101557896</v>
      </c>
      <c r="H168" s="52">
        <v>39852</v>
      </c>
      <c r="I168" s="51" t="s">
        <v>1347</v>
      </c>
      <c r="J168" s="51" t="s">
        <v>1317</v>
      </c>
    </row>
    <row r="169" spans="1:10" ht="20.25">
      <c r="A169">
        <v>168</v>
      </c>
      <c r="B169" s="54">
        <v>2922</v>
      </c>
      <c r="C169" s="49" t="s">
        <v>730</v>
      </c>
      <c r="D169" s="49" t="s">
        <v>521</v>
      </c>
      <c r="E169" s="49" t="s">
        <v>116</v>
      </c>
      <c r="F169" s="49" t="s">
        <v>763</v>
      </c>
      <c r="G169" s="57">
        <v>1570501339772</v>
      </c>
      <c r="H169" s="50">
        <v>39848</v>
      </c>
      <c r="I169" s="49" t="s">
        <v>1347</v>
      </c>
      <c r="J169" s="49" t="s">
        <v>1316</v>
      </c>
    </row>
    <row r="170" spans="1:10" ht="20.25">
      <c r="A170">
        <v>169</v>
      </c>
      <c r="B170" s="54">
        <v>2923</v>
      </c>
      <c r="C170" s="51" t="s">
        <v>730</v>
      </c>
      <c r="D170" s="51" t="s">
        <v>522</v>
      </c>
      <c r="E170" s="51" t="s">
        <v>132</v>
      </c>
      <c r="F170" s="51" t="s">
        <v>763</v>
      </c>
      <c r="G170" s="57">
        <v>1129701467458</v>
      </c>
      <c r="H170" s="52">
        <v>39871</v>
      </c>
      <c r="I170" s="51" t="s">
        <v>1347</v>
      </c>
      <c r="J170" s="51" t="s">
        <v>1316</v>
      </c>
    </row>
    <row r="171" spans="1:10" ht="20.25">
      <c r="A171">
        <v>170</v>
      </c>
      <c r="B171" s="54">
        <v>2924</v>
      </c>
      <c r="C171" s="49" t="s">
        <v>730</v>
      </c>
      <c r="D171" s="49" t="s">
        <v>494</v>
      </c>
      <c r="E171" s="49" t="s">
        <v>359</v>
      </c>
      <c r="F171" s="49" t="s">
        <v>763</v>
      </c>
      <c r="G171" s="57">
        <v>1570501340819</v>
      </c>
      <c r="H171" s="50">
        <v>39938</v>
      </c>
      <c r="I171" s="49" t="s">
        <v>1347</v>
      </c>
      <c r="J171" s="49" t="s">
        <v>1317</v>
      </c>
    </row>
    <row r="172" spans="1:10" ht="20.25">
      <c r="A172">
        <v>171</v>
      </c>
      <c r="B172" s="54">
        <v>2925</v>
      </c>
      <c r="C172" s="51" t="s">
        <v>729</v>
      </c>
      <c r="D172" s="51" t="s">
        <v>506</v>
      </c>
      <c r="E172" s="51" t="s">
        <v>117</v>
      </c>
      <c r="F172" s="51" t="s">
        <v>764</v>
      </c>
      <c r="G172" s="57">
        <v>1579901299059</v>
      </c>
      <c r="H172" s="52">
        <v>39644</v>
      </c>
      <c r="I172" s="51" t="s">
        <v>1347</v>
      </c>
      <c r="J172" s="51" t="s">
        <v>1316</v>
      </c>
    </row>
    <row r="173" spans="1:10" ht="20.25">
      <c r="A173">
        <v>172</v>
      </c>
      <c r="B173" s="54">
        <v>2926</v>
      </c>
      <c r="C173" s="49" t="s">
        <v>729</v>
      </c>
      <c r="D173" s="49" t="s">
        <v>482</v>
      </c>
      <c r="E173" s="49" t="s">
        <v>103</v>
      </c>
      <c r="F173" s="49" t="s">
        <v>764</v>
      </c>
      <c r="G173" s="57">
        <v>1570501336072</v>
      </c>
      <c r="H173" s="50">
        <v>39601</v>
      </c>
      <c r="I173" s="49" t="s">
        <v>1347</v>
      </c>
      <c r="J173" s="49" t="s">
        <v>1317</v>
      </c>
    </row>
    <row r="174" spans="1:10" ht="20.25">
      <c r="A174">
        <v>173</v>
      </c>
      <c r="B174" s="54">
        <v>2927</v>
      </c>
      <c r="C174" s="51" t="s">
        <v>729</v>
      </c>
      <c r="D174" s="51" t="s">
        <v>483</v>
      </c>
      <c r="E174" s="51" t="s">
        <v>742</v>
      </c>
      <c r="F174" s="51" t="s">
        <v>764</v>
      </c>
      <c r="G174" s="57">
        <v>1570501336200</v>
      </c>
      <c r="H174" s="52">
        <v>39606</v>
      </c>
      <c r="I174" s="51" t="s">
        <v>1347</v>
      </c>
      <c r="J174" s="51" t="s">
        <v>1317</v>
      </c>
    </row>
    <row r="175" spans="1:10" ht="20.25">
      <c r="A175">
        <v>174</v>
      </c>
      <c r="B175" s="54">
        <v>2928</v>
      </c>
      <c r="C175" s="49" t="s">
        <v>729</v>
      </c>
      <c r="D175" s="49" t="s">
        <v>507</v>
      </c>
      <c r="E175" s="49" t="s">
        <v>118</v>
      </c>
      <c r="F175" s="49" t="s">
        <v>764</v>
      </c>
      <c r="G175" s="57">
        <v>1579901309534</v>
      </c>
      <c r="H175" s="50">
        <v>39705</v>
      </c>
      <c r="I175" s="49" t="s">
        <v>1347</v>
      </c>
      <c r="J175" s="49" t="s">
        <v>1316</v>
      </c>
    </row>
    <row r="176" spans="1:10" ht="20.25">
      <c r="A176">
        <v>175</v>
      </c>
      <c r="B176" s="54">
        <v>2930</v>
      </c>
      <c r="C176" s="51" t="s">
        <v>729</v>
      </c>
      <c r="D176" s="51" t="s">
        <v>508</v>
      </c>
      <c r="E176" s="51" t="s">
        <v>119</v>
      </c>
      <c r="F176" s="51" t="s">
        <v>764</v>
      </c>
      <c r="G176" s="57">
        <v>1570501338288</v>
      </c>
      <c r="H176" s="52">
        <v>39739</v>
      </c>
      <c r="I176" s="51" t="s">
        <v>1347</v>
      </c>
      <c r="J176" s="51" t="s">
        <v>1316</v>
      </c>
    </row>
    <row r="177" spans="1:10" ht="20.25">
      <c r="A177">
        <v>176</v>
      </c>
      <c r="B177" s="54">
        <v>2931</v>
      </c>
      <c r="C177" s="49" t="s">
        <v>729</v>
      </c>
      <c r="D177" s="49" t="s">
        <v>484</v>
      </c>
      <c r="E177" s="49" t="s">
        <v>743</v>
      </c>
      <c r="F177" s="49" t="s">
        <v>764</v>
      </c>
      <c r="G177" s="57">
        <v>1570501337729</v>
      </c>
      <c r="H177" s="50">
        <v>39708</v>
      </c>
      <c r="I177" s="49" t="s">
        <v>1347</v>
      </c>
      <c r="J177" s="49" t="s">
        <v>1317</v>
      </c>
    </row>
    <row r="178" spans="1:10" ht="20.25">
      <c r="A178">
        <v>177</v>
      </c>
      <c r="B178" s="54">
        <v>2932</v>
      </c>
      <c r="C178" s="51" t="s">
        <v>730</v>
      </c>
      <c r="D178" s="51" t="s">
        <v>523</v>
      </c>
      <c r="E178" s="51" t="s">
        <v>133</v>
      </c>
      <c r="F178" s="51" t="s">
        <v>763</v>
      </c>
      <c r="G178" s="57">
        <v>1349901585339</v>
      </c>
      <c r="H178" s="52">
        <v>39730</v>
      </c>
      <c r="I178" s="51" t="s">
        <v>1347</v>
      </c>
      <c r="J178" s="51" t="s">
        <v>1316</v>
      </c>
    </row>
    <row r="179" spans="1:10" ht="20.25">
      <c r="A179">
        <v>178</v>
      </c>
      <c r="B179" s="54">
        <v>2933</v>
      </c>
      <c r="C179" s="49" t="s">
        <v>730</v>
      </c>
      <c r="D179" s="49" t="s">
        <v>464</v>
      </c>
      <c r="E179" s="49" t="s">
        <v>311</v>
      </c>
      <c r="F179" s="49" t="s">
        <v>763</v>
      </c>
      <c r="G179" s="57">
        <v>1570501337273</v>
      </c>
      <c r="H179" s="50">
        <v>39681</v>
      </c>
      <c r="I179" s="49" t="s">
        <v>1347</v>
      </c>
      <c r="J179" s="49" t="s">
        <v>1317</v>
      </c>
    </row>
    <row r="180" spans="1:10" ht="20.25">
      <c r="A180">
        <v>179</v>
      </c>
      <c r="B180" s="54">
        <v>2934</v>
      </c>
      <c r="C180" s="51" t="s">
        <v>730</v>
      </c>
      <c r="D180" s="51" t="s">
        <v>524</v>
      </c>
      <c r="E180" s="51" t="s">
        <v>85</v>
      </c>
      <c r="F180" s="51" t="s">
        <v>763</v>
      </c>
      <c r="G180" s="57">
        <v>1417300051248</v>
      </c>
      <c r="H180" s="52">
        <v>39594</v>
      </c>
      <c r="I180" s="51" t="s">
        <v>1347</v>
      </c>
      <c r="J180" s="51" t="s">
        <v>1316</v>
      </c>
    </row>
    <row r="181" spans="1:10" ht="20.25">
      <c r="A181">
        <v>180</v>
      </c>
      <c r="B181" s="54">
        <v>2935</v>
      </c>
      <c r="C181" s="49" t="s">
        <v>730</v>
      </c>
      <c r="D181" s="49" t="s">
        <v>495</v>
      </c>
      <c r="E181" s="49" t="s">
        <v>754</v>
      </c>
      <c r="F181" s="49" t="s">
        <v>763</v>
      </c>
      <c r="G181" s="57">
        <v>5570501057125</v>
      </c>
      <c r="H181" s="50">
        <v>39774</v>
      </c>
      <c r="I181" s="49" t="s">
        <v>1347</v>
      </c>
      <c r="J181" s="49" t="s">
        <v>1317</v>
      </c>
    </row>
    <row r="182" spans="1:10" ht="20.25">
      <c r="A182">
        <v>181</v>
      </c>
      <c r="B182" s="54">
        <v>2936</v>
      </c>
      <c r="C182" s="51" t="s">
        <v>730</v>
      </c>
      <c r="D182" s="51" t="s">
        <v>496</v>
      </c>
      <c r="E182" s="51" t="s">
        <v>755</v>
      </c>
      <c r="F182" s="51" t="s">
        <v>763</v>
      </c>
      <c r="G182" s="57">
        <v>1408900043425</v>
      </c>
      <c r="H182" s="52">
        <v>39742</v>
      </c>
      <c r="I182" s="51" t="s">
        <v>1347</v>
      </c>
      <c r="J182" s="51" t="s">
        <v>1317</v>
      </c>
    </row>
    <row r="183" spans="1:10" ht="20.25">
      <c r="A183">
        <v>182</v>
      </c>
      <c r="B183" s="54">
        <v>2937</v>
      </c>
      <c r="C183" s="49" t="s">
        <v>730</v>
      </c>
      <c r="D183" s="49" t="s">
        <v>525</v>
      </c>
      <c r="E183" s="49" t="s">
        <v>134</v>
      </c>
      <c r="F183" s="49" t="s">
        <v>763</v>
      </c>
      <c r="G183" s="57">
        <v>1570501338628</v>
      </c>
      <c r="H183" s="50">
        <v>39767</v>
      </c>
      <c r="I183" s="49" t="s">
        <v>1347</v>
      </c>
      <c r="J183" s="49" t="s">
        <v>1316</v>
      </c>
    </row>
    <row r="184" spans="1:10" ht="20.25">
      <c r="A184">
        <v>183</v>
      </c>
      <c r="B184" s="54">
        <v>2938</v>
      </c>
      <c r="C184" s="51" t="s">
        <v>730</v>
      </c>
      <c r="D184" s="51" t="s">
        <v>497</v>
      </c>
      <c r="E184" s="51" t="s">
        <v>366</v>
      </c>
      <c r="F184" s="51" t="s">
        <v>763</v>
      </c>
      <c r="G184" s="57">
        <v>1579901302530</v>
      </c>
      <c r="H184" s="52">
        <v>39665</v>
      </c>
      <c r="I184" s="51" t="s">
        <v>1347</v>
      </c>
      <c r="J184" s="51" t="s">
        <v>1317</v>
      </c>
    </row>
    <row r="185" spans="1:10" ht="20.25">
      <c r="A185">
        <v>184</v>
      </c>
      <c r="B185" s="54">
        <v>2939</v>
      </c>
      <c r="C185" s="49" t="s">
        <v>730</v>
      </c>
      <c r="D185" s="49" t="s">
        <v>583</v>
      </c>
      <c r="E185" s="49" t="s">
        <v>193</v>
      </c>
      <c r="F185" s="49" t="s">
        <v>763</v>
      </c>
      <c r="G185" s="57">
        <v>1570501332468</v>
      </c>
      <c r="H185" s="50">
        <v>39371</v>
      </c>
      <c r="I185" s="49" t="s">
        <v>1331</v>
      </c>
      <c r="J185" s="49" t="s">
        <v>1316</v>
      </c>
    </row>
    <row r="186" spans="1:10" ht="20.25">
      <c r="A186">
        <v>185</v>
      </c>
      <c r="B186" s="54">
        <v>2940</v>
      </c>
      <c r="C186" s="51" t="s">
        <v>730</v>
      </c>
      <c r="D186" s="51" t="s">
        <v>550</v>
      </c>
      <c r="E186" s="51" t="s">
        <v>161</v>
      </c>
      <c r="F186" s="51" t="s">
        <v>763</v>
      </c>
      <c r="G186" s="57">
        <v>1570501332778</v>
      </c>
      <c r="H186" s="52">
        <v>39383</v>
      </c>
      <c r="I186" s="51" t="s">
        <v>1331</v>
      </c>
      <c r="J186" s="51" t="s">
        <v>1317</v>
      </c>
    </row>
    <row r="187" spans="1:10" ht="20.25">
      <c r="A187">
        <v>186</v>
      </c>
      <c r="B187" s="54">
        <v>2941</v>
      </c>
      <c r="C187" s="49" t="s">
        <v>730</v>
      </c>
      <c r="D187" s="49" t="s">
        <v>551</v>
      </c>
      <c r="E187" s="49" t="s">
        <v>162</v>
      </c>
      <c r="F187" s="49" t="s">
        <v>763</v>
      </c>
      <c r="G187" s="57">
        <v>1570501334134</v>
      </c>
      <c r="H187" s="50">
        <v>39459</v>
      </c>
      <c r="I187" s="49" t="s">
        <v>1331</v>
      </c>
      <c r="J187" s="49" t="s">
        <v>1317</v>
      </c>
    </row>
    <row r="188" spans="1:10" ht="20.25">
      <c r="A188">
        <v>187</v>
      </c>
      <c r="B188" s="54">
        <v>2942</v>
      </c>
      <c r="C188" s="51" t="s">
        <v>730</v>
      </c>
      <c r="D188" s="51" t="s">
        <v>584</v>
      </c>
      <c r="E188" s="51" t="s">
        <v>101</v>
      </c>
      <c r="F188" s="51" t="s">
        <v>763</v>
      </c>
      <c r="G188" s="57">
        <v>1570501332611</v>
      </c>
      <c r="H188" s="52">
        <v>39379</v>
      </c>
      <c r="I188" s="51" t="s">
        <v>1331</v>
      </c>
      <c r="J188" s="51" t="s">
        <v>1316</v>
      </c>
    </row>
    <row r="189" spans="1:10" ht="20.25">
      <c r="A189">
        <v>188</v>
      </c>
      <c r="B189" s="54">
        <v>2943</v>
      </c>
      <c r="C189" s="49" t="s">
        <v>730</v>
      </c>
      <c r="D189" s="49" t="s">
        <v>585</v>
      </c>
      <c r="E189" s="49" t="s">
        <v>194</v>
      </c>
      <c r="F189" s="49" t="s">
        <v>763</v>
      </c>
      <c r="G189" s="57">
        <v>1570501331607</v>
      </c>
      <c r="H189" s="50">
        <v>39327</v>
      </c>
      <c r="I189" s="49" t="s">
        <v>1331</v>
      </c>
      <c r="J189" s="49" t="s">
        <v>1316</v>
      </c>
    </row>
    <row r="190" spans="1:10" ht="20.25">
      <c r="A190">
        <v>189</v>
      </c>
      <c r="B190" s="54">
        <v>2944</v>
      </c>
      <c r="C190" s="51" t="s">
        <v>729</v>
      </c>
      <c r="D190" s="51" t="s">
        <v>538</v>
      </c>
      <c r="E190" s="51" t="s">
        <v>148</v>
      </c>
      <c r="F190" s="51" t="s">
        <v>764</v>
      </c>
      <c r="G190" s="57">
        <v>1570501333774</v>
      </c>
      <c r="H190" s="52">
        <v>39448</v>
      </c>
      <c r="I190" s="51" t="s">
        <v>1331</v>
      </c>
      <c r="J190" s="51" t="s">
        <v>1317</v>
      </c>
    </row>
    <row r="191" spans="1:10" ht="20.25">
      <c r="A191">
        <v>190</v>
      </c>
      <c r="B191" s="54">
        <v>2946</v>
      </c>
      <c r="C191" s="49" t="s">
        <v>730</v>
      </c>
      <c r="D191" s="49" t="s">
        <v>552</v>
      </c>
      <c r="E191" s="49" t="s">
        <v>163</v>
      </c>
      <c r="F191" s="49" t="s">
        <v>763</v>
      </c>
      <c r="G191" s="57">
        <v>1570501333537</v>
      </c>
      <c r="H191" s="50">
        <v>39427</v>
      </c>
      <c r="I191" s="49" t="s">
        <v>1331</v>
      </c>
      <c r="J191" s="49" t="s">
        <v>1317</v>
      </c>
    </row>
    <row r="192" spans="1:10" ht="20.25">
      <c r="A192">
        <v>191</v>
      </c>
      <c r="B192" s="54">
        <v>2947</v>
      </c>
      <c r="C192" s="51" t="s">
        <v>729</v>
      </c>
      <c r="D192" s="51" t="s">
        <v>539</v>
      </c>
      <c r="E192" s="51" t="s">
        <v>149</v>
      </c>
      <c r="F192" s="51" t="s">
        <v>764</v>
      </c>
      <c r="G192" s="57">
        <v>1570501330848</v>
      </c>
      <c r="H192" s="52">
        <v>39283</v>
      </c>
      <c r="I192" s="51" t="s">
        <v>1331</v>
      </c>
      <c r="J192" s="51" t="s">
        <v>1317</v>
      </c>
    </row>
    <row r="193" spans="1:10" ht="20.25">
      <c r="A193">
        <v>192</v>
      </c>
      <c r="B193" s="54">
        <v>2948</v>
      </c>
      <c r="C193" s="49" t="s">
        <v>730</v>
      </c>
      <c r="D193" s="49" t="s">
        <v>526</v>
      </c>
      <c r="E193" s="49" t="s">
        <v>26</v>
      </c>
      <c r="F193" s="49" t="s">
        <v>763</v>
      </c>
      <c r="G193" s="57">
        <v>1570501340045</v>
      </c>
      <c r="H193" s="50">
        <v>39869</v>
      </c>
      <c r="I193" s="49" t="s">
        <v>1347</v>
      </c>
      <c r="J193" s="49" t="s">
        <v>1316</v>
      </c>
    </row>
    <row r="194" spans="1:10" ht="20.25">
      <c r="A194">
        <v>193</v>
      </c>
      <c r="B194" s="54">
        <v>2951</v>
      </c>
      <c r="C194" s="51" t="s">
        <v>730</v>
      </c>
      <c r="D194" s="51" t="s">
        <v>553</v>
      </c>
      <c r="E194" s="51" t="s">
        <v>30</v>
      </c>
      <c r="F194" s="51" t="s">
        <v>763</v>
      </c>
      <c r="G194" s="57">
        <v>1570501334703</v>
      </c>
      <c r="H194" s="52">
        <v>39510</v>
      </c>
      <c r="I194" s="51" t="s">
        <v>1331</v>
      </c>
      <c r="J194" s="51" t="s">
        <v>1317</v>
      </c>
    </row>
    <row r="195" spans="1:10" ht="20.25">
      <c r="A195">
        <v>194</v>
      </c>
      <c r="B195" s="54">
        <v>2952</v>
      </c>
      <c r="C195" s="49" t="s">
        <v>730</v>
      </c>
      <c r="D195" s="49" t="s">
        <v>586</v>
      </c>
      <c r="E195" s="49" t="s">
        <v>69</v>
      </c>
      <c r="F195" s="49" t="s">
        <v>763</v>
      </c>
      <c r="G195" s="57">
        <v>1570501331879</v>
      </c>
      <c r="H195" s="50">
        <v>39341</v>
      </c>
      <c r="I195" s="49" t="s">
        <v>1331</v>
      </c>
      <c r="J195" s="49" t="s">
        <v>1316</v>
      </c>
    </row>
    <row r="196" spans="1:10" ht="20.25">
      <c r="A196">
        <v>195</v>
      </c>
      <c r="B196" s="54">
        <v>2953</v>
      </c>
      <c r="C196" s="51" t="s">
        <v>729</v>
      </c>
      <c r="D196" s="51" t="s">
        <v>480</v>
      </c>
      <c r="E196" s="51" t="s">
        <v>744</v>
      </c>
      <c r="F196" s="51" t="s">
        <v>764</v>
      </c>
      <c r="G196" s="57">
        <v>1570501336897</v>
      </c>
      <c r="H196" s="66">
        <v>39655</v>
      </c>
      <c r="I196" s="51" t="s">
        <v>1347</v>
      </c>
      <c r="J196" s="51" t="s">
        <v>1317</v>
      </c>
    </row>
    <row r="197" spans="1:10" ht="20.25">
      <c r="A197">
        <v>196</v>
      </c>
      <c r="B197" s="54">
        <v>2954</v>
      </c>
      <c r="C197" s="49" t="s">
        <v>729</v>
      </c>
      <c r="D197" s="49" t="s">
        <v>569</v>
      </c>
      <c r="E197" s="49" t="s">
        <v>177</v>
      </c>
      <c r="F197" s="49" t="s">
        <v>764</v>
      </c>
      <c r="G197" s="57">
        <v>1570501333138</v>
      </c>
      <c r="H197" s="50">
        <v>39399</v>
      </c>
      <c r="I197" s="49" t="s">
        <v>1331</v>
      </c>
      <c r="J197" s="49" t="s">
        <v>1316</v>
      </c>
    </row>
    <row r="198" spans="1:10" ht="20.25">
      <c r="A198">
        <v>197</v>
      </c>
      <c r="B198" s="54">
        <v>2956</v>
      </c>
      <c r="C198" s="51" t="s">
        <v>729</v>
      </c>
      <c r="D198" s="51" t="s">
        <v>570</v>
      </c>
      <c r="E198" s="51" t="s">
        <v>178</v>
      </c>
      <c r="F198" s="51" t="s">
        <v>764</v>
      </c>
      <c r="G198" s="57">
        <v>1570501333014</v>
      </c>
      <c r="H198" s="52">
        <v>39398</v>
      </c>
      <c r="I198" s="51" t="s">
        <v>1331</v>
      </c>
      <c r="J198" s="51" t="s">
        <v>1316</v>
      </c>
    </row>
    <row r="199" spans="1:10" ht="20.25">
      <c r="A199">
        <v>198</v>
      </c>
      <c r="B199" s="54">
        <v>2957</v>
      </c>
      <c r="C199" s="49" t="s">
        <v>730</v>
      </c>
      <c r="D199" s="49" t="s">
        <v>587</v>
      </c>
      <c r="E199" s="49" t="s">
        <v>195</v>
      </c>
      <c r="F199" s="49" t="s">
        <v>763</v>
      </c>
      <c r="G199" s="57">
        <v>1570501327847</v>
      </c>
      <c r="H199" s="50">
        <v>39069</v>
      </c>
      <c r="I199" s="49" t="s">
        <v>1331</v>
      </c>
      <c r="J199" s="49" t="s">
        <v>1316</v>
      </c>
    </row>
    <row r="200" spans="1:10" ht="20.25">
      <c r="A200">
        <v>199</v>
      </c>
      <c r="B200" s="54">
        <v>2958</v>
      </c>
      <c r="C200" s="51" t="s">
        <v>730</v>
      </c>
      <c r="D200" s="51" t="s">
        <v>588</v>
      </c>
      <c r="E200" s="51" t="s">
        <v>196</v>
      </c>
      <c r="F200" s="51" t="s">
        <v>763</v>
      </c>
      <c r="G200" s="57">
        <v>1104200603753</v>
      </c>
      <c r="H200" s="52">
        <v>39368</v>
      </c>
      <c r="I200" s="51" t="s">
        <v>1331</v>
      </c>
      <c r="J200" s="51" t="s">
        <v>1316</v>
      </c>
    </row>
    <row r="201" spans="1:10" ht="20.25">
      <c r="A201">
        <v>200</v>
      </c>
      <c r="B201" s="54">
        <v>2966</v>
      </c>
      <c r="C201" s="49" t="s">
        <v>730</v>
      </c>
      <c r="D201" s="49" t="s">
        <v>589</v>
      </c>
      <c r="E201" s="49" t="s">
        <v>85</v>
      </c>
      <c r="F201" s="49" t="s">
        <v>763</v>
      </c>
      <c r="G201" s="57">
        <v>1909803286030</v>
      </c>
      <c r="H201" s="50">
        <v>39476</v>
      </c>
      <c r="I201" s="49" t="s">
        <v>1331</v>
      </c>
      <c r="J201" s="49" t="s">
        <v>1316</v>
      </c>
    </row>
    <row r="202" spans="1:10" ht="20.25">
      <c r="A202">
        <v>201</v>
      </c>
      <c r="B202" s="54">
        <v>2967</v>
      </c>
      <c r="C202" s="51" t="s">
        <v>730</v>
      </c>
      <c r="D202" s="51" t="s">
        <v>527</v>
      </c>
      <c r="E202" s="51" t="s">
        <v>135</v>
      </c>
      <c r="F202" s="51" t="s">
        <v>763</v>
      </c>
      <c r="G202" s="57">
        <v>1570501339047</v>
      </c>
      <c r="H202" s="52">
        <v>39797</v>
      </c>
      <c r="I202" s="51" t="s">
        <v>1347</v>
      </c>
      <c r="J202" s="51" t="s">
        <v>1316</v>
      </c>
    </row>
    <row r="203" spans="1:10" ht="20.25">
      <c r="A203">
        <v>202</v>
      </c>
      <c r="B203" s="54">
        <v>2976</v>
      </c>
      <c r="C203" s="49" t="s">
        <v>729</v>
      </c>
      <c r="D203" s="49" t="s">
        <v>693</v>
      </c>
      <c r="E203" s="49" t="s">
        <v>333</v>
      </c>
      <c r="F203" s="49" t="s">
        <v>764</v>
      </c>
      <c r="G203" s="57">
        <v>1570501311274</v>
      </c>
      <c r="H203" s="66">
        <v>38064</v>
      </c>
      <c r="I203" s="49" t="s">
        <v>1315</v>
      </c>
      <c r="J203" s="49" t="s">
        <v>1317</v>
      </c>
    </row>
    <row r="204" spans="1:10" ht="20.25">
      <c r="A204">
        <v>203</v>
      </c>
      <c r="B204" s="54">
        <v>2977</v>
      </c>
      <c r="C204" s="51" t="s">
        <v>730</v>
      </c>
      <c r="D204" s="51" t="s">
        <v>705</v>
      </c>
      <c r="E204" s="51" t="s">
        <v>257</v>
      </c>
      <c r="F204" s="51" t="s">
        <v>763</v>
      </c>
      <c r="G204" s="57">
        <v>1570501309156</v>
      </c>
      <c r="H204" s="52">
        <v>37925</v>
      </c>
      <c r="I204" s="51" t="s">
        <v>1315</v>
      </c>
      <c r="J204" s="51" t="s">
        <v>1317</v>
      </c>
    </row>
    <row r="205" spans="1:10" ht="20.25">
      <c r="A205">
        <v>204</v>
      </c>
      <c r="B205" s="54">
        <v>2980</v>
      </c>
      <c r="C205" s="49" t="s">
        <v>729</v>
      </c>
      <c r="D205" s="49" t="s">
        <v>411</v>
      </c>
      <c r="E205" s="49" t="s">
        <v>1138</v>
      </c>
      <c r="F205" s="49" t="s">
        <v>764</v>
      </c>
      <c r="G205" s="57">
        <v>1678600020789</v>
      </c>
      <c r="H205" s="50">
        <v>38209</v>
      </c>
      <c r="I205" s="49" t="s">
        <v>1320</v>
      </c>
      <c r="J205" s="49" t="s">
        <v>1316</v>
      </c>
    </row>
    <row r="206" spans="1:10" ht="20.25">
      <c r="A206">
        <v>205</v>
      </c>
      <c r="B206" s="54">
        <v>2981</v>
      </c>
      <c r="C206" s="51" t="s">
        <v>729</v>
      </c>
      <c r="D206" s="51" t="s">
        <v>637</v>
      </c>
      <c r="E206" s="51" t="s">
        <v>286</v>
      </c>
      <c r="F206" s="51" t="s">
        <v>764</v>
      </c>
      <c r="G206" s="57">
        <v>1570501313862</v>
      </c>
      <c r="H206" s="52">
        <v>38223</v>
      </c>
      <c r="I206" s="51" t="s">
        <v>1318</v>
      </c>
      <c r="J206" s="51" t="s">
        <v>1317</v>
      </c>
    </row>
    <row r="207" spans="1:10" ht="20.25">
      <c r="A207">
        <v>206</v>
      </c>
      <c r="B207" s="54">
        <v>2983</v>
      </c>
      <c r="C207" s="49" t="s">
        <v>729</v>
      </c>
      <c r="D207" s="49" t="s">
        <v>455</v>
      </c>
      <c r="E207" s="49" t="s">
        <v>269</v>
      </c>
      <c r="F207" s="49" t="s">
        <v>764</v>
      </c>
      <c r="G207" s="57">
        <v>1959800211730</v>
      </c>
      <c r="H207" s="50">
        <v>38827</v>
      </c>
      <c r="I207" s="49" t="s">
        <v>1320</v>
      </c>
      <c r="J207" s="49" t="s">
        <v>1316</v>
      </c>
    </row>
    <row r="208" spans="1:10" ht="20.25">
      <c r="A208">
        <v>207</v>
      </c>
      <c r="B208" s="54">
        <v>2984</v>
      </c>
      <c r="C208" s="51" t="s">
        <v>730</v>
      </c>
      <c r="D208" s="51" t="s">
        <v>1348</v>
      </c>
      <c r="E208" s="51" t="s">
        <v>258</v>
      </c>
      <c r="F208" s="51" t="s">
        <v>763</v>
      </c>
      <c r="G208" s="57">
        <v>1100201839404</v>
      </c>
      <c r="H208" s="52">
        <v>38644</v>
      </c>
      <c r="I208" s="51" t="s">
        <v>1320</v>
      </c>
      <c r="J208" s="51" t="s">
        <v>1316</v>
      </c>
    </row>
    <row r="209" spans="1:10" ht="20.25">
      <c r="A209">
        <v>208</v>
      </c>
      <c r="B209" s="54">
        <v>2985</v>
      </c>
      <c r="C209" s="49" t="s">
        <v>729</v>
      </c>
      <c r="D209" s="49" t="s">
        <v>1277</v>
      </c>
      <c r="E209" s="49" t="s">
        <v>1022</v>
      </c>
      <c r="F209" s="49" t="s">
        <v>764</v>
      </c>
      <c r="G209" s="57">
        <v>1570501317426</v>
      </c>
      <c r="H209" s="50">
        <v>38412</v>
      </c>
      <c r="I209" s="49" t="s">
        <v>1320</v>
      </c>
      <c r="J209" s="49" t="s">
        <v>1317</v>
      </c>
    </row>
    <row r="210" spans="1:10" ht="20.25">
      <c r="A210">
        <v>209</v>
      </c>
      <c r="B210" s="54">
        <v>2987</v>
      </c>
      <c r="C210" s="51" t="s">
        <v>729</v>
      </c>
      <c r="D210" s="51" t="s">
        <v>471</v>
      </c>
      <c r="E210" s="51" t="s">
        <v>208</v>
      </c>
      <c r="F210" s="51" t="s">
        <v>764</v>
      </c>
      <c r="G210" s="57">
        <v>1570501325127</v>
      </c>
      <c r="H210" s="52">
        <v>38863</v>
      </c>
      <c r="I210" s="51" t="s">
        <v>1324</v>
      </c>
      <c r="J210" s="51" t="s">
        <v>1317</v>
      </c>
    </row>
    <row r="211" spans="1:10" ht="20.25">
      <c r="A211">
        <v>210</v>
      </c>
      <c r="B211" s="54">
        <v>2990</v>
      </c>
      <c r="C211" s="49" t="s">
        <v>730</v>
      </c>
      <c r="D211" s="49" t="s">
        <v>1349</v>
      </c>
      <c r="E211" s="49" t="s">
        <v>259</v>
      </c>
      <c r="F211" s="49" t="s">
        <v>763</v>
      </c>
      <c r="G211" s="57">
        <v>1579901161952</v>
      </c>
      <c r="H211" s="50">
        <v>38716</v>
      </c>
      <c r="I211" s="49" t="s">
        <v>1320</v>
      </c>
      <c r="J211" s="49" t="s">
        <v>1316</v>
      </c>
    </row>
    <row r="212" spans="1:10" ht="20.25">
      <c r="A212">
        <v>211</v>
      </c>
      <c r="B212" s="54">
        <v>2991</v>
      </c>
      <c r="C212" s="51" t="s">
        <v>729</v>
      </c>
      <c r="D212" s="51" t="s">
        <v>599</v>
      </c>
      <c r="E212" s="51" t="s">
        <v>209</v>
      </c>
      <c r="F212" s="51" t="s">
        <v>764</v>
      </c>
      <c r="G212" s="57">
        <v>1129901975074</v>
      </c>
      <c r="H212" s="52">
        <v>38879</v>
      </c>
      <c r="I212" s="51" t="s">
        <v>1324</v>
      </c>
      <c r="J212" s="51" t="s">
        <v>1317</v>
      </c>
    </row>
    <row r="213" spans="1:10" ht="20.25">
      <c r="A213">
        <v>212</v>
      </c>
      <c r="B213" s="54">
        <v>2992</v>
      </c>
      <c r="C213" s="49" t="s">
        <v>730</v>
      </c>
      <c r="D213" s="49" t="s">
        <v>634</v>
      </c>
      <c r="E213" s="49" t="s">
        <v>242</v>
      </c>
      <c r="F213" s="49" t="s">
        <v>763</v>
      </c>
      <c r="G213" s="57">
        <v>1849300082907</v>
      </c>
      <c r="H213" s="50">
        <v>39200</v>
      </c>
      <c r="I213" s="49" t="s">
        <v>1324</v>
      </c>
      <c r="J213" s="49" t="s">
        <v>1316</v>
      </c>
    </row>
    <row r="214" spans="1:10" ht="20.25">
      <c r="A214">
        <v>213</v>
      </c>
      <c r="B214" s="54">
        <v>2993</v>
      </c>
      <c r="C214" s="51" t="s">
        <v>729</v>
      </c>
      <c r="D214" s="51" t="s">
        <v>600</v>
      </c>
      <c r="E214" s="51" t="s">
        <v>210</v>
      </c>
      <c r="F214" s="51" t="s">
        <v>764</v>
      </c>
      <c r="G214" s="57">
        <v>1570501325267</v>
      </c>
      <c r="H214" s="52">
        <v>38884</v>
      </c>
      <c r="I214" s="51" t="s">
        <v>1324</v>
      </c>
      <c r="J214" s="51" t="s">
        <v>1317</v>
      </c>
    </row>
    <row r="215" spans="1:10" ht="20.25">
      <c r="A215">
        <v>214</v>
      </c>
      <c r="B215" s="54">
        <v>2994</v>
      </c>
      <c r="C215" s="49" t="s">
        <v>729</v>
      </c>
      <c r="D215" s="49" t="s">
        <v>620</v>
      </c>
      <c r="E215" s="49" t="s">
        <v>229</v>
      </c>
      <c r="F215" s="49" t="s">
        <v>764</v>
      </c>
      <c r="G215" s="57">
        <v>1579901199003</v>
      </c>
      <c r="H215" s="50">
        <v>38978</v>
      </c>
      <c r="I215" s="49" t="s">
        <v>1324</v>
      </c>
      <c r="J215" s="49" t="s">
        <v>1316</v>
      </c>
    </row>
    <row r="216" spans="1:10" ht="20.25">
      <c r="A216">
        <v>215</v>
      </c>
      <c r="B216" s="54">
        <v>2996</v>
      </c>
      <c r="C216" s="51" t="s">
        <v>729</v>
      </c>
      <c r="D216" s="51" t="s">
        <v>621</v>
      </c>
      <c r="E216" s="51" t="s">
        <v>230</v>
      </c>
      <c r="F216" s="51" t="s">
        <v>764</v>
      </c>
      <c r="G216" s="57">
        <v>1229901154495</v>
      </c>
      <c r="H216" s="52">
        <v>38812</v>
      </c>
      <c r="I216" s="51" t="s">
        <v>1324</v>
      </c>
      <c r="J216" s="51" t="s">
        <v>1316</v>
      </c>
    </row>
    <row r="217" spans="1:10" ht="20.25">
      <c r="A217">
        <v>216</v>
      </c>
      <c r="B217" s="54">
        <v>2997</v>
      </c>
      <c r="C217" s="49" t="s">
        <v>729</v>
      </c>
      <c r="D217" s="49" t="s">
        <v>509</v>
      </c>
      <c r="E217" s="49" t="s">
        <v>177</v>
      </c>
      <c r="F217" s="49" t="s">
        <v>764</v>
      </c>
      <c r="G217" s="57">
        <v>1510101557497</v>
      </c>
      <c r="H217" s="50">
        <v>39846</v>
      </c>
      <c r="I217" s="49" t="s">
        <v>1347</v>
      </c>
      <c r="J217" s="49" t="s">
        <v>1316</v>
      </c>
    </row>
    <row r="218" spans="1:10" ht="20.25">
      <c r="A218">
        <v>217</v>
      </c>
      <c r="B218" s="54">
        <v>2998</v>
      </c>
      <c r="C218" s="51" t="s">
        <v>729</v>
      </c>
      <c r="D218" s="51" t="s">
        <v>485</v>
      </c>
      <c r="E218" s="51" t="s">
        <v>745</v>
      </c>
      <c r="F218" s="51" t="s">
        <v>764</v>
      </c>
      <c r="G218" s="57">
        <v>1570501340461</v>
      </c>
      <c r="H218" s="52">
        <v>39907</v>
      </c>
      <c r="I218" s="51" t="s">
        <v>1347</v>
      </c>
      <c r="J218" s="51" t="s">
        <v>1317</v>
      </c>
    </row>
    <row r="219" spans="1:10" ht="20.25">
      <c r="A219">
        <v>218</v>
      </c>
      <c r="B219" s="54">
        <v>2999</v>
      </c>
      <c r="C219" s="49" t="s">
        <v>730</v>
      </c>
      <c r="D219" s="49" t="s">
        <v>498</v>
      </c>
      <c r="E219" s="49" t="s">
        <v>112</v>
      </c>
      <c r="F219" s="49" t="s">
        <v>763</v>
      </c>
      <c r="G219" s="57">
        <v>1579901344372</v>
      </c>
      <c r="H219" s="50">
        <v>39928</v>
      </c>
      <c r="I219" s="49" t="s">
        <v>1347</v>
      </c>
      <c r="J219" s="49" t="s">
        <v>1317</v>
      </c>
    </row>
    <row r="220" spans="1:10" ht="20.25">
      <c r="A220">
        <v>219</v>
      </c>
      <c r="B220" s="54">
        <v>3000</v>
      </c>
      <c r="C220" s="51" t="s">
        <v>730</v>
      </c>
      <c r="D220" s="51" t="s">
        <v>528</v>
      </c>
      <c r="E220" s="51" t="s">
        <v>136</v>
      </c>
      <c r="F220" s="51" t="s">
        <v>763</v>
      </c>
      <c r="G220" s="57">
        <v>1839902069429</v>
      </c>
      <c r="H220" s="52">
        <v>39911</v>
      </c>
      <c r="I220" s="51" t="s">
        <v>1347</v>
      </c>
      <c r="J220" s="51" t="s">
        <v>1316</v>
      </c>
    </row>
    <row r="221" spans="1:10" ht="20.25">
      <c r="A221">
        <v>220</v>
      </c>
      <c r="B221" s="54">
        <v>3001</v>
      </c>
      <c r="C221" s="49" t="s">
        <v>729</v>
      </c>
      <c r="D221" s="49" t="s">
        <v>441</v>
      </c>
      <c r="E221" s="49" t="s">
        <v>77</v>
      </c>
      <c r="F221" s="49" t="s">
        <v>764</v>
      </c>
      <c r="G221" s="57">
        <v>1570501338784</v>
      </c>
      <c r="H221" s="50">
        <v>39775</v>
      </c>
      <c r="I221" s="49" t="s">
        <v>1350</v>
      </c>
      <c r="J221" s="49" t="s">
        <v>1317</v>
      </c>
    </row>
    <row r="222" spans="1:10" ht="20.25">
      <c r="A222">
        <v>221</v>
      </c>
      <c r="B222" s="54">
        <v>3002</v>
      </c>
      <c r="C222" s="51" t="s">
        <v>729</v>
      </c>
      <c r="D222" s="51" t="s">
        <v>510</v>
      </c>
      <c r="E222" s="51" t="s">
        <v>120</v>
      </c>
      <c r="F222" s="51" t="s">
        <v>764</v>
      </c>
      <c r="G222" s="57">
        <v>1570501337605</v>
      </c>
      <c r="H222" s="52">
        <v>39701</v>
      </c>
      <c r="I222" s="51" t="s">
        <v>1347</v>
      </c>
      <c r="J222" s="51" t="s">
        <v>1316</v>
      </c>
    </row>
    <row r="223" spans="1:10" ht="20.25">
      <c r="A223">
        <v>222</v>
      </c>
      <c r="B223" s="54">
        <v>3003</v>
      </c>
      <c r="C223" s="49" t="s">
        <v>730</v>
      </c>
      <c r="D223" s="49" t="s">
        <v>499</v>
      </c>
      <c r="E223" s="49" t="s">
        <v>756</v>
      </c>
      <c r="F223" s="49" t="s">
        <v>763</v>
      </c>
      <c r="G223" s="57">
        <v>1570501338326</v>
      </c>
      <c r="H223" s="50">
        <v>39746</v>
      </c>
      <c r="I223" s="49" t="s">
        <v>1347</v>
      </c>
      <c r="J223" s="49" t="s">
        <v>1317</v>
      </c>
    </row>
    <row r="224" spans="1:10" ht="20.25">
      <c r="A224">
        <v>223</v>
      </c>
      <c r="B224" s="54">
        <v>3008</v>
      </c>
      <c r="C224" s="51" t="s">
        <v>729</v>
      </c>
      <c r="D224" s="51" t="s">
        <v>442</v>
      </c>
      <c r="E224" s="51" t="s">
        <v>78</v>
      </c>
      <c r="F224" s="51" t="s">
        <v>764</v>
      </c>
      <c r="G224" s="57">
        <v>1801301357813</v>
      </c>
      <c r="H224" s="52">
        <v>40115</v>
      </c>
      <c r="I224" s="51" t="s">
        <v>1350</v>
      </c>
      <c r="J224" s="51" t="s">
        <v>1317</v>
      </c>
    </row>
    <row r="225" spans="1:10" ht="20.25">
      <c r="A225">
        <v>224</v>
      </c>
      <c r="B225" s="54">
        <v>3011</v>
      </c>
      <c r="C225" s="49" t="s">
        <v>729</v>
      </c>
      <c r="D225" s="49" t="s">
        <v>443</v>
      </c>
      <c r="E225" s="49" t="s">
        <v>79</v>
      </c>
      <c r="F225" s="49" t="s">
        <v>764</v>
      </c>
      <c r="G225" s="57">
        <v>1570501341904</v>
      </c>
      <c r="H225" s="50">
        <v>40029</v>
      </c>
      <c r="I225" s="49" t="s">
        <v>1350</v>
      </c>
      <c r="J225" s="49" t="s">
        <v>1317</v>
      </c>
    </row>
    <row r="226" spans="1:10" ht="20.25">
      <c r="A226">
        <v>225</v>
      </c>
      <c r="B226" s="54">
        <v>3014</v>
      </c>
      <c r="C226" s="51" t="s">
        <v>729</v>
      </c>
      <c r="D226" s="51" t="s">
        <v>409</v>
      </c>
      <c r="E226" s="51" t="s">
        <v>59</v>
      </c>
      <c r="F226" s="51" t="s">
        <v>764</v>
      </c>
      <c r="G226" s="57">
        <v>1570501341301</v>
      </c>
      <c r="H226" s="52">
        <v>39968</v>
      </c>
      <c r="I226" s="51" t="s">
        <v>1350</v>
      </c>
      <c r="J226" s="51" t="s">
        <v>1317</v>
      </c>
    </row>
    <row r="227" spans="1:10" ht="20.25">
      <c r="A227">
        <v>226</v>
      </c>
      <c r="B227" s="54">
        <v>3015</v>
      </c>
      <c r="C227" s="49" t="s">
        <v>729</v>
      </c>
      <c r="D227" s="49" t="s">
        <v>466</v>
      </c>
      <c r="E227" s="49" t="s">
        <v>60</v>
      </c>
      <c r="F227" s="49" t="s">
        <v>764</v>
      </c>
      <c r="G227" s="57">
        <v>1579901355536</v>
      </c>
      <c r="H227" s="50">
        <v>40006</v>
      </c>
      <c r="I227" s="49" t="s">
        <v>1350</v>
      </c>
      <c r="J227" s="49" t="s">
        <v>1316</v>
      </c>
    </row>
    <row r="228" spans="1:10" ht="20.25">
      <c r="A228">
        <v>227</v>
      </c>
      <c r="B228" s="54">
        <v>3018</v>
      </c>
      <c r="C228" s="51" t="s">
        <v>730</v>
      </c>
      <c r="D228" s="51" t="s">
        <v>446</v>
      </c>
      <c r="E228" s="51" t="s">
        <v>82</v>
      </c>
      <c r="F228" s="51" t="s">
        <v>763</v>
      </c>
      <c r="G228" s="57">
        <v>1559900569605</v>
      </c>
      <c r="H228" s="52">
        <v>40017</v>
      </c>
      <c r="I228" s="51" t="s">
        <v>1350</v>
      </c>
      <c r="J228" s="51" t="s">
        <v>1317</v>
      </c>
    </row>
    <row r="229" spans="1:10" ht="20.25">
      <c r="A229">
        <v>228</v>
      </c>
      <c r="B229" s="54">
        <v>3019</v>
      </c>
      <c r="C229" s="49" t="s">
        <v>730</v>
      </c>
      <c r="D229" s="49" t="s">
        <v>459</v>
      </c>
      <c r="E229" s="49" t="s">
        <v>94</v>
      </c>
      <c r="F229" s="49" t="s">
        <v>763</v>
      </c>
      <c r="G229" s="57">
        <v>1570501341955</v>
      </c>
      <c r="H229" s="50">
        <v>40033</v>
      </c>
      <c r="I229" s="49" t="s">
        <v>1350</v>
      </c>
      <c r="J229" s="49" t="s">
        <v>1316</v>
      </c>
    </row>
    <row r="230" spans="1:10" ht="20.25">
      <c r="A230">
        <v>229</v>
      </c>
      <c r="B230" s="54">
        <v>3020</v>
      </c>
      <c r="C230" s="51" t="s">
        <v>730</v>
      </c>
      <c r="D230" s="51" t="s">
        <v>472</v>
      </c>
      <c r="E230" s="51" t="s">
        <v>85</v>
      </c>
      <c r="F230" s="51" t="s">
        <v>763</v>
      </c>
      <c r="G230" s="57">
        <v>1570501341882</v>
      </c>
      <c r="H230" s="52">
        <v>40031</v>
      </c>
      <c r="I230" s="51" t="s">
        <v>1350</v>
      </c>
      <c r="J230" s="51" t="s">
        <v>1316</v>
      </c>
    </row>
    <row r="231" spans="1:10" ht="20.25">
      <c r="A231">
        <v>230</v>
      </c>
      <c r="B231" s="54">
        <v>3022</v>
      </c>
      <c r="C231" s="49" t="s">
        <v>730</v>
      </c>
      <c r="D231" s="49" t="s">
        <v>430</v>
      </c>
      <c r="E231" s="49" t="s">
        <v>66</v>
      </c>
      <c r="F231" s="49" t="s">
        <v>763</v>
      </c>
      <c r="G231" s="57">
        <v>1129701483208</v>
      </c>
      <c r="H231" s="50">
        <v>40061</v>
      </c>
      <c r="I231" s="49" t="s">
        <v>1350</v>
      </c>
      <c r="J231" s="49" t="s">
        <v>1317</v>
      </c>
    </row>
    <row r="232" spans="1:10" ht="20.25">
      <c r="A232">
        <v>231</v>
      </c>
      <c r="B232" s="54">
        <v>3027</v>
      </c>
      <c r="C232" s="51" t="s">
        <v>729</v>
      </c>
      <c r="D232" s="51" t="s">
        <v>453</v>
      </c>
      <c r="E232" s="51" t="s">
        <v>89</v>
      </c>
      <c r="F232" s="51" t="s">
        <v>764</v>
      </c>
      <c r="G232" s="57">
        <v>1570501344067</v>
      </c>
      <c r="H232" s="52">
        <v>40157</v>
      </c>
      <c r="I232" s="51" t="s">
        <v>1350</v>
      </c>
      <c r="J232" s="51" t="s">
        <v>1316</v>
      </c>
    </row>
    <row r="233" spans="1:10" ht="20.25">
      <c r="A233">
        <v>232</v>
      </c>
      <c r="B233" s="54">
        <v>3028</v>
      </c>
      <c r="C233" s="49" t="s">
        <v>729</v>
      </c>
      <c r="D233" s="49" t="s">
        <v>467</v>
      </c>
      <c r="E233" s="49" t="s">
        <v>101</v>
      </c>
      <c r="F233" s="49" t="s">
        <v>764</v>
      </c>
      <c r="G233" s="57">
        <v>1579901375588</v>
      </c>
      <c r="H233" s="50">
        <v>40121</v>
      </c>
      <c r="I233" s="49" t="s">
        <v>1350</v>
      </c>
      <c r="J233" s="49" t="s">
        <v>1316</v>
      </c>
    </row>
    <row r="234" spans="1:10" ht="20.25">
      <c r="A234">
        <v>233</v>
      </c>
      <c r="B234" s="54">
        <v>3030</v>
      </c>
      <c r="C234" s="51" t="s">
        <v>729</v>
      </c>
      <c r="D234" s="51" t="s">
        <v>424</v>
      </c>
      <c r="E234" s="51" t="s">
        <v>60</v>
      </c>
      <c r="F234" s="51" t="s">
        <v>764</v>
      </c>
      <c r="G234" s="57">
        <v>1579901355544</v>
      </c>
      <c r="H234" s="52">
        <v>40006</v>
      </c>
      <c r="I234" s="51" t="s">
        <v>1350</v>
      </c>
      <c r="J234" s="51" t="s">
        <v>1317</v>
      </c>
    </row>
    <row r="235" spans="1:10" ht="20.25">
      <c r="A235">
        <v>234</v>
      </c>
      <c r="B235" s="54">
        <v>3032</v>
      </c>
      <c r="C235" s="49" t="s">
        <v>730</v>
      </c>
      <c r="D235" s="49" t="s">
        <v>473</v>
      </c>
      <c r="E235" s="49" t="s">
        <v>106</v>
      </c>
      <c r="F235" s="49" t="s">
        <v>763</v>
      </c>
      <c r="G235" s="57">
        <v>1570501344822</v>
      </c>
      <c r="H235" s="50">
        <v>40208</v>
      </c>
      <c r="I235" s="49" t="s">
        <v>1350</v>
      </c>
      <c r="J235" s="49" t="s">
        <v>1316</v>
      </c>
    </row>
    <row r="236" spans="1:10" ht="20.25">
      <c r="A236">
        <v>235</v>
      </c>
      <c r="B236" s="54">
        <v>3033</v>
      </c>
      <c r="C236" s="51" t="s">
        <v>730</v>
      </c>
      <c r="D236" s="51" t="s">
        <v>447</v>
      </c>
      <c r="E236" s="51" t="s">
        <v>83</v>
      </c>
      <c r="F236" s="51" t="s">
        <v>763</v>
      </c>
      <c r="G236" s="57">
        <v>1579901376185</v>
      </c>
      <c r="H236" s="52">
        <v>40126</v>
      </c>
      <c r="I236" s="51" t="s">
        <v>1350</v>
      </c>
      <c r="J236" s="51" t="s">
        <v>1317</v>
      </c>
    </row>
    <row r="237" spans="1:10" ht="20.25">
      <c r="A237">
        <v>236</v>
      </c>
      <c r="B237" s="54">
        <v>3034</v>
      </c>
      <c r="C237" s="49" t="s">
        <v>730</v>
      </c>
      <c r="D237" s="49" t="s">
        <v>431</v>
      </c>
      <c r="E237" s="49" t="s">
        <v>67</v>
      </c>
      <c r="F237" s="49" t="s">
        <v>763</v>
      </c>
      <c r="G237" s="57">
        <v>1570501345047</v>
      </c>
      <c r="H237" s="50">
        <v>40219</v>
      </c>
      <c r="I237" s="49" t="s">
        <v>1350</v>
      </c>
      <c r="J237" s="49" t="s">
        <v>1317</v>
      </c>
    </row>
    <row r="238" spans="1:10" ht="20.25">
      <c r="A238">
        <v>237</v>
      </c>
      <c r="B238" s="54">
        <v>3035</v>
      </c>
      <c r="C238" s="51" t="s">
        <v>730</v>
      </c>
      <c r="D238" s="51" t="s">
        <v>432</v>
      </c>
      <c r="E238" s="51" t="s">
        <v>68</v>
      </c>
      <c r="F238" s="51" t="s">
        <v>763</v>
      </c>
      <c r="G238" s="57">
        <v>1570501344466</v>
      </c>
      <c r="H238" s="52">
        <v>40185</v>
      </c>
      <c r="I238" s="51" t="s">
        <v>1350</v>
      </c>
      <c r="J238" s="51" t="s">
        <v>1317</v>
      </c>
    </row>
    <row r="239" spans="1:10" ht="20.25">
      <c r="A239">
        <v>238</v>
      </c>
      <c r="B239" s="54">
        <v>3037</v>
      </c>
      <c r="C239" s="49" t="s">
        <v>730</v>
      </c>
      <c r="D239" s="49" t="s">
        <v>433</v>
      </c>
      <c r="E239" s="49" t="s">
        <v>69</v>
      </c>
      <c r="F239" s="49" t="s">
        <v>763</v>
      </c>
      <c r="G239" s="57">
        <v>1570501345446</v>
      </c>
      <c r="H239" s="66">
        <v>40258</v>
      </c>
      <c r="I239" s="49" t="s">
        <v>1350</v>
      </c>
      <c r="J239" s="49" t="s">
        <v>1317</v>
      </c>
    </row>
    <row r="240" spans="1:10" ht="20.25">
      <c r="A240">
        <v>239</v>
      </c>
      <c r="B240" s="54">
        <v>3038</v>
      </c>
      <c r="C240" s="51" t="s">
        <v>730</v>
      </c>
      <c r="D240" s="51" t="s">
        <v>460</v>
      </c>
      <c r="E240" s="51" t="s">
        <v>95</v>
      </c>
      <c r="F240" s="51" t="s">
        <v>763</v>
      </c>
      <c r="G240" s="57">
        <v>1570501343605</v>
      </c>
      <c r="H240" s="66">
        <v>40132</v>
      </c>
      <c r="I240" s="51" t="s">
        <v>1350</v>
      </c>
      <c r="J240" s="51" t="s">
        <v>1316</v>
      </c>
    </row>
    <row r="241" spans="1:10" ht="20.25">
      <c r="A241">
        <v>240</v>
      </c>
      <c r="B241" s="54">
        <v>3044</v>
      </c>
      <c r="C241" s="49" t="s">
        <v>730</v>
      </c>
      <c r="D241" s="49" t="s">
        <v>448</v>
      </c>
      <c r="E241" s="49" t="s">
        <v>84</v>
      </c>
      <c r="F241" s="49" t="s">
        <v>763</v>
      </c>
      <c r="G241" s="57">
        <v>1500101153086</v>
      </c>
      <c r="H241" s="50">
        <v>40277</v>
      </c>
      <c r="I241" s="49" t="s">
        <v>1350</v>
      </c>
      <c r="J241" s="49" t="s">
        <v>1317</v>
      </c>
    </row>
    <row r="242" spans="1:10" ht="20.25">
      <c r="A242">
        <v>241</v>
      </c>
      <c r="B242" s="54">
        <v>3045</v>
      </c>
      <c r="C242" s="51" t="s">
        <v>730</v>
      </c>
      <c r="D242" s="51" t="s">
        <v>609</v>
      </c>
      <c r="E242" s="51" t="s">
        <v>216</v>
      </c>
      <c r="F242" s="51" t="s">
        <v>763</v>
      </c>
      <c r="G242" s="57">
        <v>1579901189091</v>
      </c>
      <c r="H242" s="66">
        <v>38912</v>
      </c>
      <c r="I242" s="51" t="s">
        <v>1324</v>
      </c>
      <c r="J242" s="51" t="s">
        <v>1317</v>
      </c>
    </row>
    <row r="243" spans="1:10" ht="20.25">
      <c r="A243">
        <v>242</v>
      </c>
      <c r="B243" s="54">
        <v>3046</v>
      </c>
      <c r="C243" s="49" t="s">
        <v>730</v>
      </c>
      <c r="D243" s="49" t="s">
        <v>1351</v>
      </c>
      <c r="E243" s="49" t="s">
        <v>277</v>
      </c>
      <c r="F243" s="49" t="s">
        <v>763</v>
      </c>
      <c r="G243" s="57">
        <v>1199600408464</v>
      </c>
      <c r="H243" s="50">
        <v>38605</v>
      </c>
      <c r="I243" s="49" t="s">
        <v>1320</v>
      </c>
      <c r="J243" s="49" t="s">
        <v>1316</v>
      </c>
    </row>
    <row r="244" spans="1:10" ht="20.25">
      <c r="A244">
        <v>243</v>
      </c>
      <c r="B244" s="54">
        <v>3049</v>
      </c>
      <c r="C244" s="51" t="s">
        <v>729</v>
      </c>
      <c r="D244" s="51" t="s">
        <v>425</v>
      </c>
      <c r="E244" s="51" t="s">
        <v>61</v>
      </c>
      <c r="F244" s="51" t="s">
        <v>764</v>
      </c>
      <c r="G244" s="57">
        <v>1100704167449</v>
      </c>
      <c r="H244" s="52">
        <v>40139</v>
      </c>
      <c r="I244" s="51" t="s">
        <v>1350</v>
      </c>
      <c r="J244" s="51" t="s">
        <v>1317</v>
      </c>
    </row>
    <row r="245" spans="1:10" ht="20.25">
      <c r="A245">
        <v>244</v>
      </c>
      <c r="B245" s="54">
        <v>3051</v>
      </c>
      <c r="C245" s="49" t="s">
        <v>729</v>
      </c>
      <c r="D245" s="49" t="s">
        <v>540</v>
      </c>
      <c r="E245" s="49" t="s">
        <v>150</v>
      </c>
      <c r="F245" s="49" t="s">
        <v>764</v>
      </c>
      <c r="G245" s="57">
        <v>1209000362373</v>
      </c>
      <c r="H245" s="66">
        <v>39409</v>
      </c>
      <c r="I245" s="49" t="s">
        <v>1331</v>
      </c>
      <c r="J245" s="49" t="s">
        <v>1317</v>
      </c>
    </row>
    <row r="246" spans="1:10" ht="20.25">
      <c r="A246">
        <v>245</v>
      </c>
      <c r="B246" s="54">
        <v>3053</v>
      </c>
      <c r="C246" s="51" t="s">
        <v>730</v>
      </c>
      <c r="D246" s="51" t="s">
        <v>1038</v>
      </c>
      <c r="E246" s="51" t="s">
        <v>1293</v>
      </c>
      <c r="F246" s="51" t="s">
        <v>763</v>
      </c>
      <c r="G246" s="57">
        <v>1579901396917</v>
      </c>
      <c r="H246" s="52">
        <v>40261</v>
      </c>
      <c r="I246" s="51" t="s">
        <v>1350</v>
      </c>
      <c r="J246" s="51" t="s">
        <v>1316</v>
      </c>
    </row>
    <row r="247" spans="1:10" ht="20.25">
      <c r="A247">
        <v>246</v>
      </c>
      <c r="B247" s="54">
        <v>3055</v>
      </c>
      <c r="C247" s="49" t="s">
        <v>729</v>
      </c>
      <c r="D247" s="49" t="s">
        <v>541</v>
      </c>
      <c r="E247" s="49" t="s">
        <v>151</v>
      </c>
      <c r="F247" s="49" t="s">
        <v>764</v>
      </c>
      <c r="G247" s="57">
        <v>1570501333812</v>
      </c>
      <c r="H247" s="50">
        <v>39449</v>
      </c>
      <c r="I247" s="49" t="s">
        <v>1331</v>
      </c>
      <c r="J247" s="49" t="s">
        <v>1317</v>
      </c>
    </row>
    <row r="248" spans="1:10" ht="20.25">
      <c r="A248">
        <v>247</v>
      </c>
      <c r="B248" s="54">
        <v>3056</v>
      </c>
      <c r="C248" s="51" t="s">
        <v>730</v>
      </c>
      <c r="D248" s="51" t="s">
        <v>590</v>
      </c>
      <c r="E248" s="51" t="s">
        <v>197</v>
      </c>
      <c r="F248" s="51" t="s">
        <v>763</v>
      </c>
      <c r="G248" s="57">
        <v>1570501333758</v>
      </c>
      <c r="H248" s="52">
        <v>39441</v>
      </c>
      <c r="I248" s="51" t="s">
        <v>1331</v>
      </c>
      <c r="J248" s="51" t="s">
        <v>1316</v>
      </c>
    </row>
    <row r="249" spans="1:10" ht="20.25">
      <c r="A249">
        <v>248</v>
      </c>
      <c r="B249" s="54">
        <v>3060</v>
      </c>
      <c r="C249" s="49" t="s">
        <v>729</v>
      </c>
      <c r="D249" s="49" t="s">
        <v>533</v>
      </c>
      <c r="E249" s="49" t="s">
        <v>152</v>
      </c>
      <c r="F249" s="49" t="s">
        <v>764</v>
      </c>
      <c r="G249" s="57">
        <v>1570501330457</v>
      </c>
      <c r="H249" s="50">
        <v>39260</v>
      </c>
      <c r="I249" s="49" t="s">
        <v>1331</v>
      </c>
      <c r="J249" s="49" t="s">
        <v>1317</v>
      </c>
    </row>
    <row r="250" spans="1:10" ht="20.25">
      <c r="A250">
        <v>249</v>
      </c>
      <c r="B250" s="54">
        <v>3084</v>
      </c>
      <c r="C250" s="51" t="s">
        <v>729</v>
      </c>
      <c r="D250" s="51" t="s">
        <v>670</v>
      </c>
      <c r="E250" s="51" t="s">
        <v>127</v>
      </c>
      <c r="F250" s="51" t="s">
        <v>764</v>
      </c>
      <c r="G250" s="57">
        <v>1570501313005</v>
      </c>
      <c r="H250" s="52">
        <v>38156</v>
      </c>
      <c r="I250" s="51" t="s">
        <v>1318</v>
      </c>
      <c r="J250" s="51" t="s">
        <v>1316</v>
      </c>
    </row>
    <row r="251" spans="1:10" ht="20.25">
      <c r="A251">
        <v>250</v>
      </c>
      <c r="B251" s="54">
        <v>3085</v>
      </c>
      <c r="C251" s="49" t="s">
        <v>729</v>
      </c>
      <c r="D251" s="49" t="s">
        <v>594</v>
      </c>
      <c r="E251" s="49" t="s">
        <v>278</v>
      </c>
      <c r="F251" s="49" t="s">
        <v>764</v>
      </c>
      <c r="G251" s="57">
        <v>1209702179412</v>
      </c>
      <c r="H251" s="50">
        <v>38247</v>
      </c>
      <c r="I251" s="49" t="s">
        <v>1318</v>
      </c>
      <c r="J251" s="49" t="s">
        <v>1316</v>
      </c>
    </row>
    <row r="252" spans="1:10" ht="20.25">
      <c r="A252">
        <v>251</v>
      </c>
      <c r="B252" s="54">
        <v>3086</v>
      </c>
      <c r="C252" s="51" t="s">
        <v>730</v>
      </c>
      <c r="D252" s="51" t="s">
        <v>450</v>
      </c>
      <c r="E252" s="51" t="s">
        <v>320</v>
      </c>
      <c r="F252" s="51" t="s">
        <v>763</v>
      </c>
      <c r="G252" s="57">
        <v>1570501319844</v>
      </c>
      <c r="H252" s="52">
        <v>38569</v>
      </c>
      <c r="I252" s="51" t="s">
        <v>1318</v>
      </c>
      <c r="J252" s="51" t="s">
        <v>1316</v>
      </c>
    </row>
    <row r="253" spans="1:10" ht="20.25">
      <c r="A253">
        <v>252</v>
      </c>
      <c r="B253" s="54">
        <v>3088</v>
      </c>
      <c r="C253" s="49" t="s">
        <v>730</v>
      </c>
      <c r="D253" s="49" t="s">
        <v>1352</v>
      </c>
      <c r="E253" s="49" t="s">
        <v>278</v>
      </c>
      <c r="F253" s="49" t="s">
        <v>763</v>
      </c>
      <c r="G253" s="57">
        <v>1209702286448</v>
      </c>
      <c r="H253" s="50">
        <v>38856</v>
      </c>
      <c r="I253" s="49" t="s">
        <v>1320</v>
      </c>
      <c r="J253" s="49" t="s">
        <v>1316</v>
      </c>
    </row>
    <row r="254" spans="1:10" ht="20.25">
      <c r="A254">
        <v>253</v>
      </c>
      <c r="B254" s="54">
        <v>3089</v>
      </c>
      <c r="C254" s="51" t="s">
        <v>729</v>
      </c>
      <c r="D254" s="51" t="s">
        <v>622</v>
      </c>
      <c r="E254" s="51" t="s">
        <v>231</v>
      </c>
      <c r="F254" s="51" t="s">
        <v>764</v>
      </c>
      <c r="G254" s="57">
        <v>1579901219501</v>
      </c>
      <c r="H254" s="52">
        <v>39108</v>
      </c>
      <c r="I254" s="51" t="s">
        <v>1324</v>
      </c>
      <c r="J254" s="51" t="s">
        <v>1316</v>
      </c>
    </row>
    <row r="255" spans="1:10" ht="20.25">
      <c r="A255">
        <v>254</v>
      </c>
      <c r="B255" s="54">
        <v>3090</v>
      </c>
      <c r="C255" s="49" t="s">
        <v>729</v>
      </c>
      <c r="D255" s="49" t="s">
        <v>623</v>
      </c>
      <c r="E255" s="49" t="s">
        <v>232</v>
      </c>
      <c r="F255" s="49" t="s">
        <v>764</v>
      </c>
      <c r="G255" s="57">
        <v>1570501328380</v>
      </c>
      <c r="H255" s="50">
        <v>39105</v>
      </c>
      <c r="I255" s="49" t="s">
        <v>1324</v>
      </c>
      <c r="J255" s="49" t="s">
        <v>1316</v>
      </c>
    </row>
    <row r="256" spans="1:10" ht="20.25">
      <c r="A256">
        <v>255</v>
      </c>
      <c r="B256" s="54">
        <v>3091</v>
      </c>
      <c r="C256" s="51" t="s">
        <v>729</v>
      </c>
      <c r="D256" s="51" t="s">
        <v>624</v>
      </c>
      <c r="E256" s="51" t="s">
        <v>233</v>
      </c>
      <c r="F256" s="51" t="s">
        <v>764</v>
      </c>
      <c r="G256" s="57">
        <v>1570501328541</v>
      </c>
      <c r="H256" s="52">
        <v>39120</v>
      </c>
      <c r="I256" s="51" t="s">
        <v>1324</v>
      </c>
      <c r="J256" s="51" t="s">
        <v>1316</v>
      </c>
    </row>
    <row r="257" spans="1:10" ht="20.25">
      <c r="A257">
        <v>256</v>
      </c>
      <c r="B257" s="54">
        <v>3092</v>
      </c>
      <c r="C257" s="49" t="s">
        <v>729</v>
      </c>
      <c r="D257" s="49" t="s">
        <v>625</v>
      </c>
      <c r="E257" s="49" t="s">
        <v>64</v>
      </c>
      <c r="F257" s="49" t="s">
        <v>764</v>
      </c>
      <c r="G257" s="57">
        <v>1579901212433</v>
      </c>
      <c r="H257" s="50">
        <v>39059</v>
      </c>
      <c r="I257" s="49" t="s">
        <v>1324</v>
      </c>
      <c r="J257" s="49" t="s">
        <v>1316</v>
      </c>
    </row>
    <row r="258" spans="1:10" ht="20.25">
      <c r="A258">
        <v>257</v>
      </c>
      <c r="B258" s="54">
        <v>3093</v>
      </c>
      <c r="C258" s="51" t="s">
        <v>730</v>
      </c>
      <c r="D258" s="51" t="s">
        <v>554</v>
      </c>
      <c r="E258" s="51" t="s">
        <v>164</v>
      </c>
      <c r="F258" s="51" t="s">
        <v>763</v>
      </c>
      <c r="G258" s="57">
        <v>1129902009228</v>
      </c>
      <c r="H258" s="52">
        <v>39095</v>
      </c>
      <c r="I258" s="51" t="s">
        <v>1331</v>
      </c>
      <c r="J258" s="51" t="s">
        <v>1317</v>
      </c>
    </row>
    <row r="259" spans="1:10" ht="20.25">
      <c r="A259">
        <v>258</v>
      </c>
      <c r="B259" s="54">
        <v>3094</v>
      </c>
      <c r="C259" s="49" t="s">
        <v>730</v>
      </c>
      <c r="D259" s="49" t="s">
        <v>557</v>
      </c>
      <c r="E259" s="49" t="s">
        <v>190</v>
      </c>
      <c r="F259" s="49" t="s">
        <v>763</v>
      </c>
      <c r="G259" s="57">
        <v>1570501316241</v>
      </c>
      <c r="H259" s="50">
        <v>38346</v>
      </c>
      <c r="I259" s="49" t="s">
        <v>1318</v>
      </c>
      <c r="J259" s="49" t="s">
        <v>1317</v>
      </c>
    </row>
    <row r="260" spans="1:10" ht="20.25">
      <c r="A260">
        <v>259</v>
      </c>
      <c r="B260" s="54">
        <v>3095</v>
      </c>
      <c r="C260" s="51" t="s">
        <v>729</v>
      </c>
      <c r="D260" s="51" t="s">
        <v>601</v>
      </c>
      <c r="E260" s="51" t="s">
        <v>177</v>
      </c>
      <c r="F260" s="51" t="s">
        <v>764</v>
      </c>
      <c r="G260" s="57">
        <v>1570501329742</v>
      </c>
      <c r="H260" s="52">
        <v>39207</v>
      </c>
      <c r="I260" s="51" t="s">
        <v>1324</v>
      </c>
      <c r="J260" s="51" t="s">
        <v>1317</v>
      </c>
    </row>
    <row r="261" spans="1:10" ht="20.25">
      <c r="A261">
        <v>260</v>
      </c>
      <c r="B261" s="54">
        <v>3098</v>
      </c>
      <c r="C261" s="49" t="s">
        <v>729</v>
      </c>
      <c r="D261" s="49" t="s">
        <v>542</v>
      </c>
      <c r="E261" s="49" t="s">
        <v>153</v>
      </c>
      <c r="F261" s="49" t="s">
        <v>764</v>
      </c>
      <c r="G261" s="57">
        <v>1570501331666</v>
      </c>
      <c r="H261" s="50">
        <v>39330</v>
      </c>
      <c r="I261" s="49" t="s">
        <v>1331</v>
      </c>
      <c r="J261" s="49" t="s">
        <v>1317</v>
      </c>
    </row>
    <row r="262" spans="1:10" ht="20.25">
      <c r="A262">
        <v>261</v>
      </c>
      <c r="B262" s="54">
        <v>3099</v>
      </c>
      <c r="C262" s="51" t="s">
        <v>729</v>
      </c>
      <c r="D262" s="51" t="s">
        <v>571</v>
      </c>
      <c r="E262" s="51" t="s">
        <v>179</v>
      </c>
      <c r="F262" s="51" t="s">
        <v>764</v>
      </c>
      <c r="G262" s="57">
        <v>1570501332891</v>
      </c>
      <c r="H262" s="52">
        <v>39390</v>
      </c>
      <c r="I262" s="51" t="s">
        <v>1331</v>
      </c>
      <c r="J262" s="51" t="s">
        <v>1316</v>
      </c>
    </row>
    <row r="263" spans="1:10" ht="20.25">
      <c r="A263">
        <v>262</v>
      </c>
      <c r="B263" s="54">
        <v>3100</v>
      </c>
      <c r="C263" s="49" t="s">
        <v>729</v>
      </c>
      <c r="D263" s="49" t="s">
        <v>511</v>
      </c>
      <c r="E263" s="49" t="s">
        <v>121</v>
      </c>
      <c r="F263" s="49" t="s">
        <v>764</v>
      </c>
      <c r="G263" s="57">
        <v>1570501332441</v>
      </c>
      <c r="H263" s="50">
        <v>39369</v>
      </c>
      <c r="I263" s="49" t="s">
        <v>1347</v>
      </c>
      <c r="J263" s="49" t="s">
        <v>1316</v>
      </c>
    </row>
    <row r="264" spans="1:10" ht="20.25">
      <c r="A264">
        <v>263</v>
      </c>
      <c r="B264" s="54">
        <v>3101</v>
      </c>
      <c r="C264" s="51" t="s">
        <v>730</v>
      </c>
      <c r="D264" s="51" t="s">
        <v>555</v>
      </c>
      <c r="E264" s="51" t="s">
        <v>165</v>
      </c>
      <c r="F264" s="51" t="s">
        <v>763</v>
      </c>
      <c r="G264" s="57">
        <v>1570501330171</v>
      </c>
      <c r="H264" s="52">
        <v>39238</v>
      </c>
      <c r="I264" s="51" t="s">
        <v>1331</v>
      </c>
      <c r="J264" s="51" t="s">
        <v>1317</v>
      </c>
    </row>
    <row r="265" spans="1:10" ht="20.25">
      <c r="A265">
        <v>264</v>
      </c>
      <c r="B265" s="54">
        <v>3102</v>
      </c>
      <c r="C265" s="49" t="s">
        <v>730</v>
      </c>
      <c r="D265" s="49" t="s">
        <v>556</v>
      </c>
      <c r="E265" s="49" t="s">
        <v>166</v>
      </c>
      <c r="F265" s="49" t="s">
        <v>763</v>
      </c>
      <c r="G265" s="57">
        <v>1839901984565</v>
      </c>
      <c r="H265" s="50">
        <v>39367</v>
      </c>
      <c r="I265" s="49" t="s">
        <v>1331</v>
      </c>
      <c r="J265" s="49" t="s">
        <v>1317</v>
      </c>
    </row>
    <row r="266" spans="1:10" ht="20.25">
      <c r="A266">
        <v>265</v>
      </c>
      <c r="B266" s="54">
        <v>3103</v>
      </c>
      <c r="C266" s="51" t="s">
        <v>730</v>
      </c>
      <c r="D266" s="51" t="s">
        <v>478</v>
      </c>
      <c r="E266" s="51" t="s">
        <v>780</v>
      </c>
      <c r="F266" s="51" t="s">
        <v>763</v>
      </c>
      <c r="G266" s="57">
        <v>1104301042323</v>
      </c>
      <c r="H266" s="52">
        <v>39297</v>
      </c>
      <c r="I266" s="51" t="s">
        <v>1331</v>
      </c>
      <c r="J266" s="51" t="s">
        <v>1316</v>
      </c>
    </row>
    <row r="267" spans="1:10" ht="20.25">
      <c r="A267">
        <v>266</v>
      </c>
      <c r="B267" s="54">
        <v>3104</v>
      </c>
      <c r="C267" s="49" t="s">
        <v>730</v>
      </c>
      <c r="D267" s="49" t="s">
        <v>557</v>
      </c>
      <c r="E267" s="49" t="s">
        <v>127</v>
      </c>
      <c r="F267" s="49" t="s">
        <v>763</v>
      </c>
      <c r="G267" s="57">
        <v>1570501330830</v>
      </c>
      <c r="H267" s="50">
        <v>39284</v>
      </c>
      <c r="I267" s="49" t="s">
        <v>1331</v>
      </c>
      <c r="J267" s="49" t="s">
        <v>1317</v>
      </c>
    </row>
    <row r="268" spans="1:10" ht="20.25">
      <c r="A268">
        <v>267</v>
      </c>
      <c r="B268" s="54">
        <v>3105</v>
      </c>
      <c r="C268" s="51" t="s">
        <v>729</v>
      </c>
      <c r="D268" s="51" t="s">
        <v>572</v>
      </c>
      <c r="E268" s="51" t="s">
        <v>180</v>
      </c>
      <c r="F268" s="51" t="s">
        <v>764</v>
      </c>
      <c r="G268" s="57">
        <v>1570501332221</v>
      </c>
      <c r="H268" s="52">
        <v>39354</v>
      </c>
      <c r="I268" s="51" t="s">
        <v>1331</v>
      </c>
      <c r="J268" s="51" t="s">
        <v>1316</v>
      </c>
    </row>
    <row r="269" spans="1:10" ht="20.25">
      <c r="A269">
        <v>268</v>
      </c>
      <c r="B269" s="54">
        <v>3106</v>
      </c>
      <c r="C269" s="49" t="s">
        <v>729</v>
      </c>
      <c r="D269" s="49" t="s">
        <v>510</v>
      </c>
      <c r="E269" s="49" t="s">
        <v>181</v>
      </c>
      <c r="F269" s="49" t="s">
        <v>764</v>
      </c>
      <c r="G269" s="57">
        <v>1579901268447</v>
      </c>
      <c r="H269" s="50">
        <v>39434</v>
      </c>
      <c r="I269" s="49" t="s">
        <v>1331</v>
      </c>
      <c r="J269" s="49" t="s">
        <v>1316</v>
      </c>
    </row>
    <row r="270" spans="1:10" ht="20.25">
      <c r="A270">
        <v>269</v>
      </c>
      <c r="B270" s="54">
        <v>3107</v>
      </c>
      <c r="C270" s="51" t="s">
        <v>729</v>
      </c>
      <c r="D270" s="51" t="s">
        <v>543</v>
      </c>
      <c r="E270" s="51" t="s">
        <v>154</v>
      </c>
      <c r="F270" s="51" t="s">
        <v>764</v>
      </c>
      <c r="G270" s="57">
        <v>1570501329882</v>
      </c>
      <c r="H270" s="52">
        <v>39219</v>
      </c>
      <c r="I270" s="51" t="s">
        <v>1331</v>
      </c>
      <c r="J270" s="51" t="s">
        <v>1317</v>
      </c>
    </row>
    <row r="271" spans="1:10" ht="20.25">
      <c r="A271">
        <v>270</v>
      </c>
      <c r="B271" s="54">
        <v>3108</v>
      </c>
      <c r="C271" s="49" t="s">
        <v>729</v>
      </c>
      <c r="D271" s="49" t="s">
        <v>573</v>
      </c>
      <c r="E271" s="49" t="s">
        <v>182</v>
      </c>
      <c r="F271" s="49" t="s">
        <v>764</v>
      </c>
      <c r="G271" s="57">
        <v>1579901255698</v>
      </c>
      <c r="H271" s="50">
        <v>39352</v>
      </c>
      <c r="I271" s="49" t="s">
        <v>1331</v>
      </c>
      <c r="J271" s="49" t="s">
        <v>1316</v>
      </c>
    </row>
    <row r="272" spans="1:10" ht="20.25">
      <c r="A272">
        <v>271</v>
      </c>
      <c r="B272" s="54">
        <v>3109</v>
      </c>
      <c r="C272" s="51" t="s">
        <v>730</v>
      </c>
      <c r="D272" s="51" t="s">
        <v>558</v>
      </c>
      <c r="E272" s="51" t="s">
        <v>167</v>
      </c>
      <c r="F272" s="51" t="s">
        <v>763</v>
      </c>
      <c r="G272" s="57">
        <v>1570501333049</v>
      </c>
      <c r="H272" s="52">
        <v>39395</v>
      </c>
      <c r="I272" s="51" t="s">
        <v>1331</v>
      </c>
      <c r="J272" s="51" t="s">
        <v>1317</v>
      </c>
    </row>
    <row r="273" spans="1:10" ht="20.25">
      <c r="A273">
        <v>272</v>
      </c>
      <c r="B273" s="54">
        <v>3111</v>
      </c>
      <c r="C273" s="49" t="s">
        <v>730</v>
      </c>
      <c r="D273" s="49" t="s">
        <v>559</v>
      </c>
      <c r="E273" s="49" t="s">
        <v>168</v>
      </c>
      <c r="F273" s="49" t="s">
        <v>763</v>
      </c>
      <c r="G273" s="57">
        <v>1570501330902</v>
      </c>
      <c r="H273" s="50">
        <v>39287</v>
      </c>
      <c r="I273" s="49" t="s">
        <v>1331</v>
      </c>
      <c r="J273" s="49" t="s">
        <v>1317</v>
      </c>
    </row>
    <row r="274" spans="1:10" ht="20.25">
      <c r="A274">
        <v>273</v>
      </c>
      <c r="B274" s="54">
        <v>3113</v>
      </c>
      <c r="C274" s="51" t="s">
        <v>729</v>
      </c>
      <c r="D274" s="51" t="s">
        <v>1353</v>
      </c>
      <c r="E274" s="51" t="s">
        <v>39</v>
      </c>
      <c r="F274" s="51" t="s">
        <v>764</v>
      </c>
      <c r="G274" s="57">
        <v>1570501350199</v>
      </c>
      <c r="H274" s="52">
        <v>40598</v>
      </c>
      <c r="I274" s="51" t="s">
        <v>1354</v>
      </c>
      <c r="J274" s="51" t="s">
        <v>1316</v>
      </c>
    </row>
    <row r="275" spans="1:10" ht="20.25">
      <c r="A275">
        <v>274</v>
      </c>
      <c r="B275" s="54">
        <v>3115</v>
      </c>
      <c r="C275" s="49" t="s">
        <v>729</v>
      </c>
      <c r="D275" s="49" t="s">
        <v>1355</v>
      </c>
      <c r="E275" s="49" t="s">
        <v>40</v>
      </c>
      <c r="F275" s="49" t="s">
        <v>764</v>
      </c>
      <c r="G275" s="57">
        <v>1510101607681</v>
      </c>
      <c r="H275" s="50">
        <v>40602</v>
      </c>
      <c r="I275" s="49" t="s">
        <v>1354</v>
      </c>
      <c r="J275" s="49" t="s">
        <v>1316</v>
      </c>
    </row>
    <row r="276" spans="1:10" ht="20.25">
      <c r="A276">
        <v>275</v>
      </c>
      <c r="B276" s="54">
        <v>3116</v>
      </c>
      <c r="C276" s="51" t="s">
        <v>729</v>
      </c>
      <c r="D276" s="51" t="s">
        <v>1356</v>
      </c>
      <c r="E276" s="51" t="s">
        <v>9</v>
      </c>
      <c r="F276" s="51" t="s">
        <v>764</v>
      </c>
      <c r="G276" s="57">
        <v>1570501348381</v>
      </c>
      <c r="H276" s="52">
        <v>40475</v>
      </c>
      <c r="I276" s="51" t="s">
        <v>1354</v>
      </c>
      <c r="J276" s="51" t="s">
        <v>1317</v>
      </c>
    </row>
    <row r="277" spans="1:10" ht="20.25">
      <c r="A277">
        <v>276</v>
      </c>
      <c r="B277" s="54">
        <v>3117</v>
      </c>
      <c r="C277" s="49" t="s">
        <v>729</v>
      </c>
      <c r="D277" s="49" t="s">
        <v>1357</v>
      </c>
      <c r="E277" s="49" t="s">
        <v>10</v>
      </c>
      <c r="F277" s="49" t="s">
        <v>764</v>
      </c>
      <c r="G277" s="57">
        <v>1579901406769</v>
      </c>
      <c r="H277" s="50">
        <v>40328</v>
      </c>
      <c r="I277" s="49" t="s">
        <v>1354</v>
      </c>
      <c r="J277" s="49" t="s">
        <v>1317</v>
      </c>
    </row>
    <row r="278" spans="1:10" ht="20.25">
      <c r="A278">
        <v>277</v>
      </c>
      <c r="B278" s="54">
        <v>3118</v>
      </c>
      <c r="C278" s="51" t="s">
        <v>729</v>
      </c>
      <c r="D278" s="51" t="s">
        <v>1358</v>
      </c>
      <c r="E278" s="51" t="s">
        <v>41</v>
      </c>
      <c r="F278" s="51" t="s">
        <v>764</v>
      </c>
      <c r="G278" s="57">
        <v>1417300067900</v>
      </c>
      <c r="H278" s="52">
        <v>40509</v>
      </c>
      <c r="I278" s="51" t="s">
        <v>1354</v>
      </c>
      <c r="J278" s="51" t="s">
        <v>1316</v>
      </c>
    </row>
    <row r="279" spans="1:10" ht="20.25">
      <c r="A279">
        <v>278</v>
      </c>
      <c r="B279" s="54">
        <v>3120</v>
      </c>
      <c r="C279" s="49" t="s">
        <v>729</v>
      </c>
      <c r="D279" s="49" t="s">
        <v>1359</v>
      </c>
      <c r="E279" s="49" t="s">
        <v>42</v>
      </c>
      <c r="F279" s="49" t="s">
        <v>764</v>
      </c>
      <c r="G279" s="57">
        <v>1103200234102</v>
      </c>
      <c r="H279" s="50">
        <v>40547</v>
      </c>
      <c r="I279" s="49" t="s">
        <v>1354</v>
      </c>
      <c r="J279" s="49" t="s">
        <v>1316</v>
      </c>
    </row>
    <row r="280" spans="1:10" ht="20.25">
      <c r="A280">
        <v>279</v>
      </c>
      <c r="B280" s="54">
        <v>3121</v>
      </c>
      <c r="C280" s="51" t="s">
        <v>729</v>
      </c>
      <c r="D280" s="51" t="s">
        <v>1360</v>
      </c>
      <c r="E280" s="51" t="s">
        <v>11</v>
      </c>
      <c r="F280" s="51" t="s">
        <v>764</v>
      </c>
      <c r="G280" s="57">
        <v>1579901408494</v>
      </c>
      <c r="H280" s="52">
        <v>40340</v>
      </c>
      <c r="I280" s="51" t="s">
        <v>1354</v>
      </c>
      <c r="J280" s="51" t="s">
        <v>1317</v>
      </c>
    </row>
    <row r="281" spans="1:10" ht="20.25">
      <c r="A281">
        <v>280</v>
      </c>
      <c r="B281" s="54">
        <v>3123</v>
      </c>
      <c r="C281" s="49" t="s">
        <v>729</v>
      </c>
      <c r="D281" s="49" t="s">
        <v>1361</v>
      </c>
      <c r="E281" s="49" t="s">
        <v>12</v>
      </c>
      <c r="F281" s="49" t="s">
        <v>764</v>
      </c>
      <c r="G281" s="57">
        <v>5571500095121</v>
      </c>
      <c r="H281" s="50">
        <v>40561</v>
      </c>
      <c r="I281" s="49" t="s">
        <v>1354</v>
      </c>
      <c r="J281" s="49" t="s">
        <v>1317</v>
      </c>
    </row>
    <row r="282" spans="1:10" ht="20.25">
      <c r="A282">
        <v>281</v>
      </c>
      <c r="B282" s="54">
        <v>3127</v>
      </c>
      <c r="C282" s="51" t="s">
        <v>730</v>
      </c>
      <c r="D282" s="51" t="s">
        <v>1362</v>
      </c>
      <c r="E282" s="51" t="s">
        <v>20</v>
      </c>
      <c r="F282" s="51" t="s">
        <v>763</v>
      </c>
      <c r="G282" s="57">
        <v>1579901455701</v>
      </c>
      <c r="H282" s="52">
        <v>40623</v>
      </c>
      <c r="I282" s="51" t="s">
        <v>1354</v>
      </c>
      <c r="J282" s="51" t="s">
        <v>1317</v>
      </c>
    </row>
    <row r="283" spans="1:10" ht="20.25">
      <c r="A283">
        <v>282</v>
      </c>
      <c r="B283" s="54">
        <v>3128</v>
      </c>
      <c r="C283" s="49" t="s">
        <v>730</v>
      </c>
      <c r="D283" s="49" t="s">
        <v>1363</v>
      </c>
      <c r="E283" s="49" t="s">
        <v>50</v>
      </c>
      <c r="F283" s="49" t="s">
        <v>763</v>
      </c>
      <c r="G283" s="57">
        <v>1849902214291</v>
      </c>
      <c r="H283" s="50">
        <v>40482</v>
      </c>
      <c r="I283" s="49" t="s">
        <v>1354</v>
      </c>
      <c r="J283" s="49" t="s">
        <v>1316</v>
      </c>
    </row>
    <row r="284" spans="1:10" ht="20.25">
      <c r="A284">
        <v>283</v>
      </c>
      <c r="B284" s="54">
        <v>3129</v>
      </c>
      <c r="C284" s="51" t="s">
        <v>730</v>
      </c>
      <c r="D284" s="51" t="s">
        <v>1364</v>
      </c>
      <c r="E284" s="51" t="s">
        <v>22</v>
      </c>
      <c r="F284" s="51" t="s">
        <v>763</v>
      </c>
      <c r="G284" s="57">
        <v>1570501348186</v>
      </c>
      <c r="H284" s="52">
        <v>40467</v>
      </c>
      <c r="I284" s="51" t="s">
        <v>1354</v>
      </c>
      <c r="J284" s="51" t="s">
        <v>1317</v>
      </c>
    </row>
    <row r="285" spans="1:10" ht="20.25">
      <c r="A285">
        <v>284</v>
      </c>
      <c r="B285" s="54">
        <v>3132</v>
      </c>
      <c r="C285" s="49" t="s">
        <v>730</v>
      </c>
      <c r="D285" s="49" t="s">
        <v>1365</v>
      </c>
      <c r="E285" s="49" t="s">
        <v>54</v>
      </c>
      <c r="F285" s="49" t="s">
        <v>763</v>
      </c>
      <c r="G285" s="57">
        <v>1570501348992</v>
      </c>
      <c r="H285" s="50">
        <v>40523</v>
      </c>
      <c r="I285" s="49" t="s">
        <v>1354</v>
      </c>
      <c r="J285" s="49" t="s">
        <v>1316</v>
      </c>
    </row>
    <row r="286" spans="1:10" ht="20.25">
      <c r="A286">
        <v>285</v>
      </c>
      <c r="B286" s="54">
        <v>3133</v>
      </c>
      <c r="C286" s="51" t="s">
        <v>730</v>
      </c>
      <c r="D286" s="51" t="s">
        <v>1366</v>
      </c>
      <c r="E286" s="51" t="s">
        <v>51</v>
      </c>
      <c r="F286" s="51" t="s">
        <v>763</v>
      </c>
      <c r="G286" s="57">
        <v>1570501346124</v>
      </c>
      <c r="H286" s="52">
        <v>40321</v>
      </c>
      <c r="I286" s="51" t="s">
        <v>1354</v>
      </c>
      <c r="J286" s="51" t="s">
        <v>1316</v>
      </c>
    </row>
    <row r="287" spans="1:10" ht="20.25">
      <c r="A287">
        <v>286</v>
      </c>
      <c r="B287" s="54">
        <v>3134</v>
      </c>
      <c r="C287" s="49" t="s">
        <v>730</v>
      </c>
      <c r="D287" s="49" t="s">
        <v>1367</v>
      </c>
      <c r="E287" s="49" t="s">
        <v>24</v>
      </c>
      <c r="F287" s="49" t="s">
        <v>763</v>
      </c>
      <c r="G287" s="57">
        <v>1579901460399</v>
      </c>
      <c r="H287" s="50">
        <v>40647</v>
      </c>
      <c r="I287" s="49" t="s">
        <v>1354</v>
      </c>
      <c r="J287" s="49" t="s">
        <v>1317</v>
      </c>
    </row>
    <row r="288" spans="1:10" ht="20.25">
      <c r="A288">
        <v>287</v>
      </c>
      <c r="B288" s="54">
        <v>3135</v>
      </c>
      <c r="C288" s="51" t="s">
        <v>730</v>
      </c>
      <c r="D288" s="51" t="s">
        <v>1368</v>
      </c>
      <c r="E288" s="51" t="s">
        <v>52</v>
      </c>
      <c r="F288" s="51" t="s">
        <v>763</v>
      </c>
      <c r="G288" s="57">
        <v>1570501346451</v>
      </c>
      <c r="H288" s="52">
        <v>40349</v>
      </c>
      <c r="I288" s="51" t="s">
        <v>1354</v>
      </c>
      <c r="J288" s="51" t="s">
        <v>1316</v>
      </c>
    </row>
    <row r="289" spans="1:10" ht="20.25">
      <c r="A289">
        <v>288</v>
      </c>
      <c r="B289" s="54">
        <v>3136</v>
      </c>
      <c r="C289" s="49" t="s">
        <v>730</v>
      </c>
      <c r="D289" s="49" t="s">
        <v>1369</v>
      </c>
      <c r="E289" s="49" t="s">
        <v>18</v>
      </c>
      <c r="F289" s="49" t="s">
        <v>763</v>
      </c>
      <c r="G289" s="57">
        <v>1509966785772</v>
      </c>
      <c r="H289" s="50">
        <v>40358</v>
      </c>
      <c r="I289" s="49" t="s">
        <v>1354</v>
      </c>
      <c r="J289" s="49" t="s">
        <v>1317</v>
      </c>
    </row>
    <row r="290" spans="1:10" ht="20.25">
      <c r="A290">
        <v>289</v>
      </c>
      <c r="B290" s="54">
        <v>3137</v>
      </c>
      <c r="C290" s="51" t="s">
        <v>730</v>
      </c>
      <c r="D290" s="51" t="s">
        <v>1370</v>
      </c>
      <c r="E290" s="51" t="s">
        <v>56</v>
      </c>
      <c r="F290" s="51" t="s">
        <v>763</v>
      </c>
      <c r="G290" s="57">
        <v>1909803630717</v>
      </c>
      <c r="H290" s="52">
        <v>40597</v>
      </c>
      <c r="I290" s="51" t="s">
        <v>1354</v>
      </c>
      <c r="J290" s="51" t="s">
        <v>1316</v>
      </c>
    </row>
    <row r="291" spans="1:10" ht="20.25">
      <c r="A291">
        <v>290</v>
      </c>
      <c r="B291" s="54">
        <v>3140</v>
      </c>
      <c r="C291" s="49" t="s">
        <v>730</v>
      </c>
      <c r="D291" s="49" t="s">
        <v>1371</v>
      </c>
      <c r="E291" s="49" t="s">
        <v>260</v>
      </c>
      <c r="F291" s="49" t="s">
        <v>763</v>
      </c>
      <c r="G291" s="57">
        <v>1570501322161</v>
      </c>
      <c r="H291" s="50">
        <v>38684</v>
      </c>
      <c r="I291" s="49" t="s">
        <v>1320</v>
      </c>
      <c r="J291" s="49" t="s">
        <v>1317</v>
      </c>
    </row>
    <row r="292" spans="1:10" ht="20.25">
      <c r="A292">
        <v>291</v>
      </c>
      <c r="B292" s="54">
        <v>3145</v>
      </c>
      <c r="C292" s="51" t="s">
        <v>729</v>
      </c>
      <c r="D292" s="51" t="s">
        <v>626</v>
      </c>
      <c r="E292" s="51" t="s">
        <v>234</v>
      </c>
      <c r="F292" s="51" t="s">
        <v>764</v>
      </c>
      <c r="G292" s="57">
        <v>1570501329203</v>
      </c>
      <c r="H292" s="52">
        <v>39162</v>
      </c>
      <c r="I292" s="51" t="s">
        <v>1324</v>
      </c>
      <c r="J292" s="51" t="s">
        <v>1316</v>
      </c>
    </row>
    <row r="293" spans="1:10" ht="20.25">
      <c r="A293">
        <v>292</v>
      </c>
      <c r="B293" s="54">
        <v>3148</v>
      </c>
      <c r="C293" s="49" t="s">
        <v>729</v>
      </c>
      <c r="D293" s="49" t="s">
        <v>468</v>
      </c>
      <c r="E293" s="49" t="s">
        <v>102</v>
      </c>
      <c r="F293" s="49" t="s">
        <v>764</v>
      </c>
      <c r="G293" s="57">
        <v>1570501342170</v>
      </c>
      <c r="H293" s="50">
        <v>40048</v>
      </c>
      <c r="I293" s="49" t="s">
        <v>1350</v>
      </c>
      <c r="J293" s="49" t="s">
        <v>1316</v>
      </c>
    </row>
    <row r="294" spans="1:10" ht="20.25">
      <c r="A294">
        <v>293</v>
      </c>
      <c r="B294" s="54">
        <v>3149</v>
      </c>
      <c r="C294" s="51" t="s">
        <v>729</v>
      </c>
      <c r="D294" s="51" t="s">
        <v>396</v>
      </c>
      <c r="E294" s="51" t="s">
        <v>26</v>
      </c>
      <c r="F294" s="51" t="s">
        <v>764</v>
      </c>
      <c r="G294" s="57">
        <v>1570501349875</v>
      </c>
      <c r="H294" s="52">
        <v>40579</v>
      </c>
      <c r="I294" s="51" t="s">
        <v>1354</v>
      </c>
      <c r="J294" s="51" t="s">
        <v>1317</v>
      </c>
    </row>
    <row r="295" spans="1:10" ht="20.25">
      <c r="A295">
        <v>294</v>
      </c>
      <c r="B295" s="54">
        <v>3152</v>
      </c>
      <c r="C295" s="49" t="s">
        <v>730</v>
      </c>
      <c r="D295" s="49" t="s">
        <v>1372</v>
      </c>
      <c r="E295" s="49" t="s">
        <v>19</v>
      </c>
      <c r="F295" s="49" t="s">
        <v>763</v>
      </c>
      <c r="G295" s="57">
        <v>1907500052928</v>
      </c>
      <c r="H295" s="50">
        <v>40414</v>
      </c>
      <c r="I295" s="49" t="s">
        <v>1354</v>
      </c>
      <c r="J295" s="49" t="s">
        <v>1317</v>
      </c>
    </row>
    <row r="296" spans="1:10" ht="20.25">
      <c r="A296">
        <v>295</v>
      </c>
      <c r="B296" s="54">
        <v>3153</v>
      </c>
      <c r="C296" s="51" t="s">
        <v>730</v>
      </c>
      <c r="D296" s="51" t="s">
        <v>1373</v>
      </c>
      <c r="E296" s="51" t="s">
        <v>21</v>
      </c>
      <c r="F296" s="51" t="s">
        <v>763</v>
      </c>
      <c r="G296" s="57">
        <v>1309903814106</v>
      </c>
      <c r="H296" s="52">
        <v>40423</v>
      </c>
      <c r="I296" s="51" t="s">
        <v>1354</v>
      </c>
      <c r="J296" s="51" t="s">
        <v>1317</v>
      </c>
    </row>
    <row r="297" spans="1:10" ht="20.25">
      <c r="A297">
        <v>296</v>
      </c>
      <c r="B297" s="54">
        <v>3155</v>
      </c>
      <c r="C297" s="49" t="s">
        <v>730</v>
      </c>
      <c r="D297" s="49" t="s">
        <v>1374</v>
      </c>
      <c r="E297" s="49" t="s">
        <v>23</v>
      </c>
      <c r="F297" s="49" t="s">
        <v>763</v>
      </c>
      <c r="G297" s="57">
        <v>1570501346370</v>
      </c>
      <c r="H297" s="50">
        <v>40345</v>
      </c>
      <c r="I297" s="49" t="s">
        <v>1354</v>
      </c>
      <c r="J297" s="49" t="s">
        <v>1317</v>
      </c>
    </row>
    <row r="298" spans="1:10" ht="20.25">
      <c r="A298">
        <v>297</v>
      </c>
      <c r="B298" s="54">
        <v>3157</v>
      </c>
      <c r="C298" s="51" t="s">
        <v>729</v>
      </c>
      <c r="D298" s="51" t="s">
        <v>544</v>
      </c>
      <c r="E298" s="51" t="s">
        <v>155</v>
      </c>
      <c r="F298" s="51" t="s">
        <v>764</v>
      </c>
      <c r="G298" s="57">
        <v>1579901254900</v>
      </c>
      <c r="H298" s="52">
        <v>39348</v>
      </c>
      <c r="I298" s="51" t="s">
        <v>1331</v>
      </c>
      <c r="J298" s="51" t="s">
        <v>1317</v>
      </c>
    </row>
    <row r="299" spans="1:10" ht="20.25">
      <c r="A299">
        <v>298</v>
      </c>
      <c r="B299" s="54">
        <v>3158</v>
      </c>
      <c r="C299" s="49" t="s">
        <v>730</v>
      </c>
      <c r="D299" s="49" t="s">
        <v>682</v>
      </c>
      <c r="E299" s="49" t="s">
        <v>321</v>
      </c>
      <c r="F299" s="49" t="s">
        <v>763</v>
      </c>
      <c r="G299" s="57">
        <v>1300101273920</v>
      </c>
      <c r="H299" s="50">
        <v>38029</v>
      </c>
      <c r="I299" s="49" t="s">
        <v>1318</v>
      </c>
      <c r="J299" s="49" t="s">
        <v>1316</v>
      </c>
    </row>
    <row r="300" spans="1:10" ht="20.25">
      <c r="A300">
        <v>299</v>
      </c>
      <c r="B300" s="54">
        <v>3159</v>
      </c>
      <c r="C300" s="51" t="s">
        <v>730</v>
      </c>
      <c r="D300" s="51" t="s">
        <v>683</v>
      </c>
      <c r="E300" s="51" t="s">
        <v>31</v>
      </c>
      <c r="F300" s="51" t="s">
        <v>763</v>
      </c>
      <c r="G300" s="57">
        <v>1570501314338</v>
      </c>
      <c r="H300" s="52">
        <v>38244</v>
      </c>
      <c r="I300" s="51" t="s">
        <v>1318</v>
      </c>
      <c r="J300" s="51" t="s">
        <v>1316</v>
      </c>
    </row>
    <row r="301" spans="1:10" ht="20.25">
      <c r="A301">
        <v>300</v>
      </c>
      <c r="B301" s="54">
        <v>3160</v>
      </c>
      <c r="C301" s="49" t="s">
        <v>729</v>
      </c>
      <c r="D301" s="49" t="s">
        <v>671</v>
      </c>
      <c r="E301" s="49" t="s">
        <v>309</v>
      </c>
      <c r="F301" s="49" t="s">
        <v>764</v>
      </c>
      <c r="G301" s="57">
        <v>1900101500238</v>
      </c>
      <c r="H301" s="50">
        <v>38483</v>
      </c>
      <c r="I301" s="49" t="s">
        <v>1318</v>
      </c>
      <c r="J301" s="49" t="s">
        <v>1316</v>
      </c>
    </row>
    <row r="302" spans="1:10" ht="20.25">
      <c r="A302">
        <v>301</v>
      </c>
      <c r="B302" s="54">
        <v>3162</v>
      </c>
      <c r="C302" s="51" t="s">
        <v>729</v>
      </c>
      <c r="D302" s="51" t="s">
        <v>1375</v>
      </c>
      <c r="E302" s="51" t="s">
        <v>249</v>
      </c>
      <c r="F302" s="51" t="s">
        <v>764</v>
      </c>
      <c r="G302" s="57">
        <v>1570501323221</v>
      </c>
      <c r="H302" s="52">
        <v>38742</v>
      </c>
      <c r="I302" s="51" t="s">
        <v>1320</v>
      </c>
      <c r="J302" s="51" t="s">
        <v>1317</v>
      </c>
    </row>
    <row r="303" spans="1:10" ht="20.25">
      <c r="A303">
        <v>302</v>
      </c>
      <c r="B303" s="54">
        <v>3163</v>
      </c>
      <c r="C303" s="49" t="s">
        <v>729</v>
      </c>
      <c r="D303" s="49" t="s">
        <v>512</v>
      </c>
      <c r="E303" s="49" t="s">
        <v>122</v>
      </c>
      <c r="F303" s="49" t="s">
        <v>764</v>
      </c>
      <c r="G303" s="67">
        <v>5571500095113</v>
      </c>
      <c r="H303" s="50">
        <v>39854</v>
      </c>
      <c r="I303" s="49" t="s">
        <v>1347</v>
      </c>
      <c r="J303" s="49" t="s">
        <v>1316</v>
      </c>
    </row>
    <row r="304" spans="1:10" ht="20.25">
      <c r="A304">
        <v>303</v>
      </c>
      <c r="B304" s="54">
        <v>3164</v>
      </c>
      <c r="C304" s="51" t="s">
        <v>729</v>
      </c>
      <c r="D304" s="51" t="s">
        <v>486</v>
      </c>
      <c r="E304" s="51" t="s">
        <v>746</v>
      </c>
      <c r="F304" s="51" t="s">
        <v>764</v>
      </c>
      <c r="G304" s="57">
        <v>1570501340487</v>
      </c>
      <c r="H304" s="52">
        <v>39909</v>
      </c>
      <c r="I304" s="51" t="s">
        <v>1347</v>
      </c>
      <c r="J304" s="51" t="s">
        <v>1317</v>
      </c>
    </row>
    <row r="305" spans="1:10" ht="20.25">
      <c r="A305">
        <v>304</v>
      </c>
      <c r="B305" s="54">
        <v>3165</v>
      </c>
      <c r="C305" s="49" t="s">
        <v>730</v>
      </c>
      <c r="D305" s="49" t="s">
        <v>500</v>
      </c>
      <c r="E305" s="49" t="s">
        <v>757</v>
      </c>
      <c r="F305" s="49" t="s">
        <v>763</v>
      </c>
      <c r="G305" s="57">
        <v>1909803390414</v>
      </c>
      <c r="H305" s="50">
        <v>39806</v>
      </c>
      <c r="I305" s="49" t="s">
        <v>1347</v>
      </c>
      <c r="J305" s="49" t="s">
        <v>1317</v>
      </c>
    </row>
    <row r="306" spans="1:10" ht="20.25">
      <c r="A306">
        <v>305</v>
      </c>
      <c r="B306" s="54">
        <v>3166</v>
      </c>
      <c r="C306" s="51" t="s">
        <v>729</v>
      </c>
      <c r="D306" s="51" t="s">
        <v>513</v>
      </c>
      <c r="E306" s="51" t="s">
        <v>123</v>
      </c>
      <c r="F306" s="51" t="s">
        <v>764</v>
      </c>
      <c r="G306" s="57">
        <v>1579901309852</v>
      </c>
      <c r="H306" s="52">
        <v>39707</v>
      </c>
      <c r="I306" s="51" t="s">
        <v>1347</v>
      </c>
      <c r="J306" s="51" t="s">
        <v>1316</v>
      </c>
    </row>
    <row r="307" spans="1:10" ht="20.25">
      <c r="A307">
        <v>306</v>
      </c>
      <c r="B307" s="54">
        <v>3167</v>
      </c>
      <c r="C307" s="49" t="s">
        <v>729</v>
      </c>
      <c r="D307" s="49" t="s">
        <v>487</v>
      </c>
      <c r="E307" s="49" t="s">
        <v>747</v>
      </c>
      <c r="F307" s="49" t="s">
        <v>764</v>
      </c>
      <c r="G307" s="57">
        <v>1570501337915</v>
      </c>
      <c r="H307" s="50">
        <v>39716</v>
      </c>
      <c r="I307" s="49" t="s">
        <v>1347</v>
      </c>
      <c r="J307" s="49" t="s">
        <v>1317</v>
      </c>
    </row>
    <row r="308" spans="1:10" ht="20.25">
      <c r="A308">
        <v>307</v>
      </c>
      <c r="B308" s="54">
        <v>3168</v>
      </c>
      <c r="C308" s="51" t="s">
        <v>729</v>
      </c>
      <c r="D308" s="51" t="s">
        <v>514</v>
      </c>
      <c r="E308" s="51" t="s">
        <v>124</v>
      </c>
      <c r="F308" s="51" t="s">
        <v>764</v>
      </c>
      <c r="G308" s="57">
        <v>1209000413911</v>
      </c>
      <c r="H308" s="52">
        <v>39694</v>
      </c>
      <c r="I308" s="51" t="s">
        <v>1347</v>
      </c>
      <c r="J308" s="51" t="s">
        <v>1316</v>
      </c>
    </row>
    <row r="309" spans="1:10" ht="20.25">
      <c r="A309">
        <v>308</v>
      </c>
      <c r="B309" s="54">
        <v>3169</v>
      </c>
      <c r="C309" s="49" t="s">
        <v>730</v>
      </c>
      <c r="D309" s="49" t="s">
        <v>529</v>
      </c>
      <c r="E309" s="49" t="s">
        <v>137</v>
      </c>
      <c r="F309" s="49" t="s">
        <v>763</v>
      </c>
      <c r="G309" s="57">
        <v>1609900894271</v>
      </c>
      <c r="H309" s="50">
        <v>39684</v>
      </c>
      <c r="I309" s="49" t="s">
        <v>1347</v>
      </c>
      <c r="J309" s="49" t="s">
        <v>1316</v>
      </c>
    </row>
    <row r="310" spans="1:10" ht="20.25">
      <c r="A310">
        <v>309</v>
      </c>
      <c r="B310" s="54">
        <v>3170</v>
      </c>
      <c r="C310" s="51" t="s">
        <v>729</v>
      </c>
      <c r="D310" s="51" t="s">
        <v>454</v>
      </c>
      <c r="E310" s="51" t="s">
        <v>90</v>
      </c>
      <c r="F310" s="51" t="s">
        <v>764</v>
      </c>
      <c r="G310" s="57">
        <v>1570501341670</v>
      </c>
      <c r="H310" s="52">
        <v>40009</v>
      </c>
      <c r="I310" s="51" t="s">
        <v>1350</v>
      </c>
      <c r="J310" s="51" t="s">
        <v>1316</v>
      </c>
    </row>
    <row r="311" spans="1:10" ht="20.25">
      <c r="A311">
        <v>310</v>
      </c>
      <c r="B311" s="54">
        <v>3171</v>
      </c>
      <c r="C311" s="49" t="s">
        <v>729</v>
      </c>
      <c r="D311" s="49" t="s">
        <v>444</v>
      </c>
      <c r="E311" s="49" t="s">
        <v>80</v>
      </c>
      <c r="F311" s="49" t="s">
        <v>764</v>
      </c>
      <c r="G311" s="57">
        <v>1570501342480</v>
      </c>
      <c r="H311" s="50">
        <v>40065</v>
      </c>
      <c r="I311" s="49" t="s">
        <v>1350</v>
      </c>
      <c r="J311" s="49" t="s">
        <v>1317</v>
      </c>
    </row>
    <row r="312" spans="1:10" ht="20.25">
      <c r="A312">
        <v>311</v>
      </c>
      <c r="B312" s="54">
        <v>3172</v>
      </c>
      <c r="C312" s="51" t="s">
        <v>730</v>
      </c>
      <c r="D312" s="51" t="s">
        <v>449</v>
      </c>
      <c r="E312" s="51" t="s">
        <v>85</v>
      </c>
      <c r="F312" s="51" t="s">
        <v>763</v>
      </c>
      <c r="G312" s="57">
        <v>1570501342846</v>
      </c>
      <c r="H312" s="52">
        <v>40092</v>
      </c>
      <c r="I312" s="51" t="s">
        <v>1350</v>
      </c>
      <c r="J312" s="51" t="s">
        <v>1316</v>
      </c>
    </row>
    <row r="313" spans="1:10" ht="20.25">
      <c r="A313">
        <v>312</v>
      </c>
      <c r="B313" s="54">
        <v>3174</v>
      </c>
      <c r="C313" s="49" t="s">
        <v>730</v>
      </c>
      <c r="D313" s="49" t="s">
        <v>434</v>
      </c>
      <c r="E313" s="49" t="s">
        <v>70</v>
      </c>
      <c r="F313" s="49" t="s">
        <v>763</v>
      </c>
      <c r="G313" s="57">
        <v>1648900123923</v>
      </c>
      <c r="H313" s="50">
        <v>40071</v>
      </c>
      <c r="I313" s="49" t="s">
        <v>1350</v>
      </c>
      <c r="J313" s="49" t="s">
        <v>1317</v>
      </c>
    </row>
    <row r="314" spans="1:10" ht="20.25">
      <c r="A314">
        <v>313</v>
      </c>
      <c r="B314" s="54">
        <v>3175</v>
      </c>
      <c r="C314" s="51" t="s">
        <v>730</v>
      </c>
      <c r="D314" s="51" t="s">
        <v>1025</v>
      </c>
      <c r="E314" s="51" t="s">
        <v>108</v>
      </c>
      <c r="F314" s="51" t="s">
        <v>763</v>
      </c>
      <c r="G314" s="57">
        <v>1909803474243</v>
      </c>
      <c r="H314" s="52">
        <v>40083</v>
      </c>
      <c r="I314" s="51" t="s">
        <v>1350</v>
      </c>
      <c r="J314" s="51" t="s">
        <v>1316</v>
      </c>
    </row>
    <row r="315" spans="1:10" ht="20.25">
      <c r="A315">
        <v>314</v>
      </c>
      <c r="B315" s="54">
        <v>3176</v>
      </c>
      <c r="C315" s="49" t="s">
        <v>729</v>
      </c>
      <c r="D315" s="49" t="s">
        <v>445</v>
      </c>
      <c r="E315" s="49" t="s">
        <v>81</v>
      </c>
      <c r="F315" s="49" t="s">
        <v>764</v>
      </c>
      <c r="G315" s="57">
        <v>1570501343354</v>
      </c>
      <c r="H315" s="50">
        <v>40120</v>
      </c>
      <c r="I315" s="49" t="s">
        <v>1350</v>
      </c>
      <c r="J315" s="49" t="s">
        <v>1317</v>
      </c>
    </row>
    <row r="316" spans="1:10" ht="20.25">
      <c r="A316">
        <v>315</v>
      </c>
      <c r="B316" s="54">
        <v>3179</v>
      </c>
      <c r="C316" s="51" t="s">
        <v>730</v>
      </c>
      <c r="D316" s="51" t="s">
        <v>450</v>
      </c>
      <c r="E316" s="51" t="s">
        <v>32</v>
      </c>
      <c r="F316" s="51" t="s">
        <v>763</v>
      </c>
      <c r="G316" s="57">
        <v>1570501346001</v>
      </c>
      <c r="H316" s="52">
        <v>40309</v>
      </c>
      <c r="I316" s="51" t="s">
        <v>1350</v>
      </c>
      <c r="J316" s="51" t="s">
        <v>1317</v>
      </c>
    </row>
    <row r="317" spans="1:10" ht="20.25">
      <c r="A317">
        <v>316</v>
      </c>
      <c r="B317" s="54">
        <v>3180</v>
      </c>
      <c r="C317" s="49" t="s">
        <v>730</v>
      </c>
      <c r="D317" s="49" t="s">
        <v>461</v>
      </c>
      <c r="E317" s="49" t="s">
        <v>96</v>
      </c>
      <c r="F317" s="49" t="s">
        <v>763</v>
      </c>
      <c r="G317" s="57">
        <v>1570501345471</v>
      </c>
      <c r="H317" s="66">
        <v>40265</v>
      </c>
      <c r="I317" s="49" t="s">
        <v>1350</v>
      </c>
      <c r="J317" s="49" t="s">
        <v>1316</v>
      </c>
    </row>
    <row r="318" spans="1:10" ht="20.25">
      <c r="A318">
        <v>317</v>
      </c>
      <c r="B318" s="54">
        <v>3182</v>
      </c>
      <c r="C318" s="51" t="s">
        <v>729</v>
      </c>
      <c r="D318" s="51" t="s">
        <v>369</v>
      </c>
      <c r="E318" s="51" t="s">
        <v>0</v>
      </c>
      <c r="F318" s="51" t="s">
        <v>764</v>
      </c>
      <c r="G318" s="57">
        <v>1840701118581</v>
      </c>
      <c r="H318" s="52">
        <v>39968</v>
      </c>
      <c r="I318" s="51" t="s">
        <v>1354</v>
      </c>
      <c r="J318" s="51" t="s">
        <v>1317</v>
      </c>
    </row>
    <row r="319" spans="1:10" ht="20.25">
      <c r="A319">
        <v>318</v>
      </c>
      <c r="B319" s="54">
        <v>3183</v>
      </c>
      <c r="C319" s="49" t="s">
        <v>730</v>
      </c>
      <c r="D319" s="49" t="s">
        <v>781</v>
      </c>
      <c r="E319" s="49" t="s">
        <v>360</v>
      </c>
      <c r="F319" s="49" t="s">
        <v>763</v>
      </c>
      <c r="G319" s="57">
        <v>1110301467363</v>
      </c>
      <c r="H319" s="50">
        <v>39457</v>
      </c>
      <c r="I319" s="49" t="s">
        <v>1331</v>
      </c>
      <c r="J319" s="49" t="s">
        <v>1316</v>
      </c>
    </row>
    <row r="320" spans="1:10" ht="20.25">
      <c r="A320">
        <v>319</v>
      </c>
      <c r="B320" s="54">
        <v>3184</v>
      </c>
      <c r="C320" s="51" t="s">
        <v>729</v>
      </c>
      <c r="D320" s="51" t="s">
        <v>1376</v>
      </c>
      <c r="E320" s="51" t="s">
        <v>43</v>
      </c>
      <c r="F320" s="51" t="s">
        <v>764</v>
      </c>
      <c r="G320" s="57">
        <v>1570501346531</v>
      </c>
      <c r="H320" s="52">
        <v>40358</v>
      </c>
      <c r="I320" s="51" t="s">
        <v>1354</v>
      </c>
      <c r="J320" s="51" t="s">
        <v>1316</v>
      </c>
    </row>
    <row r="321" spans="1:10" ht="20.25">
      <c r="A321">
        <v>320</v>
      </c>
      <c r="B321" s="54">
        <v>3185</v>
      </c>
      <c r="C321" s="49" t="s">
        <v>729</v>
      </c>
      <c r="D321" s="49" t="s">
        <v>1377</v>
      </c>
      <c r="E321" s="49" t="s">
        <v>44</v>
      </c>
      <c r="F321" s="49" t="s">
        <v>764</v>
      </c>
      <c r="G321" s="57">
        <v>1102900234066</v>
      </c>
      <c r="H321" s="50">
        <v>40427</v>
      </c>
      <c r="I321" s="49" t="s">
        <v>1354</v>
      </c>
      <c r="J321" s="49" t="s">
        <v>1316</v>
      </c>
    </row>
    <row r="322" spans="1:10" ht="20.25">
      <c r="A322">
        <v>321</v>
      </c>
      <c r="B322" s="54">
        <v>3186</v>
      </c>
      <c r="C322" s="51" t="s">
        <v>729</v>
      </c>
      <c r="D322" s="51" t="s">
        <v>672</v>
      </c>
      <c r="E322" s="51" t="s">
        <v>310</v>
      </c>
      <c r="F322" s="51" t="s">
        <v>764</v>
      </c>
      <c r="G322" s="57">
        <v>1570501312742</v>
      </c>
      <c r="H322" s="52">
        <v>38149</v>
      </c>
      <c r="I322" s="51" t="s">
        <v>1318</v>
      </c>
      <c r="J322" s="51" t="s">
        <v>1316</v>
      </c>
    </row>
    <row r="323" spans="1:10" ht="20.25">
      <c r="A323">
        <v>322</v>
      </c>
      <c r="B323" s="54">
        <v>3189</v>
      </c>
      <c r="C323" s="49" t="s">
        <v>729</v>
      </c>
      <c r="D323" s="49" t="s">
        <v>1378</v>
      </c>
      <c r="E323" s="49" t="s">
        <v>270</v>
      </c>
      <c r="F323" s="49" t="s">
        <v>764</v>
      </c>
      <c r="G323" s="57">
        <v>1529902281706</v>
      </c>
      <c r="H323" s="50">
        <v>38751</v>
      </c>
      <c r="I323" s="49" t="s">
        <v>1320</v>
      </c>
      <c r="J323" s="49" t="s">
        <v>1316</v>
      </c>
    </row>
    <row r="324" spans="1:10" ht="20.25">
      <c r="A324">
        <v>323</v>
      </c>
      <c r="B324" s="54">
        <v>3192</v>
      </c>
      <c r="C324" s="51" t="s">
        <v>730</v>
      </c>
      <c r="D324" s="51" t="s">
        <v>530</v>
      </c>
      <c r="E324" s="51" t="s">
        <v>138</v>
      </c>
      <c r="F324" s="51" t="s">
        <v>763</v>
      </c>
      <c r="G324" s="57">
        <v>1570501330449</v>
      </c>
      <c r="H324" s="52">
        <v>39257</v>
      </c>
      <c r="I324" s="51" t="s">
        <v>1347</v>
      </c>
      <c r="J324" s="51" t="s">
        <v>1316</v>
      </c>
    </row>
    <row r="325" spans="1:10" ht="20.25">
      <c r="A325">
        <v>324</v>
      </c>
      <c r="B325" s="54">
        <v>3194</v>
      </c>
      <c r="C325" s="49" t="s">
        <v>730</v>
      </c>
      <c r="D325" s="49" t="s">
        <v>725</v>
      </c>
      <c r="E325" s="49" t="s">
        <v>363</v>
      </c>
      <c r="F325" s="49" t="s">
        <v>763</v>
      </c>
      <c r="G325" s="57">
        <v>1417900005956</v>
      </c>
      <c r="H325" s="50">
        <v>37946</v>
      </c>
      <c r="I325" s="49" t="s">
        <v>1315</v>
      </c>
      <c r="J325" s="49" t="s">
        <v>1316</v>
      </c>
    </row>
    <row r="326" spans="1:10" ht="20.25">
      <c r="A326">
        <v>325</v>
      </c>
      <c r="B326" s="54">
        <v>3196</v>
      </c>
      <c r="C326" s="51" t="s">
        <v>729</v>
      </c>
      <c r="D326" s="51" t="s">
        <v>1379</v>
      </c>
      <c r="E326" s="51" t="s">
        <v>788</v>
      </c>
      <c r="F326" s="51" t="s">
        <v>764</v>
      </c>
      <c r="G326" s="57">
        <v>1539901110576</v>
      </c>
      <c r="H326" s="52">
        <v>40683</v>
      </c>
      <c r="I326" s="51" t="s">
        <v>1380</v>
      </c>
      <c r="J326" s="51" t="s">
        <v>1317</v>
      </c>
    </row>
    <row r="327" spans="1:10" ht="20.25">
      <c r="A327">
        <v>326</v>
      </c>
      <c r="B327" s="54">
        <v>3197</v>
      </c>
      <c r="C327" s="49" t="s">
        <v>729</v>
      </c>
      <c r="D327" s="49" t="s">
        <v>1381</v>
      </c>
      <c r="E327" s="49" t="s">
        <v>802</v>
      </c>
      <c r="F327" s="49" t="s">
        <v>764</v>
      </c>
      <c r="G327" s="57">
        <v>1570501352574</v>
      </c>
      <c r="H327" s="50">
        <v>40797</v>
      </c>
      <c r="I327" s="49" t="s">
        <v>1380</v>
      </c>
      <c r="J327" s="49" t="s">
        <v>1317</v>
      </c>
    </row>
    <row r="328" spans="1:10" ht="20.25">
      <c r="A328">
        <v>327</v>
      </c>
      <c r="B328" s="54">
        <v>3198</v>
      </c>
      <c r="C328" s="51" t="s">
        <v>729</v>
      </c>
      <c r="D328" s="51" t="s">
        <v>1382</v>
      </c>
      <c r="E328" s="51" t="s">
        <v>803</v>
      </c>
      <c r="F328" s="51" t="s">
        <v>764</v>
      </c>
      <c r="G328" s="57">
        <v>1570501352710</v>
      </c>
      <c r="H328" s="52">
        <v>40804</v>
      </c>
      <c r="I328" s="51" t="s">
        <v>1380</v>
      </c>
      <c r="J328" s="51" t="s">
        <v>1316</v>
      </c>
    </row>
    <row r="329" spans="1:10" ht="20.25">
      <c r="A329">
        <v>328</v>
      </c>
      <c r="B329" s="54">
        <v>3200</v>
      </c>
      <c r="C329" s="49" t="s">
        <v>729</v>
      </c>
      <c r="D329" s="49" t="s">
        <v>1383</v>
      </c>
      <c r="E329" s="49" t="s">
        <v>804</v>
      </c>
      <c r="F329" s="49" t="s">
        <v>764</v>
      </c>
      <c r="G329" s="57">
        <v>1779900479582</v>
      </c>
      <c r="H329" s="50">
        <v>41007</v>
      </c>
      <c r="I329" s="49" t="s">
        <v>1380</v>
      </c>
      <c r="J329" s="49" t="s">
        <v>1316</v>
      </c>
    </row>
    <row r="330" spans="1:10" ht="20.25">
      <c r="A330">
        <v>329</v>
      </c>
      <c r="B330" s="54">
        <v>3201</v>
      </c>
      <c r="C330" s="51" t="s">
        <v>729</v>
      </c>
      <c r="D330" s="51" t="s">
        <v>1384</v>
      </c>
      <c r="E330" s="51" t="s">
        <v>805</v>
      </c>
      <c r="F330" s="51" t="s">
        <v>764</v>
      </c>
      <c r="G330" s="57">
        <v>1570501355298</v>
      </c>
      <c r="H330" s="52">
        <v>40974</v>
      </c>
      <c r="I330" s="51" t="s">
        <v>1380</v>
      </c>
      <c r="J330" s="51" t="s">
        <v>1317</v>
      </c>
    </row>
    <row r="331" spans="1:10" ht="20.25">
      <c r="A331">
        <v>330</v>
      </c>
      <c r="B331" s="54">
        <v>3203</v>
      </c>
      <c r="C331" s="49" t="s">
        <v>729</v>
      </c>
      <c r="D331" s="49" t="s">
        <v>1385</v>
      </c>
      <c r="E331" s="49" t="s">
        <v>790</v>
      </c>
      <c r="F331" s="49" t="s">
        <v>764</v>
      </c>
      <c r="G331" s="57">
        <v>1429900766312</v>
      </c>
      <c r="H331" s="50">
        <v>40732</v>
      </c>
      <c r="I331" s="49" t="s">
        <v>1380</v>
      </c>
      <c r="J331" s="49" t="s">
        <v>1316</v>
      </c>
    </row>
    <row r="332" spans="1:10" ht="20.25">
      <c r="A332">
        <v>331</v>
      </c>
      <c r="B332" s="54">
        <v>3204</v>
      </c>
      <c r="C332" s="51" t="s">
        <v>729</v>
      </c>
      <c r="D332" s="51" t="s">
        <v>1386</v>
      </c>
      <c r="E332" s="51" t="s">
        <v>1032</v>
      </c>
      <c r="F332" s="51" t="s">
        <v>764</v>
      </c>
      <c r="G332" s="57">
        <v>1570501354771</v>
      </c>
      <c r="H332" s="52">
        <v>40924</v>
      </c>
      <c r="I332" s="51" t="s">
        <v>1380</v>
      </c>
      <c r="J332" s="51" t="s">
        <v>1317</v>
      </c>
    </row>
    <row r="333" spans="1:10" ht="20.25">
      <c r="A333">
        <v>332</v>
      </c>
      <c r="B333" s="54">
        <v>3205</v>
      </c>
      <c r="C333" s="49" t="s">
        <v>729</v>
      </c>
      <c r="D333" s="49" t="s">
        <v>1387</v>
      </c>
      <c r="E333" s="49" t="s">
        <v>791</v>
      </c>
      <c r="F333" s="49" t="s">
        <v>764</v>
      </c>
      <c r="G333" s="57">
        <v>1570501352060</v>
      </c>
      <c r="H333" s="50">
        <v>40753</v>
      </c>
      <c r="I333" s="49" t="s">
        <v>1380</v>
      </c>
      <c r="J333" s="49" t="s">
        <v>1316</v>
      </c>
    </row>
    <row r="334" spans="1:10" ht="20.25">
      <c r="A334">
        <v>333</v>
      </c>
      <c r="B334" s="54">
        <v>3206</v>
      </c>
      <c r="C334" s="51" t="s">
        <v>729</v>
      </c>
      <c r="D334" s="51" t="s">
        <v>1388</v>
      </c>
      <c r="E334" s="51" t="s">
        <v>806</v>
      </c>
      <c r="F334" s="51" t="s">
        <v>764</v>
      </c>
      <c r="G334" s="57">
        <v>1579901511317</v>
      </c>
      <c r="H334" s="52">
        <v>40947</v>
      </c>
      <c r="I334" s="51" t="s">
        <v>1380</v>
      </c>
      <c r="J334" s="51" t="s">
        <v>1317</v>
      </c>
    </row>
    <row r="335" spans="1:10" ht="20.25">
      <c r="A335">
        <v>334</v>
      </c>
      <c r="B335" s="54">
        <v>3207</v>
      </c>
      <c r="C335" s="49" t="s">
        <v>729</v>
      </c>
      <c r="D335" s="49" t="s">
        <v>1389</v>
      </c>
      <c r="E335" s="49" t="s">
        <v>792</v>
      </c>
      <c r="F335" s="49" t="s">
        <v>764</v>
      </c>
      <c r="G335" s="57">
        <v>1579901467181</v>
      </c>
      <c r="H335" s="50">
        <v>40698</v>
      </c>
      <c r="I335" s="49" t="s">
        <v>1380</v>
      </c>
      <c r="J335" s="49" t="s">
        <v>1316</v>
      </c>
    </row>
    <row r="336" spans="1:10" ht="20.25">
      <c r="A336">
        <v>335</v>
      </c>
      <c r="B336" s="54">
        <v>3209</v>
      </c>
      <c r="C336" s="51" t="s">
        <v>730</v>
      </c>
      <c r="D336" s="51" t="s">
        <v>1390</v>
      </c>
      <c r="E336" s="51" t="s">
        <v>795</v>
      </c>
      <c r="F336" s="51" t="s">
        <v>763</v>
      </c>
      <c r="G336" s="57">
        <v>1570501352370</v>
      </c>
      <c r="H336" s="52">
        <v>40782</v>
      </c>
      <c r="I336" s="51" t="s">
        <v>1380</v>
      </c>
      <c r="J336" s="51" t="s">
        <v>1316</v>
      </c>
    </row>
    <row r="337" spans="1:10" ht="20.25">
      <c r="A337">
        <v>336</v>
      </c>
      <c r="B337" s="54">
        <v>3211</v>
      </c>
      <c r="C337" s="49" t="s">
        <v>730</v>
      </c>
      <c r="D337" s="49" t="s">
        <v>1391</v>
      </c>
      <c r="E337" s="49" t="s">
        <v>796</v>
      </c>
      <c r="F337" s="49" t="s">
        <v>763</v>
      </c>
      <c r="G337" s="57">
        <v>1570501351322</v>
      </c>
      <c r="H337" s="50">
        <v>40685</v>
      </c>
      <c r="I337" s="49" t="s">
        <v>1380</v>
      </c>
      <c r="J337" s="49" t="s">
        <v>1317</v>
      </c>
    </row>
    <row r="338" spans="1:10" ht="20.25">
      <c r="A338">
        <v>337</v>
      </c>
      <c r="B338" s="54">
        <v>3213</v>
      </c>
      <c r="C338" s="51" t="s">
        <v>730</v>
      </c>
      <c r="D338" s="51" t="s">
        <v>1392</v>
      </c>
      <c r="E338" s="51" t="s">
        <v>797</v>
      </c>
      <c r="F338" s="51" t="s">
        <v>763</v>
      </c>
      <c r="G338" s="57">
        <v>1570501352035</v>
      </c>
      <c r="H338" s="52">
        <v>40753</v>
      </c>
      <c r="I338" s="51" t="s">
        <v>1380</v>
      </c>
      <c r="J338" s="51" t="s">
        <v>1317</v>
      </c>
    </row>
    <row r="339" spans="1:10" ht="20.25">
      <c r="A339">
        <v>338</v>
      </c>
      <c r="B339" s="54">
        <v>3214</v>
      </c>
      <c r="C339" s="49" t="s">
        <v>730</v>
      </c>
      <c r="D339" s="49" t="s">
        <v>1393</v>
      </c>
      <c r="E339" s="49" t="s">
        <v>811</v>
      </c>
      <c r="F339" s="49" t="s">
        <v>763</v>
      </c>
      <c r="G339" s="57">
        <v>1749400140489</v>
      </c>
      <c r="H339" s="50">
        <v>40892</v>
      </c>
      <c r="I339" s="49" t="s">
        <v>1380</v>
      </c>
      <c r="J339" s="49" t="s">
        <v>1316</v>
      </c>
    </row>
    <row r="340" spans="1:10" ht="20.25">
      <c r="A340">
        <v>339</v>
      </c>
      <c r="B340" s="54">
        <v>3216</v>
      </c>
      <c r="C340" s="51" t="s">
        <v>730</v>
      </c>
      <c r="D340" s="51" t="s">
        <v>1394</v>
      </c>
      <c r="E340" s="51" t="s">
        <v>10</v>
      </c>
      <c r="F340" s="51" t="s">
        <v>763</v>
      </c>
      <c r="G340" s="57">
        <v>1570501353635</v>
      </c>
      <c r="H340" s="52">
        <v>40857</v>
      </c>
      <c r="I340" s="51" t="s">
        <v>1380</v>
      </c>
      <c r="J340" s="51" t="s">
        <v>1317</v>
      </c>
    </row>
    <row r="341" spans="1:10" ht="20.25">
      <c r="A341">
        <v>340</v>
      </c>
      <c r="B341" s="54">
        <v>3219</v>
      </c>
      <c r="C341" s="49" t="s">
        <v>730</v>
      </c>
      <c r="D341" s="49" t="s">
        <v>1395</v>
      </c>
      <c r="E341" s="49" t="s">
        <v>812</v>
      </c>
      <c r="F341" s="49" t="s">
        <v>763</v>
      </c>
      <c r="G341" s="57">
        <v>1579901520448</v>
      </c>
      <c r="H341" s="50">
        <v>41002</v>
      </c>
      <c r="I341" s="49" t="s">
        <v>1380</v>
      </c>
      <c r="J341" s="49" t="s">
        <v>1316</v>
      </c>
    </row>
    <row r="342" spans="1:10" ht="20.25">
      <c r="A342">
        <v>341</v>
      </c>
      <c r="B342" s="54">
        <v>3221</v>
      </c>
      <c r="C342" s="49" t="s">
        <v>730</v>
      </c>
      <c r="D342" s="49" t="s">
        <v>1396</v>
      </c>
      <c r="E342" s="49" t="s">
        <v>798</v>
      </c>
      <c r="F342" s="49" t="s">
        <v>763</v>
      </c>
      <c r="G342" s="57">
        <v>1570501352281</v>
      </c>
      <c r="H342" s="50">
        <v>40773</v>
      </c>
      <c r="I342" s="49" t="s">
        <v>1380</v>
      </c>
      <c r="J342" s="49" t="s">
        <v>1316</v>
      </c>
    </row>
    <row r="343" spans="1:10" ht="20.25">
      <c r="A343">
        <v>342</v>
      </c>
      <c r="B343" s="54">
        <v>3222</v>
      </c>
      <c r="C343" s="51" t="s">
        <v>730</v>
      </c>
      <c r="D343" s="51" t="s">
        <v>1397</v>
      </c>
      <c r="E343" s="51" t="s">
        <v>813</v>
      </c>
      <c r="F343" s="51" t="s">
        <v>763</v>
      </c>
      <c r="G343" s="57">
        <v>1509966894784</v>
      </c>
      <c r="H343" s="52">
        <v>40964</v>
      </c>
      <c r="I343" s="51" t="s">
        <v>1380</v>
      </c>
      <c r="J343" s="51" t="s">
        <v>1316</v>
      </c>
    </row>
    <row r="344" spans="1:10" ht="20.25">
      <c r="A344">
        <v>343</v>
      </c>
      <c r="B344" s="54">
        <v>3223</v>
      </c>
      <c r="C344" s="49" t="s">
        <v>729</v>
      </c>
      <c r="D344" s="49" t="s">
        <v>488</v>
      </c>
      <c r="E344" s="49" t="s">
        <v>748</v>
      </c>
      <c r="F344" s="49" t="s">
        <v>764</v>
      </c>
      <c r="G344" s="57">
        <v>1570501338636</v>
      </c>
      <c r="H344" s="50">
        <v>39762</v>
      </c>
      <c r="I344" s="49" t="s">
        <v>1347</v>
      </c>
      <c r="J344" s="49" t="s">
        <v>1317</v>
      </c>
    </row>
    <row r="345" spans="1:10" ht="20.25">
      <c r="A345">
        <v>344</v>
      </c>
      <c r="B345" s="54">
        <v>3225</v>
      </c>
      <c r="C345" s="51" t="s">
        <v>730</v>
      </c>
      <c r="D345" s="51" t="s">
        <v>501</v>
      </c>
      <c r="E345" s="51" t="s">
        <v>758</v>
      </c>
      <c r="F345" s="51" t="s">
        <v>763</v>
      </c>
      <c r="G345" s="57">
        <v>1570501337940</v>
      </c>
      <c r="H345" s="52">
        <v>39723</v>
      </c>
      <c r="I345" s="51" t="s">
        <v>1347</v>
      </c>
      <c r="J345" s="51" t="s">
        <v>1317</v>
      </c>
    </row>
    <row r="346" spans="1:10" ht="20.25">
      <c r="A346">
        <v>345</v>
      </c>
      <c r="B346" s="54">
        <v>3226</v>
      </c>
      <c r="C346" s="49" t="s">
        <v>730</v>
      </c>
      <c r="D346" s="49" t="s">
        <v>502</v>
      </c>
      <c r="E346" s="49" t="s">
        <v>109</v>
      </c>
      <c r="F346" s="49" t="s">
        <v>763</v>
      </c>
      <c r="G346" s="57">
        <v>1103200173715</v>
      </c>
      <c r="H346" s="50">
        <v>39887</v>
      </c>
      <c r="I346" s="49" t="s">
        <v>1347</v>
      </c>
      <c r="J346" s="49" t="s">
        <v>1317</v>
      </c>
    </row>
    <row r="347" spans="1:10" ht="20.25">
      <c r="A347">
        <v>346</v>
      </c>
      <c r="B347" s="54">
        <v>3227</v>
      </c>
      <c r="C347" s="51" t="s">
        <v>730</v>
      </c>
      <c r="D347" s="51" t="s">
        <v>531</v>
      </c>
      <c r="E347" s="51" t="s">
        <v>139</v>
      </c>
      <c r="F347" s="51" t="s">
        <v>763</v>
      </c>
      <c r="G347" s="57">
        <v>1570501340037</v>
      </c>
      <c r="H347" s="52">
        <v>39864</v>
      </c>
      <c r="I347" s="51" t="s">
        <v>1347</v>
      </c>
      <c r="J347" s="51" t="s">
        <v>1316</v>
      </c>
    </row>
    <row r="348" spans="1:10" ht="20.25">
      <c r="A348">
        <v>347</v>
      </c>
      <c r="B348" s="54">
        <v>3228</v>
      </c>
      <c r="C348" s="49" t="s">
        <v>729</v>
      </c>
      <c r="D348" s="49" t="s">
        <v>489</v>
      </c>
      <c r="E348" s="49" t="s">
        <v>749</v>
      </c>
      <c r="F348" s="49" t="s">
        <v>764</v>
      </c>
      <c r="G348" s="57">
        <v>1579901312900</v>
      </c>
      <c r="H348" s="50">
        <v>39725</v>
      </c>
      <c r="I348" s="49" t="s">
        <v>1347</v>
      </c>
      <c r="J348" s="49" t="s">
        <v>1317</v>
      </c>
    </row>
    <row r="349" spans="1:10" ht="20.25">
      <c r="A349">
        <v>348</v>
      </c>
      <c r="B349" s="54">
        <v>3229</v>
      </c>
      <c r="C349" s="51" t="s">
        <v>729</v>
      </c>
      <c r="D349" s="51" t="s">
        <v>515</v>
      </c>
      <c r="E349" s="51" t="s">
        <v>125</v>
      </c>
      <c r="F349" s="51" t="s">
        <v>764</v>
      </c>
      <c r="G349" s="57">
        <v>1579901309101</v>
      </c>
      <c r="H349" s="52">
        <v>39701</v>
      </c>
      <c r="I349" s="51" t="s">
        <v>1347</v>
      </c>
      <c r="J349" s="51" t="s">
        <v>1316</v>
      </c>
    </row>
    <row r="350" spans="1:10" ht="20.25">
      <c r="A350">
        <v>349</v>
      </c>
      <c r="B350" s="54">
        <v>3235</v>
      </c>
      <c r="C350" s="49" t="s">
        <v>729</v>
      </c>
      <c r="D350" s="49" t="s">
        <v>426</v>
      </c>
      <c r="E350" s="49" t="s">
        <v>62</v>
      </c>
      <c r="F350" s="49" t="s">
        <v>764</v>
      </c>
      <c r="G350" s="57">
        <v>1579901349366</v>
      </c>
      <c r="H350" s="50">
        <v>40328</v>
      </c>
      <c r="I350" s="49" t="s">
        <v>1350</v>
      </c>
      <c r="J350" s="49" t="s">
        <v>1317</v>
      </c>
    </row>
    <row r="351" spans="1:10" ht="20.25">
      <c r="A351">
        <v>350</v>
      </c>
      <c r="B351" s="54">
        <v>3236</v>
      </c>
      <c r="C351" s="51" t="s">
        <v>730</v>
      </c>
      <c r="D351" s="51" t="s">
        <v>435</v>
      </c>
      <c r="E351" s="51" t="s">
        <v>71</v>
      </c>
      <c r="F351" s="51" t="s">
        <v>763</v>
      </c>
      <c r="G351" s="57">
        <v>1560101671303</v>
      </c>
      <c r="H351" s="52">
        <v>40051</v>
      </c>
      <c r="I351" s="51" t="s">
        <v>1350</v>
      </c>
      <c r="J351" s="51" t="s">
        <v>1317</v>
      </c>
    </row>
    <row r="352" spans="1:10" ht="20.25">
      <c r="A352">
        <v>351</v>
      </c>
      <c r="B352" s="54">
        <v>3237</v>
      </c>
      <c r="C352" s="49" t="s">
        <v>729</v>
      </c>
      <c r="D352" s="49" t="s">
        <v>455</v>
      </c>
      <c r="E352" s="49" t="s">
        <v>91</v>
      </c>
      <c r="F352" s="49" t="s">
        <v>764</v>
      </c>
      <c r="G352" s="57">
        <v>1570501342340</v>
      </c>
      <c r="H352" s="50">
        <v>40058</v>
      </c>
      <c r="I352" s="49" t="s">
        <v>1350</v>
      </c>
      <c r="J352" s="49" t="s">
        <v>1316</v>
      </c>
    </row>
    <row r="353" spans="1:10" ht="20.25">
      <c r="A353">
        <v>352</v>
      </c>
      <c r="B353" s="54">
        <v>3238</v>
      </c>
      <c r="C353" s="51" t="s">
        <v>729</v>
      </c>
      <c r="D353" s="51" t="s">
        <v>469</v>
      </c>
      <c r="E353" s="51" t="s">
        <v>103</v>
      </c>
      <c r="F353" s="51" t="s">
        <v>764</v>
      </c>
      <c r="G353" s="57">
        <v>1570501343451</v>
      </c>
      <c r="H353" s="52">
        <v>40125</v>
      </c>
      <c r="I353" s="51" t="s">
        <v>1350</v>
      </c>
      <c r="J353" s="51" t="s">
        <v>1316</v>
      </c>
    </row>
    <row r="354" spans="1:10" ht="20.25">
      <c r="A354">
        <v>353</v>
      </c>
      <c r="B354" s="54">
        <v>3239</v>
      </c>
      <c r="C354" s="49" t="s">
        <v>730</v>
      </c>
      <c r="D354" s="49" t="s">
        <v>462</v>
      </c>
      <c r="E354" s="49" t="s">
        <v>97</v>
      </c>
      <c r="F354" s="49" t="s">
        <v>763</v>
      </c>
      <c r="G354" s="57">
        <v>1579901410758</v>
      </c>
      <c r="H354" s="50">
        <v>40354</v>
      </c>
      <c r="I354" s="49" t="s">
        <v>1350</v>
      </c>
      <c r="J354" s="49" t="s">
        <v>1316</v>
      </c>
    </row>
    <row r="355" spans="1:10" ht="20.25">
      <c r="A355">
        <v>354</v>
      </c>
      <c r="B355" s="54">
        <v>3241</v>
      </c>
      <c r="C355" s="51" t="s">
        <v>729</v>
      </c>
      <c r="D355" s="51" t="s">
        <v>1398</v>
      </c>
      <c r="E355" s="51" t="s">
        <v>46</v>
      </c>
      <c r="F355" s="51" t="s">
        <v>764</v>
      </c>
      <c r="G355" s="57">
        <v>1579901425666</v>
      </c>
      <c r="H355" s="52">
        <v>40443</v>
      </c>
      <c r="I355" s="51" t="s">
        <v>1354</v>
      </c>
      <c r="J355" s="51" t="s">
        <v>1316</v>
      </c>
    </row>
    <row r="356" spans="1:10" ht="20.25">
      <c r="A356">
        <v>355</v>
      </c>
      <c r="B356" s="54">
        <v>3242</v>
      </c>
      <c r="C356" s="49" t="s">
        <v>729</v>
      </c>
      <c r="D356" s="49" t="s">
        <v>1399</v>
      </c>
      <c r="E356" s="49" t="s">
        <v>47</v>
      </c>
      <c r="F356" s="49" t="s">
        <v>764</v>
      </c>
      <c r="G356" s="57">
        <v>1570501347155</v>
      </c>
      <c r="H356" s="66">
        <v>40400</v>
      </c>
      <c r="I356" s="49" t="s">
        <v>1354</v>
      </c>
      <c r="J356" s="49" t="s">
        <v>1316</v>
      </c>
    </row>
    <row r="357" spans="1:10" ht="20.25">
      <c r="A357">
        <v>356</v>
      </c>
      <c r="B357" s="54">
        <v>3244</v>
      </c>
      <c r="C357" s="51" t="s">
        <v>729</v>
      </c>
      <c r="D357" s="51" t="s">
        <v>1400</v>
      </c>
      <c r="E357" s="51" t="s">
        <v>48</v>
      </c>
      <c r="F357" s="51" t="s">
        <v>764</v>
      </c>
      <c r="G357" s="57">
        <v>1579901430465</v>
      </c>
      <c r="H357" s="66">
        <v>40471</v>
      </c>
      <c r="I357" s="51" t="s">
        <v>1354</v>
      </c>
      <c r="J357" s="51" t="s">
        <v>1316</v>
      </c>
    </row>
    <row r="358" spans="1:10" ht="20.25">
      <c r="A358">
        <v>357</v>
      </c>
      <c r="B358" s="54">
        <v>3245</v>
      </c>
      <c r="C358" s="49" t="s">
        <v>730</v>
      </c>
      <c r="D358" s="49" t="s">
        <v>1401</v>
      </c>
      <c r="E358" s="49" t="s">
        <v>49</v>
      </c>
      <c r="F358" s="49" t="s">
        <v>763</v>
      </c>
      <c r="G358" s="57">
        <v>1579901431747</v>
      </c>
      <c r="H358" s="50">
        <v>40477</v>
      </c>
      <c r="I358" s="49" t="s">
        <v>1354</v>
      </c>
      <c r="J358" s="49" t="s">
        <v>1316</v>
      </c>
    </row>
    <row r="359" spans="1:10" ht="20.25">
      <c r="A359">
        <v>358</v>
      </c>
      <c r="B359" s="54">
        <v>3247</v>
      </c>
      <c r="C359" s="51" t="s">
        <v>730</v>
      </c>
      <c r="D359" s="51" t="s">
        <v>1402</v>
      </c>
      <c r="E359" s="51" t="s">
        <v>55</v>
      </c>
      <c r="F359" s="51" t="s">
        <v>763</v>
      </c>
      <c r="G359" s="57">
        <v>1570501347058</v>
      </c>
      <c r="H359" s="52">
        <v>40385</v>
      </c>
      <c r="I359" s="51" t="s">
        <v>1354</v>
      </c>
      <c r="J359" s="51" t="s">
        <v>1316</v>
      </c>
    </row>
    <row r="360" spans="1:10" ht="20.25">
      <c r="A360">
        <v>359</v>
      </c>
      <c r="B360" s="54">
        <v>3248</v>
      </c>
      <c r="C360" s="49" t="s">
        <v>729</v>
      </c>
      <c r="D360" s="49" t="s">
        <v>1403</v>
      </c>
      <c r="E360" s="49" t="s">
        <v>13</v>
      </c>
      <c r="F360" s="49" t="s">
        <v>764</v>
      </c>
      <c r="G360" s="57">
        <v>1570501348682</v>
      </c>
      <c r="H360" s="50">
        <v>40494</v>
      </c>
      <c r="I360" s="49" t="s">
        <v>1354</v>
      </c>
      <c r="J360" s="49" t="s">
        <v>1317</v>
      </c>
    </row>
    <row r="361" spans="1:10" ht="20.25">
      <c r="A361">
        <v>360</v>
      </c>
      <c r="B361" s="54">
        <v>3250</v>
      </c>
      <c r="C361" s="51" t="s">
        <v>729</v>
      </c>
      <c r="D361" s="51" t="s">
        <v>1404</v>
      </c>
      <c r="E361" s="51" t="s">
        <v>14</v>
      </c>
      <c r="F361" s="51" t="s">
        <v>764</v>
      </c>
      <c r="G361" s="57" t="s">
        <v>2127</v>
      </c>
      <c r="H361" s="52">
        <v>40534</v>
      </c>
      <c r="I361" s="51" t="s">
        <v>1354</v>
      </c>
      <c r="J361" s="51" t="s">
        <v>1317</v>
      </c>
    </row>
    <row r="362" spans="1:10" ht="20.25">
      <c r="A362">
        <v>361</v>
      </c>
      <c r="B362" s="54">
        <v>3251</v>
      </c>
      <c r="C362" s="49" t="s">
        <v>729</v>
      </c>
      <c r="D362" s="49" t="s">
        <v>1405</v>
      </c>
      <c r="E362" s="49" t="s">
        <v>15</v>
      </c>
      <c r="F362" s="49" t="s">
        <v>764</v>
      </c>
      <c r="G362" s="57">
        <v>1839902166025</v>
      </c>
      <c r="H362" s="50">
        <v>40541</v>
      </c>
      <c r="I362" s="49" t="s">
        <v>1354</v>
      </c>
      <c r="J362" s="49" t="s">
        <v>1317</v>
      </c>
    </row>
    <row r="363" spans="1:10" ht="20.25">
      <c r="A363">
        <v>362</v>
      </c>
      <c r="B363" s="54">
        <v>3252</v>
      </c>
      <c r="C363" s="51" t="s">
        <v>729</v>
      </c>
      <c r="D363" s="51" t="s">
        <v>1406</v>
      </c>
      <c r="E363" s="51" t="s">
        <v>16</v>
      </c>
      <c r="F363" s="51" t="s">
        <v>764</v>
      </c>
      <c r="G363" s="57">
        <v>1101100303984</v>
      </c>
      <c r="H363" s="52">
        <v>40675</v>
      </c>
      <c r="I363" s="51" t="s">
        <v>1354</v>
      </c>
      <c r="J363" s="51" t="s">
        <v>1317</v>
      </c>
    </row>
    <row r="364" spans="1:10" ht="20.25">
      <c r="A364">
        <v>363</v>
      </c>
      <c r="B364" s="54">
        <v>3253</v>
      </c>
      <c r="C364" s="49" t="s">
        <v>730</v>
      </c>
      <c r="D364" s="49" t="s">
        <v>1407</v>
      </c>
      <c r="E364" s="49" t="s">
        <v>10</v>
      </c>
      <c r="F364" s="49" t="s">
        <v>763</v>
      </c>
      <c r="G364" s="57">
        <v>1570501349956</v>
      </c>
      <c r="H364" s="50">
        <v>40597</v>
      </c>
      <c r="I364" s="49" t="s">
        <v>1354</v>
      </c>
      <c r="J364" s="49" t="s">
        <v>1316</v>
      </c>
    </row>
    <row r="365" spans="1:10" ht="20.25">
      <c r="A365">
        <v>364</v>
      </c>
      <c r="B365" s="54">
        <v>3254</v>
      </c>
      <c r="C365" s="51" t="s">
        <v>729</v>
      </c>
      <c r="D365" s="51" t="s">
        <v>715</v>
      </c>
      <c r="E365" s="51" t="s">
        <v>354</v>
      </c>
      <c r="F365" s="51" t="s">
        <v>764</v>
      </c>
      <c r="G365" s="57">
        <v>1570501307528</v>
      </c>
      <c r="H365" s="52">
        <v>37829</v>
      </c>
      <c r="I365" s="51" t="s">
        <v>1315</v>
      </c>
      <c r="J365" s="51" t="s">
        <v>1316</v>
      </c>
    </row>
    <row r="366" spans="1:10" ht="20.25">
      <c r="A366">
        <v>365</v>
      </c>
      <c r="B366" s="54">
        <v>3255</v>
      </c>
      <c r="C366" s="49" t="s">
        <v>730</v>
      </c>
      <c r="D366" s="49" t="s">
        <v>635</v>
      </c>
      <c r="E366" s="49" t="s">
        <v>103</v>
      </c>
      <c r="F366" s="49" t="s">
        <v>763</v>
      </c>
      <c r="G366" s="57">
        <v>1570501311002</v>
      </c>
      <c r="H366" s="50">
        <v>38020</v>
      </c>
      <c r="I366" s="49" t="s">
        <v>1315</v>
      </c>
      <c r="J366" s="49" t="s">
        <v>1316</v>
      </c>
    </row>
    <row r="367" spans="1:10" ht="20.25">
      <c r="A367">
        <v>366</v>
      </c>
      <c r="B367" s="54">
        <v>3266</v>
      </c>
      <c r="C367" s="51" t="s">
        <v>729</v>
      </c>
      <c r="D367" s="51" t="s">
        <v>627</v>
      </c>
      <c r="E367" s="51" t="s">
        <v>235</v>
      </c>
      <c r="F367" s="51" t="s">
        <v>764</v>
      </c>
      <c r="G367" s="57">
        <v>1570501329238</v>
      </c>
      <c r="H367" s="52">
        <v>39161</v>
      </c>
      <c r="I367" s="51" t="s">
        <v>1324</v>
      </c>
      <c r="J367" s="51" t="s">
        <v>1316</v>
      </c>
    </row>
    <row r="368" spans="1:10" ht="20.25">
      <c r="A368">
        <v>367</v>
      </c>
      <c r="B368" s="54">
        <v>3267</v>
      </c>
      <c r="C368" s="49" t="s">
        <v>1260</v>
      </c>
      <c r="D368" s="49" t="s">
        <v>1015</v>
      </c>
      <c r="E368" s="49" t="s">
        <v>1014</v>
      </c>
      <c r="F368" s="49" t="s">
        <v>763</v>
      </c>
      <c r="G368" s="57">
        <v>1570501299029</v>
      </c>
      <c r="H368" s="50">
        <v>37355</v>
      </c>
      <c r="I368" s="49" t="s">
        <v>1318</v>
      </c>
      <c r="J368" s="49" t="s">
        <v>1317</v>
      </c>
    </row>
    <row r="369" spans="1:10" ht="20.25">
      <c r="A369">
        <v>368</v>
      </c>
      <c r="B369" s="54">
        <v>3273</v>
      </c>
      <c r="C369" s="51" t="s">
        <v>730</v>
      </c>
      <c r="D369" s="51" t="s">
        <v>635</v>
      </c>
      <c r="E369" s="51" t="s">
        <v>150</v>
      </c>
      <c r="F369" s="51" t="s">
        <v>763</v>
      </c>
      <c r="G369" s="57">
        <v>1570501328266</v>
      </c>
      <c r="H369" s="52">
        <v>39102</v>
      </c>
      <c r="I369" s="51" t="s">
        <v>1324</v>
      </c>
      <c r="J369" s="51" t="s">
        <v>1316</v>
      </c>
    </row>
    <row r="370" spans="1:10" ht="20.25">
      <c r="A370">
        <v>369</v>
      </c>
      <c r="B370" s="54">
        <v>3277</v>
      </c>
      <c r="C370" s="49" t="s">
        <v>729</v>
      </c>
      <c r="D370" s="49" t="s">
        <v>1408</v>
      </c>
      <c r="E370" s="49" t="s">
        <v>1021</v>
      </c>
      <c r="F370" s="49" t="s">
        <v>764</v>
      </c>
      <c r="G370" s="57">
        <v>1570501318686</v>
      </c>
      <c r="H370" s="50">
        <v>38423</v>
      </c>
      <c r="I370" s="49" t="s">
        <v>1320</v>
      </c>
      <c r="J370" s="49" t="s">
        <v>1317</v>
      </c>
    </row>
    <row r="371" spans="1:10" ht="20.25">
      <c r="A371">
        <v>370</v>
      </c>
      <c r="B371" s="54">
        <v>3282</v>
      </c>
      <c r="C371" s="51" t="s">
        <v>730</v>
      </c>
      <c r="D371" s="51" t="s">
        <v>449</v>
      </c>
      <c r="E371" s="51" t="s">
        <v>217</v>
      </c>
      <c r="F371" s="51" t="s">
        <v>763</v>
      </c>
      <c r="G371" s="57">
        <v>1509966528362</v>
      </c>
      <c r="H371" s="52">
        <v>38975</v>
      </c>
      <c r="I371" s="51" t="s">
        <v>1324</v>
      </c>
      <c r="J371" s="51" t="s">
        <v>1317</v>
      </c>
    </row>
    <row r="372" spans="1:10" ht="20.25">
      <c r="A372">
        <v>371</v>
      </c>
      <c r="B372" s="54">
        <v>3283</v>
      </c>
      <c r="C372" s="49" t="s">
        <v>729</v>
      </c>
      <c r="D372" s="49" t="s">
        <v>602</v>
      </c>
      <c r="E372" s="49" t="s">
        <v>211</v>
      </c>
      <c r="F372" s="49" t="s">
        <v>764</v>
      </c>
      <c r="G372" s="57">
        <v>1570501325984</v>
      </c>
      <c r="H372" s="50">
        <v>38951</v>
      </c>
      <c r="I372" s="49" t="s">
        <v>1324</v>
      </c>
      <c r="J372" s="49" t="s">
        <v>1317</v>
      </c>
    </row>
    <row r="373" spans="1:10" ht="20.25">
      <c r="A373">
        <v>372</v>
      </c>
      <c r="B373" s="54">
        <v>3284</v>
      </c>
      <c r="C373" s="51" t="s">
        <v>729</v>
      </c>
      <c r="D373" s="51" t="s">
        <v>603</v>
      </c>
      <c r="E373" s="51" t="s">
        <v>212</v>
      </c>
      <c r="F373" s="51" t="s">
        <v>764</v>
      </c>
      <c r="G373" s="57">
        <v>1570501325097</v>
      </c>
      <c r="H373" s="52">
        <v>38864</v>
      </c>
      <c r="I373" s="51" t="s">
        <v>1324</v>
      </c>
      <c r="J373" s="51" t="s">
        <v>1317</v>
      </c>
    </row>
    <row r="374" spans="1:10" ht="20.25">
      <c r="A374">
        <v>373</v>
      </c>
      <c r="B374" s="54">
        <v>3285</v>
      </c>
      <c r="C374" s="49" t="s">
        <v>730</v>
      </c>
      <c r="D374" s="49" t="s">
        <v>776</v>
      </c>
      <c r="E374" s="49" t="s">
        <v>772</v>
      </c>
      <c r="F374" s="49" t="s">
        <v>763</v>
      </c>
      <c r="G374" s="57">
        <v>1570501331348</v>
      </c>
      <c r="H374" s="50">
        <v>39317</v>
      </c>
      <c r="I374" s="49" t="s">
        <v>1331</v>
      </c>
      <c r="J374" s="49" t="s">
        <v>1317</v>
      </c>
    </row>
    <row r="375" spans="1:10" ht="20.25">
      <c r="A375">
        <v>374</v>
      </c>
      <c r="B375" s="54">
        <v>3286</v>
      </c>
      <c r="C375" s="51" t="s">
        <v>730</v>
      </c>
      <c r="D375" s="51" t="s">
        <v>777</v>
      </c>
      <c r="E375" s="51" t="s">
        <v>773</v>
      </c>
      <c r="F375" s="51" t="s">
        <v>763</v>
      </c>
      <c r="G375" s="57">
        <v>1570501334291</v>
      </c>
      <c r="H375" s="66">
        <v>39478</v>
      </c>
      <c r="I375" s="51" t="s">
        <v>1331</v>
      </c>
      <c r="J375" s="51" t="s">
        <v>1317</v>
      </c>
    </row>
    <row r="376" spans="1:10" ht="20.25">
      <c r="A376">
        <v>375</v>
      </c>
      <c r="B376" s="54">
        <v>3287</v>
      </c>
      <c r="C376" s="49" t="s">
        <v>729</v>
      </c>
      <c r="D376" s="49" t="s">
        <v>545</v>
      </c>
      <c r="E376" s="49" t="s">
        <v>156</v>
      </c>
      <c r="F376" s="49" t="s">
        <v>764</v>
      </c>
      <c r="G376" s="57">
        <v>1570501332824</v>
      </c>
      <c r="H376" s="50">
        <v>39384</v>
      </c>
      <c r="I376" s="49" t="s">
        <v>1331</v>
      </c>
      <c r="J376" s="49" t="s">
        <v>1317</v>
      </c>
    </row>
    <row r="377" spans="1:10" ht="20.25">
      <c r="A377">
        <v>376</v>
      </c>
      <c r="B377" s="54">
        <v>3289</v>
      </c>
      <c r="C377" s="51" t="s">
        <v>730</v>
      </c>
      <c r="D377" s="51" t="s">
        <v>686</v>
      </c>
      <c r="E377" s="51" t="s">
        <v>774</v>
      </c>
      <c r="F377" s="51" t="s">
        <v>763</v>
      </c>
      <c r="G377" s="57">
        <v>1509966631236</v>
      </c>
      <c r="H377" s="52">
        <v>39496</v>
      </c>
      <c r="I377" s="51" t="s">
        <v>1331</v>
      </c>
      <c r="J377" s="51" t="s">
        <v>1317</v>
      </c>
    </row>
    <row r="378" spans="1:10" ht="20.25">
      <c r="A378">
        <v>377</v>
      </c>
      <c r="B378" s="54">
        <v>3290</v>
      </c>
      <c r="C378" s="49" t="s">
        <v>730</v>
      </c>
      <c r="D378" s="49" t="s">
        <v>1018</v>
      </c>
      <c r="E378" s="49" t="s">
        <v>250</v>
      </c>
      <c r="F378" s="49" t="s">
        <v>763</v>
      </c>
      <c r="G378" s="57">
        <v>1579901247946</v>
      </c>
      <c r="H378" s="50">
        <v>39304</v>
      </c>
      <c r="I378" s="49" t="s">
        <v>1331</v>
      </c>
      <c r="J378" s="49" t="s">
        <v>1316</v>
      </c>
    </row>
    <row r="379" spans="1:10" ht="20.25">
      <c r="A379">
        <v>378</v>
      </c>
      <c r="B379" s="54">
        <v>3293</v>
      </c>
      <c r="C379" s="51" t="s">
        <v>729</v>
      </c>
      <c r="D379" s="51" t="s">
        <v>459</v>
      </c>
      <c r="E379" s="51" t="s">
        <v>355</v>
      </c>
      <c r="F379" s="51" t="s">
        <v>764</v>
      </c>
      <c r="G379" s="57">
        <v>1129901802030</v>
      </c>
      <c r="H379" s="52">
        <v>37881</v>
      </c>
      <c r="I379" s="51" t="s">
        <v>1315</v>
      </c>
      <c r="J379" s="51" t="s">
        <v>1316</v>
      </c>
    </row>
    <row r="380" spans="1:10" ht="20.25">
      <c r="A380">
        <v>379</v>
      </c>
      <c r="B380" s="54">
        <v>3294</v>
      </c>
      <c r="C380" s="49" t="s">
        <v>729</v>
      </c>
      <c r="D380" s="49" t="s">
        <v>1376</v>
      </c>
      <c r="E380" s="49" t="s">
        <v>793</v>
      </c>
      <c r="F380" s="49" t="s">
        <v>764</v>
      </c>
      <c r="G380" s="57">
        <v>1570501351411</v>
      </c>
      <c r="H380" s="50">
        <v>40710</v>
      </c>
      <c r="I380" s="49" t="s">
        <v>1380</v>
      </c>
      <c r="J380" s="49" t="s">
        <v>1317</v>
      </c>
    </row>
    <row r="381" spans="1:10" ht="20.25">
      <c r="A381">
        <v>380</v>
      </c>
      <c r="B381" s="54">
        <v>3296</v>
      </c>
      <c r="C381" s="51" t="s">
        <v>730</v>
      </c>
      <c r="D381" s="51" t="s">
        <v>1409</v>
      </c>
      <c r="E381" s="51" t="s">
        <v>799</v>
      </c>
      <c r="F381" s="51" t="s">
        <v>763</v>
      </c>
      <c r="G381" s="57">
        <v>1570501355743</v>
      </c>
      <c r="H381" s="52">
        <v>41007</v>
      </c>
      <c r="I381" s="51" t="s">
        <v>1380</v>
      </c>
      <c r="J381" s="51" t="s">
        <v>1316</v>
      </c>
    </row>
    <row r="382" spans="1:10" ht="20.25">
      <c r="A382">
        <v>381</v>
      </c>
      <c r="B382" s="54">
        <v>3297</v>
      </c>
      <c r="C382" s="49" t="s">
        <v>730</v>
      </c>
      <c r="D382" s="49" t="s">
        <v>1410</v>
      </c>
      <c r="E382" s="49" t="s">
        <v>800</v>
      </c>
      <c r="F382" s="49" t="s">
        <v>763</v>
      </c>
      <c r="G382" s="57">
        <v>1570501354071</v>
      </c>
      <c r="H382" s="50">
        <v>40884</v>
      </c>
      <c r="I382" s="49" t="s">
        <v>1380</v>
      </c>
      <c r="J382" s="49" t="s">
        <v>1317</v>
      </c>
    </row>
    <row r="383" spans="1:10" ht="20.25">
      <c r="A383">
        <v>382</v>
      </c>
      <c r="B383" s="54">
        <v>3299</v>
      </c>
      <c r="C383" s="51" t="s">
        <v>730</v>
      </c>
      <c r="D383" s="51" t="s">
        <v>1411</v>
      </c>
      <c r="E383" s="51" t="s">
        <v>801</v>
      </c>
      <c r="F383" s="51" t="s">
        <v>763</v>
      </c>
      <c r="G383" s="57">
        <v>7103500009545</v>
      </c>
      <c r="H383" s="52">
        <v>40529</v>
      </c>
      <c r="I383" s="51" t="s">
        <v>1380</v>
      </c>
      <c r="J383" s="51" t="s">
        <v>1317</v>
      </c>
    </row>
    <row r="384" spans="1:10" ht="20.25">
      <c r="A384">
        <v>383</v>
      </c>
      <c r="B384" s="54">
        <v>3300</v>
      </c>
      <c r="C384" s="49" t="s">
        <v>730</v>
      </c>
      <c r="D384" s="49" t="s">
        <v>1390</v>
      </c>
      <c r="E384" s="49" t="s">
        <v>25</v>
      </c>
      <c r="F384" s="49" t="s">
        <v>763</v>
      </c>
      <c r="G384" s="57">
        <v>1579901404928</v>
      </c>
      <c r="H384" s="50">
        <v>40316</v>
      </c>
      <c r="I384" s="49" t="s">
        <v>1354</v>
      </c>
      <c r="J384" s="49" t="s">
        <v>1317</v>
      </c>
    </row>
    <row r="385" spans="1:10" ht="20.25">
      <c r="A385">
        <v>384</v>
      </c>
      <c r="B385" s="54">
        <v>3302</v>
      </c>
      <c r="C385" s="51" t="s">
        <v>730</v>
      </c>
      <c r="D385" s="51" t="s">
        <v>1412</v>
      </c>
      <c r="E385" s="51" t="s">
        <v>57</v>
      </c>
      <c r="F385" s="51" t="s">
        <v>763</v>
      </c>
      <c r="G385" s="57">
        <v>1579901407081</v>
      </c>
      <c r="H385" s="52">
        <v>40331</v>
      </c>
      <c r="I385" s="51" t="s">
        <v>1354</v>
      </c>
      <c r="J385" s="51" t="s">
        <v>1316</v>
      </c>
    </row>
    <row r="386" spans="1:10" ht="20.25">
      <c r="A386">
        <v>385</v>
      </c>
      <c r="B386" s="54">
        <v>3303</v>
      </c>
      <c r="C386" s="49" t="s">
        <v>729</v>
      </c>
      <c r="D386" s="49" t="s">
        <v>1413</v>
      </c>
      <c r="E386" s="49" t="s">
        <v>17</v>
      </c>
      <c r="F386" s="49" t="s">
        <v>764</v>
      </c>
      <c r="G386" s="57">
        <v>1579901431119</v>
      </c>
      <c r="H386" s="50">
        <v>40474</v>
      </c>
      <c r="I386" s="49" t="s">
        <v>1354</v>
      </c>
      <c r="J386" s="49" t="s">
        <v>1317</v>
      </c>
    </row>
    <row r="387" spans="1:10" ht="20.25">
      <c r="A387">
        <v>386</v>
      </c>
      <c r="B387" s="54">
        <v>3305</v>
      </c>
      <c r="C387" s="51" t="s">
        <v>729</v>
      </c>
      <c r="D387" s="51" t="s">
        <v>398</v>
      </c>
      <c r="E387" s="51" t="s">
        <v>29</v>
      </c>
      <c r="F387" s="51" t="s">
        <v>764</v>
      </c>
      <c r="G387" s="57">
        <v>1102900214642</v>
      </c>
      <c r="H387" s="52">
        <v>40193</v>
      </c>
      <c r="I387" s="51" t="s">
        <v>1354</v>
      </c>
      <c r="J387" s="51" t="s">
        <v>1316</v>
      </c>
    </row>
    <row r="388" spans="1:10" ht="20.25">
      <c r="A388">
        <v>387</v>
      </c>
      <c r="B388" s="54">
        <v>3306</v>
      </c>
      <c r="C388" s="49" t="s">
        <v>730</v>
      </c>
      <c r="D388" s="49" t="s">
        <v>1062</v>
      </c>
      <c r="E388" s="49" t="s">
        <v>1063</v>
      </c>
      <c r="F388" s="49" t="s">
        <v>763</v>
      </c>
      <c r="G388" s="57">
        <v>1409903689301</v>
      </c>
      <c r="H388" s="66">
        <v>39559</v>
      </c>
      <c r="I388" s="49" t="s">
        <v>1331</v>
      </c>
      <c r="J388" s="49" t="s">
        <v>1317</v>
      </c>
    </row>
    <row r="389" spans="1:10" ht="20.25">
      <c r="A389">
        <v>388</v>
      </c>
      <c r="B389" s="54">
        <v>3307</v>
      </c>
      <c r="C389" s="51" t="s">
        <v>729</v>
      </c>
      <c r="D389" s="51" t="s">
        <v>470</v>
      </c>
      <c r="E389" s="51" t="s">
        <v>104</v>
      </c>
      <c r="F389" s="51" t="s">
        <v>764</v>
      </c>
      <c r="G389" s="57">
        <v>1570501344709</v>
      </c>
      <c r="H389" s="52">
        <v>40198</v>
      </c>
      <c r="I389" s="51" t="s">
        <v>1350</v>
      </c>
      <c r="J389" s="51" t="s">
        <v>1316</v>
      </c>
    </row>
    <row r="390" spans="1:10" ht="20.25">
      <c r="A390">
        <v>389</v>
      </c>
      <c r="B390" s="54">
        <v>3308</v>
      </c>
      <c r="C390" s="49" t="s">
        <v>729</v>
      </c>
      <c r="D390" s="49" t="s">
        <v>471</v>
      </c>
      <c r="E390" s="49" t="s">
        <v>105</v>
      </c>
      <c r="F390" s="49" t="s">
        <v>764</v>
      </c>
      <c r="G390" s="57">
        <v>1570501340975</v>
      </c>
      <c r="H390" s="50">
        <v>39952</v>
      </c>
      <c r="I390" s="49" t="s">
        <v>1350</v>
      </c>
      <c r="J390" s="49" t="s">
        <v>1316</v>
      </c>
    </row>
    <row r="391" spans="1:10" ht="20.25">
      <c r="A391">
        <v>390</v>
      </c>
      <c r="B391" s="54">
        <v>3309</v>
      </c>
      <c r="C391" s="51" t="s">
        <v>730</v>
      </c>
      <c r="D391" s="51" t="s">
        <v>474</v>
      </c>
      <c r="E391" s="51" t="s">
        <v>109</v>
      </c>
      <c r="F391" s="51" t="s">
        <v>763</v>
      </c>
      <c r="G391" s="57">
        <v>1570501343923</v>
      </c>
      <c r="H391" s="52">
        <v>40148</v>
      </c>
      <c r="I391" s="51" t="s">
        <v>1350</v>
      </c>
      <c r="J391" s="51" t="s">
        <v>1316</v>
      </c>
    </row>
    <row r="392" spans="1:10" ht="20.25">
      <c r="A392">
        <v>391</v>
      </c>
      <c r="B392" s="54">
        <v>3310</v>
      </c>
      <c r="C392" s="49" t="s">
        <v>730</v>
      </c>
      <c r="D392" s="49" t="s">
        <v>451</v>
      </c>
      <c r="E392" s="49" t="s">
        <v>86</v>
      </c>
      <c r="F392" s="49" t="s">
        <v>763</v>
      </c>
      <c r="G392" s="57">
        <v>1659902532601</v>
      </c>
      <c r="H392" s="50">
        <v>40052</v>
      </c>
      <c r="I392" s="49" t="s">
        <v>1350</v>
      </c>
      <c r="J392" s="49" t="s">
        <v>1317</v>
      </c>
    </row>
    <row r="393" spans="1:10" ht="20.25">
      <c r="A393">
        <v>392</v>
      </c>
      <c r="B393" s="54">
        <v>3311</v>
      </c>
      <c r="C393" s="51" t="s">
        <v>730</v>
      </c>
      <c r="D393" s="51" t="s">
        <v>475</v>
      </c>
      <c r="E393" s="51" t="s">
        <v>110</v>
      </c>
      <c r="F393" s="51" t="s">
        <v>763</v>
      </c>
      <c r="G393" s="57">
        <v>1100202008859</v>
      </c>
      <c r="H393" s="52">
        <v>40028</v>
      </c>
      <c r="I393" s="51" t="s">
        <v>1350</v>
      </c>
      <c r="J393" s="51" t="s">
        <v>1316</v>
      </c>
    </row>
    <row r="394" spans="1:10" ht="20.25">
      <c r="A394">
        <v>393</v>
      </c>
      <c r="B394" s="54">
        <v>3312</v>
      </c>
      <c r="C394" s="49" t="s">
        <v>730</v>
      </c>
      <c r="D394" s="49" t="s">
        <v>452</v>
      </c>
      <c r="E394" s="49" t="s">
        <v>87</v>
      </c>
      <c r="F394" s="49" t="s">
        <v>763</v>
      </c>
      <c r="G394" s="57">
        <v>1709800565665</v>
      </c>
      <c r="H394" s="50">
        <v>40063</v>
      </c>
      <c r="I394" s="49" t="s">
        <v>1350</v>
      </c>
      <c r="J394" s="49" t="s">
        <v>1317</v>
      </c>
    </row>
    <row r="395" spans="1:10" ht="20.25">
      <c r="A395">
        <v>394</v>
      </c>
      <c r="B395" s="54">
        <v>3313</v>
      </c>
      <c r="C395" s="51" t="s">
        <v>730</v>
      </c>
      <c r="D395" s="51" t="s">
        <v>476</v>
      </c>
      <c r="E395" s="51" t="s">
        <v>111</v>
      </c>
      <c r="F395" s="51" t="s">
        <v>763</v>
      </c>
      <c r="G395" s="57">
        <v>1578000048977</v>
      </c>
      <c r="H395" s="52">
        <v>39995</v>
      </c>
      <c r="I395" s="51" t="s">
        <v>1350</v>
      </c>
      <c r="J395" s="51" t="s">
        <v>1316</v>
      </c>
    </row>
    <row r="396" spans="1:10" ht="20.25">
      <c r="A396">
        <v>395</v>
      </c>
      <c r="B396" s="54">
        <v>3314</v>
      </c>
      <c r="C396" s="49" t="s">
        <v>730</v>
      </c>
      <c r="D396" s="49" t="s">
        <v>477</v>
      </c>
      <c r="E396" s="49" t="s">
        <v>73</v>
      </c>
      <c r="F396" s="49" t="s">
        <v>763</v>
      </c>
      <c r="G396" s="57">
        <v>1579901365825</v>
      </c>
      <c r="H396" s="50">
        <v>40067</v>
      </c>
      <c r="I396" s="49" t="s">
        <v>1350</v>
      </c>
      <c r="J396" s="49" t="s">
        <v>1316</v>
      </c>
    </row>
    <row r="397" spans="1:10" ht="20.25">
      <c r="A397">
        <v>396</v>
      </c>
      <c r="B397" s="54">
        <v>3315</v>
      </c>
      <c r="C397" s="51" t="s">
        <v>730</v>
      </c>
      <c r="D397" s="51" t="s">
        <v>478</v>
      </c>
      <c r="E397" s="51" t="s">
        <v>112</v>
      </c>
      <c r="F397" s="51" t="s">
        <v>763</v>
      </c>
      <c r="G397" s="57">
        <v>1570501341734</v>
      </c>
      <c r="H397" s="66">
        <v>40016</v>
      </c>
      <c r="I397" s="51" t="s">
        <v>1350</v>
      </c>
      <c r="J397" s="51" t="s">
        <v>1316</v>
      </c>
    </row>
    <row r="398" spans="1:10" ht="20.25">
      <c r="A398">
        <v>397</v>
      </c>
      <c r="B398" s="54">
        <v>3316</v>
      </c>
      <c r="C398" s="49" t="s">
        <v>729</v>
      </c>
      <c r="D398" s="49" t="s">
        <v>427</v>
      </c>
      <c r="E398" s="49" t="s">
        <v>63</v>
      </c>
      <c r="F398" s="49" t="s">
        <v>764</v>
      </c>
      <c r="G398" s="57">
        <v>1570501341262</v>
      </c>
      <c r="H398" s="50">
        <v>39975</v>
      </c>
      <c r="I398" s="49" t="s">
        <v>1350</v>
      </c>
      <c r="J398" s="49" t="s">
        <v>1317</v>
      </c>
    </row>
    <row r="399" spans="1:10" ht="20.25">
      <c r="A399">
        <v>398</v>
      </c>
      <c r="B399" s="54">
        <v>3317</v>
      </c>
      <c r="C399" s="51" t="s">
        <v>729</v>
      </c>
      <c r="D399" s="51" t="s">
        <v>428</v>
      </c>
      <c r="E399" s="51" t="s">
        <v>64</v>
      </c>
      <c r="F399" s="51" t="s">
        <v>764</v>
      </c>
      <c r="G399" s="57">
        <v>1579901349781</v>
      </c>
      <c r="H399" s="52">
        <v>39965</v>
      </c>
      <c r="I399" s="51" t="s">
        <v>1350</v>
      </c>
      <c r="J399" s="51" t="s">
        <v>1317</v>
      </c>
    </row>
    <row r="400" spans="1:10" ht="20.25">
      <c r="A400">
        <v>399</v>
      </c>
      <c r="B400" s="54">
        <v>3318</v>
      </c>
      <c r="C400" s="49" t="s">
        <v>730</v>
      </c>
      <c r="D400" s="49" t="s">
        <v>463</v>
      </c>
      <c r="E400" s="49" t="s">
        <v>98</v>
      </c>
      <c r="F400" s="49" t="s">
        <v>763</v>
      </c>
      <c r="G400" s="57">
        <v>1570501342226</v>
      </c>
      <c r="H400" s="50">
        <v>40050</v>
      </c>
      <c r="I400" s="49" t="s">
        <v>1350</v>
      </c>
      <c r="J400" s="49" t="s">
        <v>1316</v>
      </c>
    </row>
    <row r="401" spans="1:10" ht="20.25">
      <c r="A401">
        <v>400</v>
      </c>
      <c r="B401" s="54">
        <v>3320</v>
      </c>
      <c r="C401" s="51" t="s">
        <v>729</v>
      </c>
      <c r="D401" s="51" t="s">
        <v>457</v>
      </c>
      <c r="E401" s="51" t="s">
        <v>93</v>
      </c>
      <c r="F401" s="51" t="s">
        <v>764</v>
      </c>
      <c r="G401" s="57">
        <v>1570501344474</v>
      </c>
      <c r="H401" s="66">
        <v>40184</v>
      </c>
      <c r="I401" s="51" t="s">
        <v>1350</v>
      </c>
      <c r="J401" s="51" t="s">
        <v>1316</v>
      </c>
    </row>
    <row r="402" spans="1:10" ht="20.25">
      <c r="A402">
        <v>401</v>
      </c>
      <c r="B402" s="54">
        <v>3322</v>
      </c>
      <c r="C402" s="49" t="s">
        <v>730</v>
      </c>
      <c r="D402" s="49" t="s">
        <v>436</v>
      </c>
      <c r="E402" s="49" t="s">
        <v>72</v>
      </c>
      <c r="F402" s="49" t="s">
        <v>763</v>
      </c>
      <c r="G402" s="57">
        <v>1579901383688</v>
      </c>
      <c r="H402" s="50">
        <v>40170</v>
      </c>
      <c r="I402" s="49" t="s">
        <v>1350</v>
      </c>
      <c r="J402" s="49" t="s">
        <v>1317</v>
      </c>
    </row>
    <row r="403" spans="1:10" ht="20.25">
      <c r="A403">
        <v>402</v>
      </c>
      <c r="B403" s="54">
        <v>3323</v>
      </c>
      <c r="C403" s="51" t="s">
        <v>730</v>
      </c>
      <c r="D403" s="51" t="s">
        <v>437</v>
      </c>
      <c r="E403" s="51" t="s">
        <v>73</v>
      </c>
      <c r="F403" s="51" t="s">
        <v>763</v>
      </c>
      <c r="G403" s="57">
        <v>1579901365817</v>
      </c>
      <c r="H403" s="52">
        <v>40067</v>
      </c>
      <c r="I403" s="51" t="s">
        <v>1350</v>
      </c>
      <c r="J403" s="51" t="s">
        <v>1317</v>
      </c>
    </row>
    <row r="404" spans="1:10" ht="20.25">
      <c r="A404">
        <v>403</v>
      </c>
      <c r="B404" s="54">
        <v>3324</v>
      </c>
      <c r="C404" s="49" t="s">
        <v>730</v>
      </c>
      <c r="D404" s="49" t="s">
        <v>759</v>
      </c>
      <c r="E404" s="49" t="s">
        <v>116</v>
      </c>
      <c r="F404" s="49" t="s">
        <v>763</v>
      </c>
      <c r="G404" s="57">
        <v>1570501335785</v>
      </c>
      <c r="H404" s="50">
        <v>39563</v>
      </c>
      <c r="I404" s="49" t="s">
        <v>1347</v>
      </c>
      <c r="J404" s="49" t="s">
        <v>1317</v>
      </c>
    </row>
    <row r="405" spans="1:10" ht="20.25">
      <c r="A405">
        <v>404</v>
      </c>
      <c r="B405" s="54">
        <v>3325</v>
      </c>
      <c r="C405" s="51" t="s">
        <v>730</v>
      </c>
      <c r="D405" s="51" t="s">
        <v>503</v>
      </c>
      <c r="E405" s="51" t="s">
        <v>1051</v>
      </c>
      <c r="F405" s="51" t="s">
        <v>763</v>
      </c>
      <c r="G405" s="57">
        <v>1139600497882</v>
      </c>
      <c r="H405" s="52">
        <v>39732</v>
      </c>
      <c r="I405" s="51" t="s">
        <v>1347</v>
      </c>
      <c r="J405" s="51" t="s">
        <v>1317</v>
      </c>
    </row>
    <row r="406" spans="1:10" ht="20.25">
      <c r="A406">
        <v>405</v>
      </c>
      <c r="B406" s="54">
        <v>3326</v>
      </c>
      <c r="C406" s="49" t="s">
        <v>729</v>
      </c>
      <c r="D406" s="49" t="s">
        <v>1048</v>
      </c>
      <c r="E406" s="49" t="s">
        <v>750</v>
      </c>
      <c r="F406" s="49" t="s">
        <v>764</v>
      </c>
      <c r="G406" s="57">
        <v>1570501335980</v>
      </c>
      <c r="H406" s="50">
        <v>39590</v>
      </c>
      <c r="I406" s="49" t="s">
        <v>1347</v>
      </c>
      <c r="J406" s="49" t="s">
        <v>1317</v>
      </c>
    </row>
    <row r="407" spans="1:10" ht="20.25">
      <c r="A407">
        <v>406</v>
      </c>
      <c r="B407" s="54">
        <v>3327</v>
      </c>
      <c r="C407" s="51" t="s">
        <v>729</v>
      </c>
      <c r="D407" s="51" t="s">
        <v>516</v>
      </c>
      <c r="E407" s="51" t="s">
        <v>126</v>
      </c>
      <c r="F407" s="51" t="s">
        <v>764</v>
      </c>
      <c r="G407" s="57">
        <v>1579901325394</v>
      </c>
      <c r="H407" s="52">
        <v>39803</v>
      </c>
      <c r="I407" s="51" t="s">
        <v>1347</v>
      </c>
      <c r="J407" s="51" t="s">
        <v>1316</v>
      </c>
    </row>
    <row r="408" spans="1:10" ht="20.25">
      <c r="A408">
        <v>407</v>
      </c>
      <c r="B408" s="54">
        <v>3329</v>
      </c>
      <c r="C408" s="49" t="s">
        <v>730</v>
      </c>
      <c r="D408" s="49" t="s">
        <v>532</v>
      </c>
      <c r="E408" s="49" t="s">
        <v>140</v>
      </c>
      <c r="F408" s="49" t="s">
        <v>763</v>
      </c>
      <c r="G408" s="57">
        <v>1579901333885</v>
      </c>
      <c r="H408" s="50">
        <v>39856</v>
      </c>
      <c r="I408" s="49" t="s">
        <v>1347</v>
      </c>
      <c r="J408" s="49" t="s">
        <v>1316</v>
      </c>
    </row>
    <row r="409" spans="1:10" ht="20.25">
      <c r="A409">
        <v>408</v>
      </c>
      <c r="B409" s="54">
        <v>3331</v>
      </c>
      <c r="C409" s="51" t="s">
        <v>729</v>
      </c>
      <c r="D409" s="51" t="s">
        <v>574</v>
      </c>
      <c r="E409" s="51" t="s">
        <v>183</v>
      </c>
      <c r="F409" s="51" t="s">
        <v>764</v>
      </c>
      <c r="G409" s="57">
        <v>1209000377532</v>
      </c>
      <c r="H409" s="52">
        <v>39503</v>
      </c>
      <c r="I409" s="51" t="s">
        <v>1331</v>
      </c>
      <c r="J409" s="51" t="s">
        <v>1316</v>
      </c>
    </row>
    <row r="410" spans="1:10" ht="20.25">
      <c r="A410">
        <v>409</v>
      </c>
      <c r="B410" s="54">
        <v>3332</v>
      </c>
      <c r="C410" s="49" t="s">
        <v>729</v>
      </c>
      <c r="D410" s="49" t="s">
        <v>575</v>
      </c>
      <c r="E410" s="49" t="s">
        <v>184</v>
      </c>
      <c r="F410" s="49" t="s">
        <v>764</v>
      </c>
      <c r="G410" s="57">
        <v>1579901253661</v>
      </c>
      <c r="H410" s="50">
        <v>39338</v>
      </c>
      <c r="I410" s="49" t="s">
        <v>1331</v>
      </c>
      <c r="J410" s="49" t="s">
        <v>1316</v>
      </c>
    </row>
    <row r="411" spans="1:10" ht="20.25">
      <c r="A411">
        <v>410</v>
      </c>
      <c r="B411" s="54">
        <v>3333</v>
      </c>
      <c r="C411" s="51" t="s">
        <v>730</v>
      </c>
      <c r="D411" s="51" t="s">
        <v>778</v>
      </c>
      <c r="E411" s="51" t="s">
        <v>775</v>
      </c>
      <c r="F411" s="51" t="s">
        <v>763</v>
      </c>
      <c r="G411" s="57">
        <v>1103400144425</v>
      </c>
      <c r="H411" s="52">
        <v>39502</v>
      </c>
      <c r="I411" s="51" t="s">
        <v>1331</v>
      </c>
      <c r="J411" s="51" t="s">
        <v>1317</v>
      </c>
    </row>
    <row r="412" spans="1:10" ht="20.25">
      <c r="A412">
        <v>411</v>
      </c>
      <c r="B412" s="54">
        <v>3334</v>
      </c>
      <c r="C412" s="49" t="s">
        <v>730</v>
      </c>
      <c r="D412" s="49" t="s">
        <v>434</v>
      </c>
      <c r="E412" s="49" t="s">
        <v>6</v>
      </c>
      <c r="F412" s="49" t="s">
        <v>763</v>
      </c>
      <c r="G412" s="57">
        <v>1579901155073</v>
      </c>
      <c r="H412" s="50">
        <v>38671</v>
      </c>
      <c r="I412" s="49" t="s">
        <v>1320</v>
      </c>
      <c r="J412" s="49" t="s">
        <v>1317</v>
      </c>
    </row>
    <row r="413" spans="1:10" ht="20.25">
      <c r="A413">
        <v>412</v>
      </c>
      <c r="B413" s="54">
        <v>3335</v>
      </c>
      <c r="C413" s="51" t="s">
        <v>730</v>
      </c>
      <c r="D413" s="51" t="s">
        <v>1414</v>
      </c>
      <c r="E413" s="51" t="s">
        <v>279</v>
      </c>
      <c r="F413" s="51" t="s">
        <v>763</v>
      </c>
      <c r="G413" s="57">
        <v>1570501320222</v>
      </c>
      <c r="H413" s="52">
        <v>38587</v>
      </c>
      <c r="I413" s="51" t="s">
        <v>1320</v>
      </c>
      <c r="J413" s="51" t="s">
        <v>1316</v>
      </c>
    </row>
    <row r="414" spans="1:10" ht="20.25">
      <c r="A414">
        <v>413</v>
      </c>
      <c r="B414" s="54">
        <v>3337</v>
      </c>
      <c r="C414" s="49" t="s">
        <v>730</v>
      </c>
      <c r="D414" s="49" t="s">
        <v>659</v>
      </c>
      <c r="E414" s="49" t="s">
        <v>98</v>
      </c>
      <c r="F414" s="49" t="s">
        <v>763</v>
      </c>
      <c r="G414" s="57">
        <v>1189900402682</v>
      </c>
      <c r="H414" s="50">
        <v>38349</v>
      </c>
      <c r="I414" s="49" t="s">
        <v>1318</v>
      </c>
      <c r="J414" s="49" t="s">
        <v>1317</v>
      </c>
    </row>
    <row r="415" spans="1:10" ht="20.25">
      <c r="A415">
        <v>414</v>
      </c>
      <c r="B415" s="54">
        <v>3338</v>
      </c>
      <c r="C415" s="51" t="s">
        <v>730</v>
      </c>
      <c r="D415" s="51" t="s">
        <v>660</v>
      </c>
      <c r="E415" s="51" t="s">
        <v>111</v>
      </c>
      <c r="F415" s="51" t="s">
        <v>763</v>
      </c>
      <c r="G415" s="57">
        <v>1578000030920</v>
      </c>
      <c r="H415" s="52">
        <v>38275</v>
      </c>
      <c r="I415" s="51" t="s">
        <v>1318</v>
      </c>
      <c r="J415" s="51" t="s">
        <v>1317</v>
      </c>
    </row>
    <row r="416" spans="1:10" ht="20.25">
      <c r="A416">
        <v>415</v>
      </c>
      <c r="B416" s="54">
        <v>3339</v>
      </c>
      <c r="C416" s="49" t="s">
        <v>730</v>
      </c>
      <c r="D416" s="49" t="s">
        <v>1029</v>
      </c>
      <c r="E416" s="49" t="s">
        <v>322</v>
      </c>
      <c r="F416" s="49" t="s">
        <v>763</v>
      </c>
      <c r="G416" s="57">
        <v>1100401262402</v>
      </c>
      <c r="H416" s="50">
        <v>38409</v>
      </c>
      <c r="I416" s="49" t="s">
        <v>1318</v>
      </c>
      <c r="J416" s="49" t="s">
        <v>1316</v>
      </c>
    </row>
    <row r="417" spans="1:10" ht="20.25">
      <c r="A417">
        <v>416</v>
      </c>
      <c r="B417" s="54">
        <v>3340</v>
      </c>
      <c r="C417" s="51" t="s">
        <v>729</v>
      </c>
      <c r="D417" s="51" t="s">
        <v>639</v>
      </c>
      <c r="E417" s="51" t="s">
        <v>334</v>
      </c>
      <c r="F417" s="51" t="s">
        <v>764</v>
      </c>
      <c r="G417" s="57">
        <v>1570501307722</v>
      </c>
      <c r="H417" s="52">
        <v>37839</v>
      </c>
      <c r="I417" s="51" t="s">
        <v>1315</v>
      </c>
      <c r="J417" s="51" t="s">
        <v>1317</v>
      </c>
    </row>
    <row r="418" spans="1:10" ht="20.25">
      <c r="A418">
        <v>417</v>
      </c>
      <c r="B418" s="54">
        <v>3341</v>
      </c>
      <c r="C418" s="49" t="s">
        <v>729</v>
      </c>
      <c r="D418" s="49" t="s">
        <v>1415</v>
      </c>
      <c r="E418" s="49" t="s">
        <v>251</v>
      </c>
      <c r="F418" s="49" t="s">
        <v>764</v>
      </c>
      <c r="G418" s="57">
        <v>1560101611343</v>
      </c>
      <c r="H418" s="50">
        <v>38713</v>
      </c>
      <c r="I418" s="49" t="s">
        <v>1320</v>
      </c>
      <c r="J418" s="49" t="s">
        <v>1316</v>
      </c>
    </row>
    <row r="419" spans="1:10" ht="20.25">
      <c r="A419">
        <v>418</v>
      </c>
      <c r="B419" s="54">
        <v>3342</v>
      </c>
      <c r="C419" s="51" t="s">
        <v>730</v>
      </c>
      <c r="D419" s="51" t="s">
        <v>706</v>
      </c>
      <c r="E419" s="51" t="s">
        <v>346</v>
      </c>
      <c r="F419" s="51" t="s">
        <v>763</v>
      </c>
      <c r="G419" s="57">
        <v>1570501312050</v>
      </c>
      <c r="H419" s="52">
        <v>38115</v>
      </c>
      <c r="I419" s="51" t="s">
        <v>1315</v>
      </c>
      <c r="J419" s="51" t="s">
        <v>1317</v>
      </c>
    </row>
    <row r="420" spans="1:10" ht="20.25">
      <c r="A420">
        <v>419</v>
      </c>
      <c r="B420" s="54">
        <v>3343</v>
      </c>
      <c r="C420" s="49" t="s">
        <v>729</v>
      </c>
      <c r="D420" s="49" t="s">
        <v>1416</v>
      </c>
      <c r="E420" s="49" t="s">
        <v>53</v>
      </c>
      <c r="F420" s="49" t="s">
        <v>764</v>
      </c>
      <c r="G420" s="57">
        <v>1570501348836</v>
      </c>
      <c r="H420" s="50">
        <v>40509</v>
      </c>
      <c r="I420" s="49" t="s">
        <v>1354</v>
      </c>
      <c r="J420" s="49" t="s">
        <v>1316</v>
      </c>
    </row>
    <row r="421" spans="1:10" ht="20.25">
      <c r="A421">
        <v>420</v>
      </c>
      <c r="B421" s="54">
        <v>3344</v>
      </c>
      <c r="C421" s="51" t="s">
        <v>730</v>
      </c>
      <c r="D421" s="51" t="s">
        <v>707</v>
      </c>
      <c r="E421" s="51" t="s">
        <v>347</v>
      </c>
      <c r="F421" s="51" t="s">
        <v>763</v>
      </c>
      <c r="G421" s="57">
        <v>1103703769502</v>
      </c>
      <c r="H421" s="52">
        <v>38078</v>
      </c>
      <c r="I421" s="51" t="s">
        <v>1315</v>
      </c>
      <c r="J421" s="51" t="s">
        <v>1317</v>
      </c>
    </row>
    <row r="422" spans="1:10" ht="20.25">
      <c r="A422">
        <v>421</v>
      </c>
      <c r="B422" s="54">
        <v>3345</v>
      </c>
      <c r="C422" s="49" t="s">
        <v>1260</v>
      </c>
      <c r="D422" s="49" t="s">
        <v>708</v>
      </c>
      <c r="E422" s="49" t="s">
        <v>111</v>
      </c>
      <c r="F422" s="49" t="s">
        <v>763</v>
      </c>
      <c r="G422" s="57">
        <v>1578000008088</v>
      </c>
      <c r="H422" s="50">
        <v>37700</v>
      </c>
      <c r="I422" s="49" t="s">
        <v>1315</v>
      </c>
      <c r="J422" s="49" t="s">
        <v>1317</v>
      </c>
    </row>
    <row r="423" spans="1:10" ht="20.25">
      <c r="A423">
        <v>422</v>
      </c>
      <c r="B423" s="54">
        <v>3346</v>
      </c>
      <c r="C423" s="51" t="s">
        <v>730</v>
      </c>
      <c r="D423" s="51" t="s">
        <v>709</v>
      </c>
      <c r="E423" s="51" t="s">
        <v>1042</v>
      </c>
      <c r="F423" s="51" t="s">
        <v>763</v>
      </c>
      <c r="G423" s="57">
        <v>1570501313331</v>
      </c>
      <c r="H423" s="52">
        <v>38192</v>
      </c>
      <c r="I423" s="51" t="s">
        <v>1315</v>
      </c>
      <c r="J423" s="51" t="s">
        <v>1317</v>
      </c>
    </row>
    <row r="424" spans="1:10" ht="20.25">
      <c r="A424">
        <v>423</v>
      </c>
      <c r="B424" s="54">
        <v>3349</v>
      </c>
      <c r="C424" s="51" t="s">
        <v>730</v>
      </c>
      <c r="D424" s="51" t="s">
        <v>1047</v>
      </c>
      <c r="E424" s="51" t="s">
        <v>322</v>
      </c>
      <c r="F424" s="51" t="s">
        <v>763</v>
      </c>
      <c r="G424" s="57">
        <v>1100703574938</v>
      </c>
      <c r="H424" s="52">
        <v>38003</v>
      </c>
      <c r="I424" s="51" t="s">
        <v>1315</v>
      </c>
      <c r="J424" s="51" t="s">
        <v>1316</v>
      </c>
    </row>
    <row r="425" spans="1:10" ht="20.25">
      <c r="A425">
        <v>424</v>
      </c>
      <c r="B425" s="54">
        <v>3350</v>
      </c>
      <c r="C425" s="49" t="s">
        <v>730</v>
      </c>
      <c r="D425" s="49" t="s">
        <v>726</v>
      </c>
      <c r="E425" s="49" t="s">
        <v>324</v>
      </c>
      <c r="F425" s="49" t="s">
        <v>763</v>
      </c>
      <c r="G425" s="57">
        <v>1560101576092</v>
      </c>
      <c r="H425" s="50">
        <v>38038</v>
      </c>
      <c r="I425" s="49" t="s">
        <v>1315</v>
      </c>
      <c r="J425" s="49" t="s">
        <v>1316</v>
      </c>
    </row>
    <row r="426" spans="1:10" ht="20.25">
      <c r="A426">
        <v>425</v>
      </c>
      <c r="B426" s="54">
        <v>3351</v>
      </c>
      <c r="C426" s="51" t="s">
        <v>730</v>
      </c>
      <c r="D426" s="51" t="s">
        <v>727</v>
      </c>
      <c r="E426" s="51" t="s">
        <v>364</v>
      </c>
      <c r="F426" s="51" t="s">
        <v>763</v>
      </c>
      <c r="G426" s="57">
        <v>1579901026427</v>
      </c>
      <c r="H426" s="52">
        <v>37893</v>
      </c>
      <c r="I426" s="51" t="s">
        <v>1315</v>
      </c>
      <c r="J426" s="51" t="s">
        <v>1316</v>
      </c>
    </row>
    <row r="427" spans="1:10" ht="20.25">
      <c r="A427">
        <v>426</v>
      </c>
      <c r="B427" s="54">
        <v>3352</v>
      </c>
      <c r="C427" s="49" t="s">
        <v>730</v>
      </c>
      <c r="D427" s="49" t="s">
        <v>1417</v>
      </c>
      <c r="E427" s="49" t="s">
        <v>826</v>
      </c>
      <c r="F427" s="49" t="s">
        <v>763</v>
      </c>
      <c r="G427" s="57">
        <v>1579901589634</v>
      </c>
      <c r="H427" s="50">
        <v>41387</v>
      </c>
      <c r="I427" s="49" t="s">
        <v>1418</v>
      </c>
      <c r="J427" s="49" t="s">
        <v>1317</v>
      </c>
    </row>
    <row r="428" spans="1:10" ht="20.25">
      <c r="A428">
        <v>427</v>
      </c>
      <c r="B428" s="54">
        <v>3353</v>
      </c>
      <c r="C428" s="51" t="s">
        <v>729</v>
      </c>
      <c r="D428" s="51" t="s">
        <v>1419</v>
      </c>
      <c r="E428" s="51" t="s">
        <v>819</v>
      </c>
      <c r="F428" s="51" t="s">
        <v>764</v>
      </c>
      <c r="G428" s="57">
        <v>1100401637511</v>
      </c>
      <c r="H428" s="52">
        <v>41309</v>
      </c>
      <c r="I428" s="51" t="s">
        <v>1418</v>
      </c>
      <c r="J428" s="51" t="s">
        <v>1317</v>
      </c>
    </row>
    <row r="429" spans="1:10" ht="20.25">
      <c r="A429">
        <v>428</v>
      </c>
      <c r="B429" s="54">
        <v>3354</v>
      </c>
      <c r="C429" s="49" t="s">
        <v>730</v>
      </c>
      <c r="D429" s="49" t="s">
        <v>1420</v>
      </c>
      <c r="E429" s="49" t="s">
        <v>827</v>
      </c>
      <c r="F429" s="49" t="s">
        <v>763</v>
      </c>
      <c r="G429" s="57">
        <v>1570501359536</v>
      </c>
      <c r="H429" s="50">
        <v>41246</v>
      </c>
      <c r="I429" s="49" t="s">
        <v>1418</v>
      </c>
      <c r="J429" s="49" t="s">
        <v>1317</v>
      </c>
    </row>
    <row r="430" spans="1:10" ht="20.25">
      <c r="A430">
        <v>429</v>
      </c>
      <c r="B430" s="54">
        <v>3355</v>
      </c>
      <c r="C430" s="51" t="s">
        <v>730</v>
      </c>
      <c r="D430" s="51" t="s">
        <v>1421</v>
      </c>
      <c r="E430" s="51" t="s">
        <v>828</v>
      </c>
      <c r="F430" s="51" t="s">
        <v>763</v>
      </c>
      <c r="G430" s="57">
        <v>1169400040579</v>
      </c>
      <c r="H430" s="66">
        <v>41168</v>
      </c>
      <c r="I430" s="51" t="s">
        <v>1418</v>
      </c>
      <c r="J430" s="51" t="s">
        <v>1317</v>
      </c>
    </row>
    <row r="431" spans="1:10" ht="20.25">
      <c r="A431">
        <v>430</v>
      </c>
      <c r="B431" s="54">
        <v>3356</v>
      </c>
      <c r="C431" s="49" t="s">
        <v>730</v>
      </c>
      <c r="D431" s="49" t="s">
        <v>1422</v>
      </c>
      <c r="E431" s="49" t="s">
        <v>10</v>
      </c>
      <c r="F431" s="49" t="s">
        <v>763</v>
      </c>
      <c r="G431" s="57">
        <v>1570501356162</v>
      </c>
      <c r="H431" s="50">
        <v>41038</v>
      </c>
      <c r="I431" s="49" t="s">
        <v>1418</v>
      </c>
      <c r="J431" s="49" t="s">
        <v>1317</v>
      </c>
    </row>
    <row r="432" spans="1:10" ht="20.25">
      <c r="A432">
        <v>431</v>
      </c>
      <c r="B432" s="54">
        <v>3358</v>
      </c>
      <c r="C432" s="51" t="s">
        <v>730</v>
      </c>
      <c r="D432" s="51" t="s">
        <v>1423</v>
      </c>
      <c r="E432" s="51" t="s">
        <v>1424</v>
      </c>
      <c r="F432" s="51" t="s">
        <v>763</v>
      </c>
      <c r="G432" s="57">
        <v>1579901580254</v>
      </c>
      <c r="H432" s="52">
        <v>41327</v>
      </c>
      <c r="I432" s="51" t="s">
        <v>1418</v>
      </c>
      <c r="J432" s="51" t="s">
        <v>1317</v>
      </c>
    </row>
    <row r="433" spans="1:10" ht="20.25">
      <c r="A433">
        <v>432</v>
      </c>
      <c r="B433" s="54">
        <v>3359</v>
      </c>
      <c r="C433" s="49" t="s">
        <v>730</v>
      </c>
      <c r="D433" s="49" t="s">
        <v>1425</v>
      </c>
      <c r="E433" s="49" t="s">
        <v>830</v>
      </c>
      <c r="F433" s="49" t="s">
        <v>763</v>
      </c>
      <c r="G433" s="57">
        <v>1229901455525</v>
      </c>
      <c r="H433" s="50">
        <v>41267</v>
      </c>
      <c r="I433" s="49" t="s">
        <v>1418</v>
      </c>
      <c r="J433" s="49" t="s">
        <v>1317</v>
      </c>
    </row>
    <row r="434" spans="1:10" ht="20.25">
      <c r="A434">
        <v>433</v>
      </c>
      <c r="B434" s="54">
        <v>3360</v>
      </c>
      <c r="C434" s="51" t="s">
        <v>729</v>
      </c>
      <c r="D434" s="51" t="s">
        <v>1426</v>
      </c>
      <c r="E434" s="51" t="s">
        <v>820</v>
      </c>
      <c r="F434" s="51" t="s">
        <v>764</v>
      </c>
      <c r="G434" s="57">
        <v>1570501357908</v>
      </c>
      <c r="H434" s="52">
        <v>41149</v>
      </c>
      <c r="I434" s="51" t="s">
        <v>1418</v>
      </c>
      <c r="J434" s="51" t="s">
        <v>1317</v>
      </c>
    </row>
    <row r="435" spans="1:10" ht="20.25">
      <c r="A435">
        <v>434</v>
      </c>
      <c r="B435" s="54">
        <v>3361</v>
      </c>
      <c r="C435" s="49" t="s">
        <v>729</v>
      </c>
      <c r="D435" s="49" t="s">
        <v>1427</v>
      </c>
      <c r="E435" s="49" t="s">
        <v>821</v>
      </c>
      <c r="F435" s="49" t="s">
        <v>764</v>
      </c>
      <c r="G435" s="57">
        <v>1570501356111</v>
      </c>
      <c r="H435" s="50">
        <v>41037</v>
      </c>
      <c r="I435" s="49" t="s">
        <v>1418</v>
      </c>
      <c r="J435" s="49" t="s">
        <v>1317</v>
      </c>
    </row>
    <row r="436" spans="1:10" ht="20.25">
      <c r="A436">
        <v>435</v>
      </c>
      <c r="B436" s="54">
        <v>3362</v>
      </c>
      <c r="C436" s="51" t="s">
        <v>730</v>
      </c>
      <c r="D436" s="51" t="s">
        <v>1428</v>
      </c>
      <c r="E436" s="51" t="s">
        <v>831</v>
      </c>
      <c r="F436" s="51" t="s">
        <v>763</v>
      </c>
      <c r="G436" s="57">
        <v>1570501360674</v>
      </c>
      <c r="H436" s="52">
        <v>41342</v>
      </c>
      <c r="I436" s="51" t="s">
        <v>1418</v>
      </c>
      <c r="J436" s="51" t="s">
        <v>1317</v>
      </c>
    </row>
    <row r="437" spans="1:10" ht="20.25">
      <c r="A437">
        <v>436</v>
      </c>
      <c r="B437" s="54">
        <v>3363</v>
      </c>
      <c r="C437" s="49" t="s">
        <v>729</v>
      </c>
      <c r="D437" s="49" t="s">
        <v>1429</v>
      </c>
      <c r="E437" s="49" t="s">
        <v>822</v>
      </c>
      <c r="F437" s="49" t="s">
        <v>764</v>
      </c>
      <c r="G437" s="57">
        <v>1579901580408</v>
      </c>
      <c r="H437" s="50">
        <v>41329</v>
      </c>
      <c r="I437" s="49" t="s">
        <v>1418</v>
      </c>
      <c r="J437" s="49" t="s">
        <v>1317</v>
      </c>
    </row>
    <row r="438" spans="1:10" ht="20.25">
      <c r="A438">
        <v>437</v>
      </c>
      <c r="B438" s="54">
        <v>3364</v>
      </c>
      <c r="C438" s="51" t="s">
        <v>729</v>
      </c>
      <c r="D438" s="51" t="s">
        <v>1430</v>
      </c>
      <c r="E438" s="51" t="s">
        <v>823</v>
      </c>
      <c r="F438" s="51" t="s">
        <v>764</v>
      </c>
      <c r="G438" s="57">
        <v>1749901443387</v>
      </c>
      <c r="H438" s="52">
        <v>41219</v>
      </c>
      <c r="I438" s="51" t="s">
        <v>1418</v>
      </c>
      <c r="J438" s="51" t="s">
        <v>1317</v>
      </c>
    </row>
    <row r="439" spans="1:10" ht="20.25">
      <c r="A439">
        <v>438</v>
      </c>
      <c r="B439" s="54">
        <v>3365</v>
      </c>
      <c r="C439" s="49" t="s">
        <v>729</v>
      </c>
      <c r="D439" s="49" t="s">
        <v>1431</v>
      </c>
      <c r="E439" s="49" t="s">
        <v>824</v>
      </c>
      <c r="F439" s="49" t="s">
        <v>764</v>
      </c>
      <c r="G439" s="57">
        <v>1579901542611</v>
      </c>
      <c r="H439" s="50">
        <v>41136</v>
      </c>
      <c r="I439" s="49" t="s">
        <v>1418</v>
      </c>
      <c r="J439" s="49" t="s">
        <v>1317</v>
      </c>
    </row>
    <row r="440" spans="1:10" ht="20.25">
      <c r="A440">
        <v>439</v>
      </c>
      <c r="B440" s="54">
        <v>3366</v>
      </c>
      <c r="C440" s="51" t="s">
        <v>730</v>
      </c>
      <c r="D440" s="51" t="s">
        <v>1432</v>
      </c>
      <c r="E440" s="51" t="s">
        <v>814</v>
      </c>
      <c r="F440" s="51" t="s">
        <v>763</v>
      </c>
      <c r="G440" s="57">
        <v>1579901504795</v>
      </c>
      <c r="H440" s="52">
        <v>40912</v>
      </c>
      <c r="I440" s="51" t="s">
        <v>1380</v>
      </c>
      <c r="J440" s="51" t="s">
        <v>1317</v>
      </c>
    </row>
    <row r="441" spans="1:10" ht="20.25">
      <c r="A441">
        <v>440</v>
      </c>
      <c r="B441" s="54">
        <v>3367</v>
      </c>
      <c r="C441" s="49" t="s">
        <v>729</v>
      </c>
      <c r="D441" s="49" t="s">
        <v>1433</v>
      </c>
      <c r="E441" s="49" t="s">
        <v>825</v>
      </c>
      <c r="F441" s="49" t="s">
        <v>764</v>
      </c>
      <c r="G441" s="57">
        <v>1570501360721</v>
      </c>
      <c r="H441" s="50">
        <v>41338</v>
      </c>
      <c r="I441" s="49" t="s">
        <v>1418</v>
      </c>
      <c r="J441" s="49" t="s">
        <v>1317</v>
      </c>
    </row>
    <row r="442" spans="1:10" ht="20.25">
      <c r="A442">
        <v>441</v>
      </c>
      <c r="B442" s="54">
        <v>3368</v>
      </c>
      <c r="C442" s="51" t="s">
        <v>730</v>
      </c>
      <c r="D442" s="51" t="s">
        <v>1434</v>
      </c>
      <c r="E442" s="51" t="s">
        <v>832</v>
      </c>
      <c r="F442" s="51" t="s">
        <v>763</v>
      </c>
      <c r="G442" s="57">
        <v>1319901518976</v>
      </c>
      <c r="H442" s="52">
        <v>41325</v>
      </c>
      <c r="I442" s="51" t="s">
        <v>1418</v>
      </c>
      <c r="J442" s="51" t="s">
        <v>1317</v>
      </c>
    </row>
    <row r="443" spans="1:10" ht="20.25">
      <c r="A443">
        <v>442</v>
      </c>
      <c r="B443" s="54">
        <v>3371</v>
      </c>
      <c r="C443" s="49" t="s">
        <v>729</v>
      </c>
      <c r="D443" s="49" t="s">
        <v>1435</v>
      </c>
      <c r="E443" s="49" t="s">
        <v>794</v>
      </c>
      <c r="F443" s="49" t="s">
        <v>764</v>
      </c>
      <c r="G443" s="57">
        <v>1579901508430</v>
      </c>
      <c r="H443" s="50">
        <v>40931</v>
      </c>
      <c r="I443" s="49" t="s">
        <v>1380</v>
      </c>
      <c r="J443" s="49" t="s">
        <v>1317</v>
      </c>
    </row>
    <row r="444" spans="1:10" ht="20.25">
      <c r="A444">
        <v>443</v>
      </c>
      <c r="B444" s="54">
        <v>3372</v>
      </c>
      <c r="C444" s="51" t="s">
        <v>730</v>
      </c>
      <c r="D444" s="51" t="s">
        <v>1436</v>
      </c>
      <c r="E444" s="51" t="s">
        <v>844</v>
      </c>
      <c r="F444" s="51" t="s">
        <v>763</v>
      </c>
      <c r="G444" s="57">
        <v>1579901579931</v>
      </c>
      <c r="H444" s="52">
        <v>41325</v>
      </c>
      <c r="I444" s="51" t="s">
        <v>1418</v>
      </c>
      <c r="J444" s="51" t="s">
        <v>1316</v>
      </c>
    </row>
    <row r="445" spans="1:10" ht="20.25">
      <c r="A445">
        <v>444</v>
      </c>
      <c r="B445" s="54">
        <v>3373</v>
      </c>
      <c r="C445" s="49" t="s">
        <v>729</v>
      </c>
      <c r="D445" s="49" t="s">
        <v>1437</v>
      </c>
      <c r="E445" s="49" t="s">
        <v>836</v>
      </c>
      <c r="F445" s="49" t="s">
        <v>764</v>
      </c>
      <c r="G445" s="57">
        <v>1570501360411</v>
      </c>
      <c r="H445" s="50">
        <v>41317</v>
      </c>
      <c r="I445" s="49" t="s">
        <v>1418</v>
      </c>
      <c r="J445" s="49" t="s">
        <v>1316</v>
      </c>
    </row>
    <row r="446" spans="1:10" ht="20.25">
      <c r="A446">
        <v>445</v>
      </c>
      <c r="B446" s="54">
        <v>3374</v>
      </c>
      <c r="C446" s="51" t="s">
        <v>730</v>
      </c>
      <c r="D446" s="51" t="s">
        <v>1438</v>
      </c>
      <c r="E446" s="51" t="s">
        <v>845</v>
      </c>
      <c r="F446" s="51" t="s">
        <v>763</v>
      </c>
      <c r="G446" s="57">
        <v>1579901564089</v>
      </c>
      <c r="H446" s="52">
        <v>41239</v>
      </c>
      <c r="I446" s="51" t="s">
        <v>1418</v>
      </c>
      <c r="J446" s="51" t="s">
        <v>1316</v>
      </c>
    </row>
    <row r="447" spans="1:10" ht="20.25">
      <c r="A447">
        <v>446</v>
      </c>
      <c r="B447" s="54">
        <v>3375</v>
      </c>
      <c r="C447" s="49" t="s">
        <v>729</v>
      </c>
      <c r="D447" s="49" t="s">
        <v>1439</v>
      </c>
      <c r="E447" s="49" t="s">
        <v>837</v>
      </c>
      <c r="F447" s="49" t="s">
        <v>764</v>
      </c>
      <c r="G447" s="57">
        <v>1579901539858</v>
      </c>
      <c r="H447" s="50">
        <v>41121</v>
      </c>
      <c r="I447" s="49" t="s">
        <v>1418</v>
      </c>
      <c r="J447" s="49" t="s">
        <v>1316</v>
      </c>
    </row>
    <row r="448" spans="1:10" ht="20.25">
      <c r="A448">
        <v>447</v>
      </c>
      <c r="B448" s="54">
        <v>3376</v>
      </c>
      <c r="C448" s="51" t="s">
        <v>730</v>
      </c>
      <c r="D448" s="51" t="s">
        <v>1440</v>
      </c>
      <c r="E448" s="51" t="s">
        <v>846</v>
      </c>
      <c r="F448" s="51" t="s">
        <v>763</v>
      </c>
      <c r="G448" s="57">
        <v>1579901579094</v>
      </c>
      <c r="H448" s="52">
        <v>41319</v>
      </c>
      <c r="I448" s="51" t="s">
        <v>1418</v>
      </c>
      <c r="J448" s="51" t="s">
        <v>1316</v>
      </c>
    </row>
    <row r="449" spans="1:10" ht="20.25">
      <c r="A449">
        <v>448</v>
      </c>
      <c r="B449" s="54">
        <v>3377</v>
      </c>
      <c r="C449" s="49" t="s">
        <v>729</v>
      </c>
      <c r="D449" s="49" t="s">
        <v>1441</v>
      </c>
      <c r="E449" s="49" t="s">
        <v>838</v>
      </c>
      <c r="F449" s="49" t="s">
        <v>764</v>
      </c>
      <c r="G449" s="57">
        <v>1659902740530</v>
      </c>
      <c r="H449" s="50">
        <v>41298</v>
      </c>
      <c r="I449" s="49" t="s">
        <v>1418</v>
      </c>
      <c r="J449" s="49" t="s">
        <v>1316</v>
      </c>
    </row>
    <row r="450" spans="1:10" ht="20.25">
      <c r="A450">
        <v>449</v>
      </c>
      <c r="B450" s="54">
        <v>3378</v>
      </c>
      <c r="C450" s="51" t="s">
        <v>730</v>
      </c>
      <c r="D450" s="51" t="s">
        <v>1442</v>
      </c>
      <c r="E450" s="51" t="s">
        <v>847</v>
      </c>
      <c r="F450" s="51" t="s">
        <v>763</v>
      </c>
      <c r="G450" s="57">
        <v>1729800463218</v>
      </c>
      <c r="H450" s="52">
        <v>41196</v>
      </c>
      <c r="I450" s="51" t="s">
        <v>1418</v>
      </c>
      <c r="J450" s="51" t="s">
        <v>1316</v>
      </c>
    </row>
    <row r="451" spans="1:10" ht="20.25">
      <c r="A451">
        <v>450</v>
      </c>
      <c r="B451" s="54">
        <v>3379</v>
      </c>
      <c r="C451" s="49" t="s">
        <v>730</v>
      </c>
      <c r="D451" s="49" t="s">
        <v>1443</v>
      </c>
      <c r="E451" s="49" t="s">
        <v>1444</v>
      </c>
      <c r="F451" s="49" t="s">
        <v>763</v>
      </c>
      <c r="G451" s="57">
        <v>1849902375317</v>
      </c>
      <c r="H451" s="50">
        <v>41093</v>
      </c>
      <c r="I451" s="49" t="s">
        <v>1418</v>
      </c>
      <c r="J451" s="49" t="s">
        <v>1316</v>
      </c>
    </row>
    <row r="452" spans="1:10" ht="20.25">
      <c r="A452">
        <v>451</v>
      </c>
      <c r="B452" s="54">
        <v>3380</v>
      </c>
      <c r="C452" s="51" t="s">
        <v>729</v>
      </c>
      <c r="D452" s="51" t="s">
        <v>1445</v>
      </c>
      <c r="E452" s="51" t="s">
        <v>839</v>
      </c>
      <c r="F452" s="51" t="s">
        <v>764</v>
      </c>
      <c r="G452" s="57">
        <v>1579901578691</v>
      </c>
      <c r="H452" s="52">
        <v>41318</v>
      </c>
      <c r="I452" s="51" t="s">
        <v>1418</v>
      </c>
      <c r="J452" s="51" t="s">
        <v>1316</v>
      </c>
    </row>
    <row r="453" spans="1:10" ht="20.25">
      <c r="A453">
        <v>452</v>
      </c>
      <c r="B453" s="54">
        <v>3381</v>
      </c>
      <c r="C453" s="49" t="s">
        <v>729</v>
      </c>
      <c r="D453" s="49" t="s">
        <v>1446</v>
      </c>
      <c r="E453" s="49" t="s">
        <v>840</v>
      </c>
      <c r="F453" s="49" t="s">
        <v>764</v>
      </c>
      <c r="G453" s="57">
        <v>1577000014770</v>
      </c>
      <c r="H453" s="50">
        <v>41267</v>
      </c>
      <c r="I453" s="49" t="s">
        <v>1418</v>
      </c>
      <c r="J453" s="49" t="s">
        <v>1316</v>
      </c>
    </row>
    <row r="454" spans="1:10" ht="20.25">
      <c r="A454">
        <v>453</v>
      </c>
      <c r="B454" s="54">
        <v>3382</v>
      </c>
      <c r="C454" s="51" t="s">
        <v>730</v>
      </c>
      <c r="D454" s="51" t="s">
        <v>1447</v>
      </c>
      <c r="E454" s="51" t="s">
        <v>1448</v>
      </c>
      <c r="F454" s="51" t="s">
        <v>763</v>
      </c>
      <c r="G454" s="57">
        <v>1570501358190</v>
      </c>
      <c r="H454" s="52">
        <v>41169</v>
      </c>
      <c r="I454" s="51" t="s">
        <v>1418</v>
      </c>
      <c r="J454" s="51" t="s">
        <v>1316</v>
      </c>
    </row>
    <row r="455" spans="1:10" ht="20.25">
      <c r="A455">
        <v>454</v>
      </c>
      <c r="B455" s="54">
        <v>3383</v>
      </c>
      <c r="C455" s="49" t="s">
        <v>730</v>
      </c>
      <c r="D455" s="49" t="s">
        <v>1449</v>
      </c>
      <c r="E455" s="49" t="s">
        <v>841</v>
      </c>
      <c r="F455" s="49" t="s">
        <v>763</v>
      </c>
      <c r="G455" s="57">
        <v>1570501356588</v>
      </c>
      <c r="H455" s="50">
        <v>41070</v>
      </c>
      <c r="I455" s="49" t="s">
        <v>1418</v>
      </c>
      <c r="J455" s="49" t="s">
        <v>1316</v>
      </c>
    </row>
    <row r="456" spans="1:10" ht="20.25">
      <c r="A456">
        <v>455</v>
      </c>
      <c r="B456" s="54">
        <v>3384</v>
      </c>
      <c r="C456" s="51" t="s">
        <v>729</v>
      </c>
      <c r="D456" s="51" t="s">
        <v>1450</v>
      </c>
      <c r="E456" s="51" t="s">
        <v>842</v>
      </c>
      <c r="F456" s="51" t="s">
        <v>764</v>
      </c>
      <c r="G456" s="57">
        <v>1419902901799</v>
      </c>
      <c r="H456" s="52">
        <v>41314</v>
      </c>
      <c r="I456" s="51" t="s">
        <v>1418</v>
      </c>
      <c r="J456" s="51" t="s">
        <v>1316</v>
      </c>
    </row>
    <row r="457" spans="1:10" ht="20.25">
      <c r="A457">
        <v>456</v>
      </c>
      <c r="B457" s="54">
        <v>3385</v>
      </c>
      <c r="C457" s="49" t="s">
        <v>729</v>
      </c>
      <c r="D457" s="49" t="s">
        <v>1451</v>
      </c>
      <c r="E457" s="49" t="s">
        <v>1031</v>
      </c>
      <c r="F457" s="49" t="s">
        <v>764</v>
      </c>
      <c r="G457" s="57">
        <v>1570501359765</v>
      </c>
      <c r="H457" s="50">
        <v>41272</v>
      </c>
      <c r="I457" s="49" t="s">
        <v>1418</v>
      </c>
      <c r="J457" s="49" t="s">
        <v>1316</v>
      </c>
    </row>
    <row r="458" spans="1:10" ht="20.25">
      <c r="A458">
        <v>457</v>
      </c>
      <c r="B458" s="54">
        <v>3386</v>
      </c>
      <c r="C458" s="51" t="s">
        <v>730</v>
      </c>
      <c r="D458" s="51" t="s">
        <v>1452</v>
      </c>
      <c r="E458" s="51" t="s">
        <v>848</v>
      </c>
      <c r="F458" s="51" t="s">
        <v>763</v>
      </c>
      <c r="G458" s="57">
        <v>1100202110963</v>
      </c>
      <c r="H458" s="52">
        <v>41157</v>
      </c>
      <c r="I458" s="51" t="s">
        <v>1418</v>
      </c>
      <c r="J458" s="51" t="s">
        <v>1316</v>
      </c>
    </row>
    <row r="459" spans="1:10" ht="20.25">
      <c r="A459">
        <v>458</v>
      </c>
      <c r="B459" s="54">
        <v>3387</v>
      </c>
      <c r="C459" s="49" t="s">
        <v>729</v>
      </c>
      <c r="D459" s="49" t="s">
        <v>1453</v>
      </c>
      <c r="E459" s="49" t="s">
        <v>849</v>
      </c>
      <c r="F459" s="49" t="s">
        <v>764</v>
      </c>
      <c r="G459" s="57">
        <v>1579901528872</v>
      </c>
      <c r="H459" s="50">
        <v>41057</v>
      </c>
      <c r="I459" s="49" t="s">
        <v>1418</v>
      </c>
      <c r="J459" s="49" t="s">
        <v>1316</v>
      </c>
    </row>
    <row r="460" spans="1:10" ht="20.25">
      <c r="A460">
        <v>459</v>
      </c>
      <c r="B460" s="54">
        <v>3388</v>
      </c>
      <c r="C460" s="51" t="s">
        <v>729</v>
      </c>
      <c r="D460" s="51" t="s">
        <v>1454</v>
      </c>
      <c r="E460" s="51" t="s">
        <v>1053</v>
      </c>
      <c r="F460" s="51" t="s">
        <v>764</v>
      </c>
      <c r="G460" s="57">
        <v>1509966922028</v>
      </c>
      <c r="H460" s="52">
        <v>41114</v>
      </c>
      <c r="I460" s="51" t="s">
        <v>1418</v>
      </c>
      <c r="J460" s="51" t="s">
        <v>1316</v>
      </c>
    </row>
    <row r="461" spans="1:10" ht="20.25">
      <c r="A461">
        <v>460</v>
      </c>
      <c r="B461" s="54">
        <v>3389</v>
      </c>
      <c r="C461" s="49" t="s">
        <v>729</v>
      </c>
      <c r="D461" s="49" t="s">
        <v>1455</v>
      </c>
      <c r="E461" s="49" t="s">
        <v>56</v>
      </c>
      <c r="F461" s="49" t="s">
        <v>764</v>
      </c>
      <c r="G461" s="57">
        <v>1570501353392</v>
      </c>
      <c r="H461" s="50">
        <v>40839</v>
      </c>
      <c r="I461" s="49" t="s">
        <v>1380</v>
      </c>
      <c r="J461" s="49" t="s">
        <v>1317</v>
      </c>
    </row>
    <row r="462" spans="1:10" ht="20.25">
      <c r="A462">
        <v>461</v>
      </c>
      <c r="B462" s="54">
        <v>3391</v>
      </c>
      <c r="C462" s="51" t="s">
        <v>730</v>
      </c>
      <c r="D462" s="51" t="s">
        <v>1456</v>
      </c>
      <c r="E462" s="51" t="s">
        <v>1307</v>
      </c>
      <c r="F462" s="51" t="s">
        <v>763</v>
      </c>
      <c r="G462" s="57">
        <v>1570501350954</v>
      </c>
      <c r="H462" s="52">
        <v>40682</v>
      </c>
      <c r="I462" s="51" t="s">
        <v>1380</v>
      </c>
      <c r="J462" s="51" t="s">
        <v>1316</v>
      </c>
    </row>
    <row r="463" spans="1:10" ht="20.25">
      <c r="A463">
        <v>462</v>
      </c>
      <c r="B463" s="54">
        <v>3393</v>
      </c>
      <c r="C463" s="49" t="s">
        <v>730</v>
      </c>
      <c r="D463" s="49" t="s">
        <v>1457</v>
      </c>
      <c r="E463" s="49" t="s">
        <v>27</v>
      </c>
      <c r="F463" s="49" t="s">
        <v>763</v>
      </c>
      <c r="G463" s="57">
        <v>1579901424244</v>
      </c>
      <c r="H463" s="50">
        <v>40436</v>
      </c>
      <c r="I463" s="49" t="s">
        <v>1354</v>
      </c>
      <c r="J463" s="49" t="s">
        <v>1317</v>
      </c>
    </row>
    <row r="464" spans="1:10" ht="20.25">
      <c r="A464">
        <v>463</v>
      </c>
      <c r="B464" s="54">
        <v>3394</v>
      </c>
      <c r="C464" s="51" t="s">
        <v>730</v>
      </c>
      <c r="D464" s="51" t="s">
        <v>1458</v>
      </c>
      <c r="E464" s="51" t="s">
        <v>815</v>
      </c>
      <c r="F464" s="51" t="s">
        <v>763</v>
      </c>
      <c r="G464" s="57">
        <v>1570501354640</v>
      </c>
      <c r="H464" s="52">
        <v>40921</v>
      </c>
      <c r="I464" s="51" t="s">
        <v>1380</v>
      </c>
      <c r="J464" s="51" t="s">
        <v>1317</v>
      </c>
    </row>
    <row r="465" spans="1:10" ht="20.25">
      <c r="A465">
        <v>464</v>
      </c>
      <c r="B465" s="54">
        <v>3396</v>
      </c>
      <c r="C465" s="49" t="s">
        <v>729</v>
      </c>
      <c r="D465" s="49" t="s">
        <v>1459</v>
      </c>
      <c r="E465" s="49" t="s">
        <v>807</v>
      </c>
      <c r="F465" s="49" t="s">
        <v>764</v>
      </c>
      <c r="G465" s="57">
        <v>1570501351811</v>
      </c>
      <c r="H465" s="50">
        <v>40742</v>
      </c>
      <c r="I465" s="49" t="s">
        <v>1380</v>
      </c>
      <c r="J465" s="49" t="s">
        <v>1316</v>
      </c>
    </row>
    <row r="466" spans="1:10" ht="20.25">
      <c r="A466">
        <v>465</v>
      </c>
      <c r="B466" s="54">
        <v>3397</v>
      </c>
      <c r="C466" s="51" t="s">
        <v>730</v>
      </c>
      <c r="D466" s="51" t="s">
        <v>1460</v>
      </c>
      <c r="E466" s="51" t="s">
        <v>808</v>
      </c>
      <c r="F466" s="51" t="s">
        <v>763</v>
      </c>
      <c r="G466" s="57">
        <v>1570501351951</v>
      </c>
      <c r="H466" s="52">
        <v>40749</v>
      </c>
      <c r="I466" s="51" t="s">
        <v>1380</v>
      </c>
      <c r="J466" s="51" t="s">
        <v>1316</v>
      </c>
    </row>
    <row r="467" spans="1:10" ht="20.25">
      <c r="A467">
        <v>466</v>
      </c>
      <c r="B467" s="54">
        <v>3399</v>
      </c>
      <c r="C467" s="49" t="s">
        <v>729</v>
      </c>
      <c r="D467" s="49" t="s">
        <v>1451</v>
      </c>
      <c r="E467" s="49" t="s">
        <v>809</v>
      </c>
      <c r="F467" s="49" t="s">
        <v>764</v>
      </c>
      <c r="G467" s="57">
        <v>1909803661396</v>
      </c>
      <c r="H467" s="50">
        <v>40693</v>
      </c>
      <c r="I467" s="49" t="s">
        <v>1380</v>
      </c>
      <c r="J467" s="49" t="s">
        <v>1316</v>
      </c>
    </row>
    <row r="468" spans="1:10" ht="20.25">
      <c r="A468">
        <v>467</v>
      </c>
      <c r="B468" s="54">
        <v>3406</v>
      </c>
      <c r="C468" s="51" t="s">
        <v>729</v>
      </c>
      <c r="D468" s="51" t="s">
        <v>1461</v>
      </c>
      <c r="E468" s="51" t="s">
        <v>252</v>
      </c>
      <c r="F468" s="51" t="s">
        <v>764</v>
      </c>
      <c r="G468" s="57">
        <v>1620101305233</v>
      </c>
      <c r="H468" s="52">
        <v>38701</v>
      </c>
      <c r="I468" s="51" t="s">
        <v>1320</v>
      </c>
      <c r="J468" s="51" t="s">
        <v>1316</v>
      </c>
    </row>
    <row r="469" spans="1:10" ht="20.25">
      <c r="A469">
        <v>468</v>
      </c>
      <c r="B469" s="54">
        <v>3407</v>
      </c>
      <c r="C469" s="49" t="s">
        <v>729</v>
      </c>
      <c r="D469" s="49" t="s">
        <v>604</v>
      </c>
      <c r="E469" s="49" t="s">
        <v>213</v>
      </c>
      <c r="F469" s="49" t="s">
        <v>764</v>
      </c>
      <c r="G469" s="57">
        <v>1101402353551</v>
      </c>
      <c r="H469" s="50">
        <v>39144</v>
      </c>
      <c r="I469" s="49" t="s">
        <v>1324</v>
      </c>
      <c r="J469" s="49" t="s">
        <v>1317</v>
      </c>
    </row>
    <row r="470" spans="1:10" ht="20.25">
      <c r="A470">
        <v>469</v>
      </c>
      <c r="B470" s="54">
        <v>3408</v>
      </c>
      <c r="C470" s="51" t="s">
        <v>730</v>
      </c>
      <c r="D470" s="51" t="s">
        <v>1024</v>
      </c>
      <c r="E470" s="51" t="s">
        <v>213</v>
      </c>
      <c r="F470" s="51" t="s">
        <v>763</v>
      </c>
      <c r="G470" s="57">
        <v>1103704330601</v>
      </c>
      <c r="H470" s="52">
        <v>39633</v>
      </c>
      <c r="I470" s="51" t="s">
        <v>1347</v>
      </c>
      <c r="J470" s="51" t="s">
        <v>1316</v>
      </c>
    </row>
    <row r="471" spans="1:10" ht="20.25">
      <c r="A471">
        <v>470</v>
      </c>
      <c r="B471" s="54">
        <v>3412</v>
      </c>
      <c r="C471" s="49" t="s">
        <v>729</v>
      </c>
      <c r="D471" s="49" t="s">
        <v>936</v>
      </c>
      <c r="E471" s="49" t="s">
        <v>843</v>
      </c>
      <c r="F471" s="49" t="s">
        <v>764</v>
      </c>
      <c r="G471" s="57">
        <v>1579901581277</v>
      </c>
      <c r="H471" s="50">
        <v>41334</v>
      </c>
      <c r="I471" s="49" t="s">
        <v>1418</v>
      </c>
      <c r="J471" s="49" t="s">
        <v>1316</v>
      </c>
    </row>
    <row r="472" spans="1:10" ht="20.25">
      <c r="A472">
        <v>471</v>
      </c>
      <c r="B472" s="54">
        <v>3414</v>
      </c>
      <c r="C472" s="51" t="s">
        <v>729</v>
      </c>
      <c r="D472" s="51" t="s">
        <v>1462</v>
      </c>
      <c r="E472" s="51" t="s">
        <v>271</v>
      </c>
      <c r="F472" s="51" t="s">
        <v>764</v>
      </c>
      <c r="G472" s="57">
        <v>1578800038747</v>
      </c>
      <c r="H472" s="52">
        <v>38763</v>
      </c>
      <c r="I472" s="51" t="s">
        <v>1320</v>
      </c>
      <c r="J472" s="51" t="s">
        <v>1316</v>
      </c>
    </row>
    <row r="473" spans="1:10" ht="20.25">
      <c r="A473">
        <v>472</v>
      </c>
      <c r="B473" s="54">
        <v>3415</v>
      </c>
      <c r="C473" s="49" t="s">
        <v>730</v>
      </c>
      <c r="D473" s="49" t="s">
        <v>785</v>
      </c>
      <c r="E473" s="49" t="s">
        <v>271</v>
      </c>
      <c r="F473" s="49" t="s">
        <v>763</v>
      </c>
      <c r="G473" s="57">
        <v>1578800056494</v>
      </c>
      <c r="H473" s="50">
        <v>39677</v>
      </c>
      <c r="I473" s="49" t="s">
        <v>1347</v>
      </c>
      <c r="J473" s="49" t="s">
        <v>1317</v>
      </c>
    </row>
    <row r="474" spans="1:10" ht="20.25">
      <c r="A474">
        <v>473</v>
      </c>
      <c r="B474" s="54">
        <v>3416</v>
      </c>
      <c r="C474" s="51" t="s">
        <v>730</v>
      </c>
      <c r="D474" s="51" t="s">
        <v>449</v>
      </c>
      <c r="E474" s="51" t="s">
        <v>99</v>
      </c>
      <c r="F474" s="51" t="s">
        <v>763</v>
      </c>
      <c r="G474" s="57">
        <v>1319901310330</v>
      </c>
      <c r="H474" s="52">
        <v>40201</v>
      </c>
      <c r="I474" s="51" t="s">
        <v>1350</v>
      </c>
      <c r="J474" s="51" t="s">
        <v>1317</v>
      </c>
    </row>
    <row r="475" spans="1:10" ht="20.25">
      <c r="A475">
        <v>474</v>
      </c>
      <c r="B475" s="54">
        <v>3417</v>
      </c>
      <c r="C475" s="49" t="s">
        <v>730</v>
      </c>
      <c r="D475" s="49" t="s">
        <v>760</v>
      </c>
      <c r="E475" s="49" t="s">
        <v>761</v>
      </c>
      <c r="F475" s="49" t="s">
        <v>763</v>
      </c>
      <c r="G475" s="57">
        <v>1570501307919</v>
      </c>
      <c r="H475" s="50">
        <v>37823</v>
      </c>
      <c r="I475" s="49" t="s">
        <v>1315</v>
      </c>
      <c r="J475" s="49" t="s">
        <v>1316</v>
      </c>
    </row>
    <row r="476" spans="1:10" ht="20.25">
      <c r="A476">
        <v>475</v>
      </c>
      <c r="B476" s="54">
        <v>3418</v>
      </c>
      <c r="C476" s="51" t="s">
        <v>729</v>
      </c>
      <c r="D476" s="51" t="s">
        <v>1463</v>
      </c>
      <c r="E476" s="51" t="s">
        <v>1135</v>
      </c>
      <c r="F476" s="51" t="s">
        <v>764</v>
      </c>
      <c r="G476" s="57">
        <v>1570501312467</v>
      </c>
      <c r="H476" s="52">
        <v>38144</v>
      </c>
      <c r="I476" s="51" t="s">
        <v>1320</v>
      </c>
      <c r="J476" s="51" t="s">
        <v>1317</v>
      </c>
    </row>
    <row r="477" spans="1:10" ht="20.25">
      <c r="A477">
        <v>476</v>
      </c>
      <c r="B477" s="54">
        <v>3419</v>
      </c>
      <c r="C477" s="49" t="s">
        <v>729</v>
      </c>
      <c r="D477" s="49" t="s">
        <v>651</v>
      </c>
      <c r="E477" s="49" t="s">
        <v>287</v>
      </c>
      <c r="F477" s="49" t="s">
        <v>764</v>
      </c>
      <c r="G477" s="57">
        <v>1909802930156</v>
      </c>
      <c r="H477" s="50">
        <v>38362</v>
      </c>
      <c r="I477" s="49" t="s">
        <v>1318</v>
      </c>
      <c r="J477" s="49" t="s">
        <v>1317</v>
      </c>
    </row>
    <row r="478" spans="1:10" ht="20.25">
      <c r="A478">
        <v>477</v>
      </c>
      <c r="B478" s="54">
        <v>3420</v>
      </c>
      <c r="C478" s="51" t="s">
        <v>729</v>
      </c>
      <c r="D478" s="51" t="s">
        <v>652</v>
      </c>
      <c r="E478" s="51" t="s">
        <v>288</v>
      </c>
      <c r="F478" s="51" t="s">
        <v>764</v>
      </c>
      <c r="G478" s="57">
        <v>1570501315512</v>
      </c>
      <c r="H478" s="52">
        <v>38307</v>
      </c>
      <c r="I478" s="51" t="s">
        <v>1318</v>
      </c>
      <c r="J478" s="51" t="s">
        <v>1317</v>
      </c>
    </row>
    <row r="479" spans="1:10" ht="20.25">
      <c r="A479">
        <v>478</v>
      </c>
      <c r="B479" s="54">
        <v>3422</v>
      </c>
      <c r="C479" s="49" t="s">
        <v>729</v>
      </c>
      <c r="D479" s="49" t="s">
        <v>653</v>
      </c>
      <c r="E479" s="49" t="s">
        <v>289</v>
      </c>
      <c r="F479" s="49" t="s">
        <v>764</v>
      </c>
      <c r="G479" s="57">
        <v>1570501315229</v>
      </c>
      <c r="H479" s="50">
        <v>38291</v>
      </c>
      <c r="I479" s="49" t="s">
        <v>1318</v>
      </c>
      <c r="J479" s="49" t="s">
        <v>1317</v>
      </c>
    </row>
    <row r="480" spans="1:10" ht="20.25">
      <c r="A480">
        <v>479</v>
      </c>
      <c r="B480" s="54">
        <v>3423</v>
      </c>
      <c r="C480" s="51" t="s">
        <v>729</v>
      </c>
      <c r="D480" s="51" t="s">
        <v>381</v>
      </c>
      <c r="E480" s="51" t="s">
        <v>290</v>
      </c>
      <c r="F480" s="51" t="s">
        <v>764</v>
      </c>
      <c r="G480" s="57">
        <v>1570501315369</v>
      </c>
      <c r="H480" s="52">
        <v>38297</v>
      </c>
      <c r="I480" s="51" t="s">
        <v>1318</v>
      </c>
      <c r="J480" s="51" t="s">
        <v>1317</v>
      </c>
    </row>
    <row r="481" spans="1:10" ht="20.25">
      <c r="A481">
        <v>480</v>
      </c>
      <c r="B481" s="54">
        <v>3425</v>
      </c>
      <c r="C481" s="49" t="s">
        <v>730</v>
      </c>
      <c r="D481" s="49" t="s">
        <v>662</v>
      </c>
      <c r="E481" s="49" t="s">
        <v>298</v>
      </c>
      <c r="F481" s="49" t="s">
        <v>763</v>
      </c>
      <c r="G481" s="57">
        <v>1209000156684</v>
      </c>
      <c r="H481" s="50">
        <v>38190</v>
      </c>
      <c r="I481" s="49" t="s">
        <v>1318</v>
      </c>
      <c r="J481" s="49" t="s">
        <v>1317</v>
      </c>
    </row>
    <row r="482" spans="1:10" ht="20.25">
      <c r="A482">
        <v>481</v>
      </c>
      <c r="B482" s="54">
        <v>3427</v>
      </c>
      <c r="C482" s="51" t="s">
        <v>730</v>
      </c>
      <c r="D482" s="51" t="s">
        <v>611</v>
      </c>
      <c r="E482" s="51" t="s">
        <v>299</v>
      </c>
      <c r="F482" s="51" t="s">
        <v>763</v>
      </c>
      <c r="G482" s="57">
        <v>1570501318091</v>
      </c>
      <c r="H482" s="52">
        <v>38454</v>
      </c>
      <c r="I482" s="51" t="s">
        <v>1318</v>
      </c>
      <c r="J482" s="51" t="s">
        <v>1317</v>
      </c>
    </row>
    <row r="483" spans="1:10" ht="20.25">
      <c r="A483">
        <v>482</v>
      </c>
      <c r="B483" s="54">
        <v>3428</v>
      </c>
      <c r="C483" s="49" t="s">
        <v>729</v>
      </c>
      <c r="D483" s="49" t="s">
        <v>673</v>
      </c>
      <c r="E483" s="49" t="s">
        <v>311</v>
      </c>
      <c r="F483" s="49" t="s">
        <v>764</v>
      </c>
      <c r="G483" s="57">
        <v>1570501308079</v>
      </c>
      <c r="H483" s="50">
        <v>37860</v>
      </c>
      <c r="I483" s="49" t="s">
        <v>1318</v>
      </c>
      <c r="J483" s="49" t="s">
        <v>1316</v>
      </c>
    </row>
    <row r="484" spans="1:10" ht="20.25">
      <c r="A484">
        <v>483</v>
      </c>
      <c r="B484" s="54">
        <v>3429</v>
      </c>
      <c r="C484" s="51" t="s">
        <v>729</v>
      </c>
      <c r="D484" s="51" t="s">
        <v>674</v>
      </c>
      <c r="E484" s="51" t="s">
        <v>312</v>
      </c>
      <c r="F484" s="51" t="s">
        <v>764</v>
      </c>
      <c r="G484" s="57">
        <v>1579901117147</v>
      </c>
      <c r="H484" s="52">
        <v>38393</v>
      </c>
      <c r="I484" s="51" t="s">
        <v>1318</v>
      </c>
      <c r="J484" s="51" t="s">
        <v>1316</v>
      </c>
    </row>
    <row r="485" spans="1:10" ht="20.25">
      <c r="A485">
        <v>484</v>
      </c>
      <c r="B485" s="54">
        <v>3430</v>
      </c>
      <c r="C485" s="49" t="s">
        <v>730</v>
      </c>
      <c r="D485" s="49" t="s">
        <v>675</v>
      </c>
      <c r="E485" s="49" t="s">
        <v>313</v>
      </c>
      <c r="F485" s="49" t="s">
        <v>763</v>
      </c>
      <c r="G485" s="57">
        <v>1570501318988</v>
      </c>
      <c r="H485" s="50">
        <v>38515</v>
      </c>
      <c r="I485" s="49" t="s">
        <v>1318</v>
      </c>
      <c r="J485" s="49" t="s">
        <v>1316</v>
      </c>
    </row>
    <row r="486" spans="1:10" ht="20.25">
      <c r="A486">
        <v>485</v>
      </c>
      <c r="B486" s="54">
        <v>3431</v>
      </c>
      <c r="C486" s="51" t="s">
        <v>729</v>
      </c>
      <c r="D486" s="51" t="s">
        <v>1030</v>
      </c>
      <c r="E486" s="51" t="s">
        <v>103</v>
      </c>
      <c r="F486" s="51" t="s">
        <v>764</v>
      </c>
      <c r="G486" s="57">
        <v>1570501312271</v>
      </c>
      <c r="H486" s="52">
        <v>38125</v>
      </c>
      <c r="I486" s="51" t="s">
        <v>1318</v>
      </c>
      <c r="J486" s="51" t="s">
        <v>1316</v>
      </c>
    </row>
    <row r="487" spans="1:10" ht="20.25">
      <c r="A487">
        <v>486</v>
      </c>
      <c r="B487" s="54">
        <v>3432</v>
      </c>
      <c r="C487" s="49" t="s">
        <v>730</v>
      </c>
      <c r="D487" s="49" t="s">
        <v>684</v>
      </c>
      <c r="E487" s="49" t="s">
        <v>323</v>
      </c>
      <c r="F487" s="49" t="s">
        <v>763</v>
      </c>
      <c r="G487" s="57">
        <v>1570501316225</v>
      </c>
      <c r="H487" s="50">
        <v>38345</v>
      </c>
      <c r="I487" s="49" t="s">
        <v>1318</v>
      </c>
      <c r="J487" s="49" t="s">
        <v>1316</v>
      </c>
    </row>
    <row r="488" spans="1:10" ht="20.25">
      <c r="A488">
        <v>487</v>
      </c>
      <c r="B488" s="54">
        <v>3433</v>
      </c>
      <c r="C488" s="51" t="s">
        <v>730</v>
      </c>
      <c r="D488" s="51" t="s">
        <v>685</v>
      </c>
      <c r="E488" s="51" t="s">
        <v>324</v>
      </c>
      <c r="F488" s="51" t="s">
        <v>763</v>
      </c>
      <c r="G488" s="57">
        <v>1560101590214</v>
      </c>
      <c r="H488" s="52">
        <v>38298</v>
      </c>
      <c r="I488" s="51" t="s">
        <v>1318</v>
      </c>
      <c r="J488" s="51" t="s">
        <v>1316</v>
      </c>
    </row>
    <row r="489" spans="1:10" ht="20.25">
      <c r="A489">
        <v>488</v>
      </c>
      <c r="B489" s="54">
        <v>3434</v>
      </c>
      <c r="C489" s="49" t="s">
        <v>730</v>
      </c>
      <c r="D489" s="49" t="s">
        <v>449</v>
      </c>
      <c r="E489" s="49" t="s">
        <v>325</v>
      </c>
      <c r="F489" s="49" t="s">
        <v>763</v>
      </c>
      <c r="G489" s="57">
        <v>1200101935311</v>
      </c>
      <c r="H489" s="50">
        <v>38310</v>
      </c>
      <c r="I489" s="49" t="s">
        <v>1318</v>
      </c>
      <c r="J489" s="49" t="s">
        <v>1316</v>
      </c>
    </row>
    <row r="490" spans="1:10" ht="20.25">
      <c r="A490">
        <v>489</v>
      </c>
      <c r="B490" s="54">
        <v>3435</v>
      </c>
      <c r="C490" s="51" t="s">
        <v>730</v>
      </c>
      <c r="D490" s="51" t="s">
        <v>686</v>
      </c>
      <c r="E490" s="51" t="s">
        <v>326</v>
      </c>
      <c r="F490" s="51" t="s">
        <v>763</v>
      </c>
      <c r="G490" s="57">
        <v>1770200177623</v>
      </c>
      <c r="H490" s="52">
        <v>38458</v>
      </c>
      <c r="I490" s="51" t="s">
        <v>1318</v>
      </c>
      <c r="J490" s="51" t="s">
        <v>1316</v>
      </c>
    </row>
    <row r="491" spans="1:10" ht="20.25">
      <c r="A491">
        <v>490</v>
      </c>
      <c r="B491" s="54">
        <v>3436</v>
      </c>
      <c r="C491" s="49" t="s">
        <v>729</v>
      </c>
      <c r="D491" s="49" t="s">
        <v>1464</v>
      </c>
      <c r="E491" s="49" t="s">
        <v>1465</v>
      </c>
      <c r="F491" s="49" t="s">
        <v>764</v>
      </c>
      <c r="G491" s="57">
        <v>1570501316390</v>
      </c>
      <c r="H491" s="50">
        <v>38353</v>
      </c>
      <c r="I491" s="49" t="s">
        <v>1320</v>
      </c>
      <c r="J491" s="49" t="s">
        <v>1317</v>
      </c>
    </row>
    <row r="492" spans="1:10" ht="20.25">
      <c r="A492">
        <v>491</v>
      </c>
      <c r="B492" s="54">
        <v>3437</v>
      </c>
      <c r="C492" s="51" t="s">
        <v>730</v>
      </c>
      <c r="D492" s="51" t="s">
        <v>1466</v>
      </c>
      <c r="E492" s="51" t="s">
        <v>261</v>
      </c>
      <c r="F492" s="51" t="s">
        <v>763</v>
      </c>
      <c r="G492" s="57">
        <v>1579901171001</v>
      </c>
      <c r="H492" s="52">
        <v>38777</v>
      </c>
      <c r="I492" s="51" t="s">
        <v>1320</v>
      </c>
      <c r="J492" s="51" t="s">
        <v>1316</v>
      </c>
    </row>
    <row r="493" spans="1:10" ht="20.25">
      <c r="A493">
        <v>492</v>
      </c>
      <c r="B493" s="54">
        <v>3438</v>
      </c>
      <c r="C493" s="49" t="s">
        <v>729</v>
      </c>
      <c r="D493" s="49" t="s">
        <v>1467</v>
      </c>
      <c r="E493" s="49" t="s">
        <v>272</v>
      </c>
      <c r="F493" s="49" t="s">
        <v>764</v>
      </c>
      <c r="G493" s="57">
        <v>1579901100899</v>
      </c>
      <c r="H493" s="50">
        <v>38273</v>
      </c>
      <c r="I493" s="49" t="s">
        <v>1320</v>
      </c>
      <c r="J493" s="49" t="s">
        <v>1317</v>
      </c>
    </row>
    <row r="494" spans="1:10" ht="20.25">
      <c r="A494">
        <v>493</v>
      </c>
      <c r="B494" s="54">
        <v>3440</v>
      </c>
      <c r="C494" s="51" t="s">
        <v>730</v>
      </c>
      <c r="D494" s="51" t="s">
        <v>1468</v>
      </c>
      <c r="E494" s="51" t="s">
        <v>214</v>
      </c>
      <c r="F494" s="51" t="s">
        <v>763</v>
      </c>
      <c r="G494" s="57">
        <v>1570501319151</v>
      </c>
      <c r="H494" s="52">
        <v>38521</v>
      </c>
      <c r="I494" s="51" t="s">
        <v>1320</v>
      </c>
      <c r="J494" s="51" t="s">
        <v>1317</v>
      </c>
    </row>
    <row r="495" spans="1:10" ht="20.25">
      <c r="A495">
        <v>494</v>
      </c>
      <c r="B495" s="54">
        <v>3441</v>
      </c>
      <c r="C495" s="49" t="s">
        <v>730</v>
      </c>
      <c r="D495" s="49" t="s">
        <v>1469</v>
      </c>
      <c r="E495" s="49" t="s">
        <v>230</v>
      </c>
      <c r="F495" s="49" t="s">
        <v>763</v>
      </c>
      <c r="G495" s="57">
        <v>1570501319968</v>
      </c>
      <c r="H495" s="50">
        <v>38575</v>
      </c>
      <c r="I495" s="49" t="s">
        <v>1320</v>
      </c>
      <c r="J495" s="49" t="s">
        <v>1316</v>
      </c>
    </row>
    <row r="496" spans="1:10" ht="20.25">
      <c r="A496">
        <v>495</v>
      </c>
      <c r="B496" s="54">
        <v>3442</v>
      </c>
      <c r="C496" s="51" t="s">
        <v>729</v>
      </c>
      <c r="D496" s="51" t="s">
        <v>605</v>
      </c>
      <c r="E496" s="51" t="s">
        <v>1213</v>
      </c>
      <c r="F496" s="51" t="s">
        <v>764</v>
      </c>
      <c r="G496" s="57">
        <v>1570501327456</v>
      </c>
      <c r="H496" s="52">
        <v>39038</v>
      </c>
      <c r="I496" s="51" t="s">
        <v>1324</v>
      </c>
      <c r="J496" s="51" t="s">
        <v>1317</v>
      </c>
    </row>
    <row r="497" spans="1:10" ht="20.25">
      <c r="A497">
        <v>496</v>
      </c>
      <c r="B497" s="54">
        <v>3443</v>
      </c>
      <c r="C497" s="49" t="s">
        <v>729</v>
      </c>
      <c r="D497" s="49" t="s">
        <v>606</v>
      </c>
      <c r="E497" s="49" t="s">
        <v>214</v>
      </c>
      <c r="F497" s="49" t="s">
        <v>764</v>
      </c>
      <c r="G497" s="57">
        <v>1570501331453</v>
      </c>
      <c r="H497" s="50">
        <v>39320</v>
      </c>
      <c r="I497" s="49" t="s">
        <v>1324</v>
      </c>
      <c r="J497" s="49" t="s">
        <v>1317</v>
      </c>
    </row>
    <row r="498" spans="1:10" ht="20.25">
      <c r="A498">
        <v>497</v>
      </c>
      <c r="B498" s="54">
        <v>3444</v>
      </c>
      <c r="C498" s="51" t="s">
        <v>730</v>
      </c>
      <c r="D498" s="51" t="s">
        <v>610</v>
      </c>
      <c r="E498" s="51" t="s">
        <v>218</v>
      </c>
      <c r="F498" s="51" t="s">
        <v>763</v>
      </c>
      <c r="G498" s="57">
        <v>1570501327359</v>
      </c>
      <c r="H498" s="52">
        <v>39032</v>
      </c>
      <c r="I498" s="51" t="s">
        <v>1324</v>
      </c>
      <c r="J498" s="51" t="s">
        <v>1317</v>
      </c>
    </row>
    <row r="499" spans="1:10" ht="20.25">
      <c r="A499">
        <v>498</v>
      </c>
      <c r="B499" s="54">
        <v>3445</v>
      </c>
      <c r="C499" s="49" t="s">
        <v>730</v>
      </c>
      <c r="D499" s="49" t="s">
        <v>611</v>
      </c>
      <c r="E499" s="49" t="s">
        <v>145</v>
      </c>
      <c r="F499" s="49" t="s">
        <v>763</v>
      </c>
      <c r="G499" s="57">
        <v>1570501325844</v>
      </c>
      <c r="H499" s="50">
        <v>38936</v>
      </c>
      <c r="I499" s="49" t="s">
        <v>1324</v>
      </c>
      <c r="J499" s="49" t="s">
        <v>1317</v>
      </c>
    </row>
    <row r="500" spans="1:10" ht="20.25">
      <c r="A500">
        <v>499</v>
      </c>
      <c r="B500" s="54">
        <v>3446</v>
      </c>
      <c r="C500" s="51" t="s">
        <v>730</v>
      </c>
      <c r="D500" s="51" t="s">
        <v>612</v>
      </c>
      <c r="E500" s="51" t="s">
        <v>219</v>
      </c>
      <c r="F500" s="51" t="s">
        <v>763</v>
      </c>
      <c r="G500" s="57">
        <v>1579901217290</v>
      </c>
      <c r="H500" s="52">
        <v>39092</v>
      </c>
      <c r="I500" s="51" t="s">
        <v>1324</v>
      </c>
      <c r="J500" s="51" t="s">
        <v>1317</v>
      </c>
    </row>
    <row r="501" spans="1:10" ht="20.25">
      <c r="A501">
        <v>500</v>
      </c>
      <c r="B501" s="54">
        <v>3447</v>
      </c>
      <c r="C501" s="49" t="s">
        <v>730</v>
      </c>
      <c r="D501" s="49" t="s">
        <v>661</v>
      </c>
      <c r="E501" s="49" t="s">
        <v>1023</v>
      </c>
      <c r="F501" s="49" t="s">
        <v>763</v>
      </c>
      <c r="G501" s="57">
        <v>1570501350903</v>
      </c>
      <c r="H501" s="50">
        <v>40672</v>
      </c>
      <c r="I501" s="49" t="s">
        <v>1354</v>
      </c>
      <c r="J501" s="49" t="s">
        <v>1316</v>
      </c>
    </row>
    <row r="502" spans="1:10" ht="20.25">
      <c r="A502">
        <v>501</v>
      </c>
      <c r="B502" s="54">
        <v>3448</v>
      </c>
      <c r="C502" s="51" t="s">
        <v>729</v>
      </c>
      <c r="D502" s="51" t="s">
        <v>629</v>
      </c>
      <c r="E502" s="51" t="s">
        <v>103</v>
      </c>
      <c r="F502" s="51" t="s">
        <v>764</v>
      </c>
      <c r="G502" s="57">
        <v>1209000317432</v>
      </c>
      <c r="H502" s="52">
        <v>39176</v>
      </c>
      <c r="I502" s="51" t="s">
        <v>1324</v>
      </c>
      <c r="J502" s="51" t="s">
        <v>1316</v>
      </c>
    </row>
    <row r="503" spans="1:10" ht="20.25">
      <c r="A503">
        <v>502</v>
      </c>
      <c r="B503" s="54">
        <v>3449</v>
      </c>
      <c r="C503" s="49" t="s">
        <v>729</v>
      </c>
      <c r="D503" s="49" t="s">
        <v>630</v>
      </c>
      <c r="E503" s="49" t="s">
        <v>237</v>
      </c>
      <c r="F503" s="49" t="s">
        <v>764</v>
      </c>
      <c r="G503" s="57">
        <v>1349901464167</v>
      </c>
      <c r="H503" s="50">
        <v>39082</v>
      </c>
      <c r="I503" s="49" t="s">
        <v>1324</v>
      </c>
      <c r="J503" s="49" t="s">
        <v>1316</v>
      </c>
    </row>
    <row r="504" spans="1:10" ht="20.25">
      <c r="A504">
        <v>503</v>
      </c>
      <c r="B504" s="54">
        <v>3450</v>
      </c>
      <c r="C504" s="51" t="s">
        <v>730</v>
      </c>
      <c r="D504" s="51" t="s">
        <v>636</v>
      </c>
      <c r="E504" s="51" t="s">
        <v>219</v>
      </c>
      <c r="F504" s="51" t="s">
        <v>763</v>
      </c>
      <c r="G504" s="57">
        <v>1579901217303</v>
      </c>
      <c r="H504" s="52">
        <v>39092</v>
      </c>
      <c r="I504" s="51" t="s">
        <v>1324</v>
      </c>
      <c r="J504" s="51" t="s">
        <v>1316</v>
      </c>
    </row>
    <row r="505" spans="1:10" ht="20.25">
      <c r="A505">
        <v>504</v>
      </c>
      <c r="B505" s="54">
        <v>3451</v>
      </c>
      <c r="C505" s="49" t="s">
        <v>730</v>
      </c>
      <c r="D505" s="49" t="s">
        <v>779</v>
      </c>
      <c r="E505" s="49" t="s">
        <v>318</v>
      </c>
      <c r="F505" s="49" t="s">
        <v>763</v>
      </c>
      <c r="G505" s="57">
        <v>1579901280005</v>
      </c>
      <c r="H505" s="50">
        <v>39505</v>
      </c>
      <c r="I505" s="49" t="s">
        <v>1331</v>
      </c>
      <c r="J505" s="49" t="s">
        <v>1317</v>
      </c>
    </row>
    <row r="506" spans="1:10" ht="20.25">
      <c r="A506">
        <v>505</v>
      </c>
      <c r="B506" s="54">
        <v>3453</v>
      </c>
      <c r="C506" s="51" t="s">
        <v>729</v>
      </c>
      <c r="D506" s="51" t="s">
        <v>490</v>
      </c>
      <c r="E506" s="51" t="s">
        <v>751</v>
      </c>
      <c r="F506" s="51" t="s">
        <v>764</v>
      </c>
      <c r="G506" s="57">
        <v>1570501337338</v>
      </c>
      <c r="H506" s="52">
        <v>39687</v>
      </c>
      <c r="I506" s="51" t="s">
        <v>1347</v>
      </c>
      <c r="J506" s="51" t="s">
        <v>1317</v>
      </c>
    </row>
    <row r="507" spans="1:10" ht="20.25">
      <c r="A507">
        <v>506</v>
      </c>
      <c r="B507" s="54">
        <v>3454</v>
      </c>
      <c r="C507" s="49" t="s">
        <v>729</v>
      </c>
      <c r="D507" s="49" t="s">
        <v>491</v>
      </c>
      <c r="E507" s="49" t="s">
        <v>752</v>
      </c>
      <c r="F507" s="49" t="s">
        <v>764</v>
      </c>
      <c r="G507" s="57">
        <v>1579901320708</v>
      </c>
      <c r="H507" s="50">
        <v>39775</v>
      </c>
      <c r="I507" s="49" t="s">
        <v>1347</v>
      </c>
      <c r="J507" s="49" t="s">
        <v>1317</v>
      </c>
    </row>
    <row r="508" spans="1:10" ht="20.25">
      <c r="A508">
        <v>507</v>
      </c>
      <c r="B508" s="54">
        <v>3455</v>
      </c>
      <c r="C508" s="51" t="s">
        <v>730</v>
      </c>
      <c r="D508" s="51" t="s">
        <v>786</v>
      </c>
      <c r="E508" s="51" t="s">
        <v>784</v>
      </c>
      <c r="F508" s="51" t="s">
        <v>763</v>
      </c>
      <c r="G508" s="57">
        <v>1209601616442</v>
      </c>
      <c r="H508" s="52">
        <v>39737</v>
      </c>
      <c r="I508" s="51" t="s">
        <v>1347</v>
      </c>
      <c r="J508" s="51" t="s">
        <v>1317</v>
      </c>
    </row>
    <row r="509" spans="1:10" ht="20.25">
      <c r="A509">
        <v>508</v>
      </c>
      <c r="B509" s="54">
        <v>3456</v>
      </c>
      <c r="C509" s="49" t="s">
        <v>729</v>
      </c>
      <c r="D509" s="49" t="s">
        <v>517</v>
      </c>
      <c r="E509" s="49" t="s">
        <v>127</v>
      </c>
      <c r="F509" s="49" t="s">
        <v>764</v>
      </c>
      <c r="G509" s="57">
        <v>1749800474422</v>
      </c>
      <c r="H509" s="50">
        <v>39819</v>
      </c>
      <c r="I509" s="49" t="s">
        <v>1347</v>
      </c>
      <c r="J509" s="49" t="s">
        <v>1316</v>
      </c>
    </row>
    <row r="510" spans="1:10" ht="20.25">
      <c r="A510">
        <v>509</v>
      </c>
      <c r="B510" s="54">
        <v>3457</v>
      </c>
      <c r="C510" s="51" t="s">
        <v>729</v>
      </c>
      <c r="D510" s="51" t="s">
        <v>518</v>
      </c>
      <c r="E510" s="51" t="s">
        <v>128</v>
      </c>
      <c r="F510" s="51" t="s">
        <v>764</v>
      </c>
      <c r="G510" s="57">
        <v>1570501342871</v>
      </c>
      <c r="H510" s="52">
        <v>40089</v>
      </c>
      <c r="I510" s="51" t="s">
        <v>1350</v>
      </c>
      <c r="J510" s="51" t="s">
        <v>1316</v>
      </c>
    </row>
    <row r="511" spans="1:10" ht="20.25">
      <c r="A511">
        <v>510</v>
      </c>
      <c r="B511" s="54">
        <v>3458</v>
      </c>
      <c r="C511" s="49" t="s">
        <v>729</v>
      </c>
      <c r="D511" s="49" t="s">
        <v>1067</v>
      </c>
      <c r="E511" s="49" t="s">
        <v>129</v>
      </c>
      <c r="F511" s="49" t="s">
        <v>764</v>
      </c>
      <c r="G511" s="57">
        <v>1100201967852</v>
      </c>
      <c r="H511" s="50">
        <v>39678</v>
      </c>
      <c r="I511" s="49" t="s">
        <v>1347</v>
      </c>
      <c r="J511" s="49" t="s">
        <v>1316</v>
      </c>
    </row>
    <row r="512" spans="1:10" ht="20.25">
      <c r="A512">
        <v>511</v>
      </c>
      <c r="B512" s="54">
        <v>3459</v>
      </c>
      <c r="C512" s="51" t="s">
        <v>730</v>
      </c>
      <c r="D512" s="68" t="s">
        <v>1540</v>
      </c>
      <c r="E512" s="51" t="s">
        <v>787</v>
      </c>
      <c r="F512" s="51" t="s">
        <v>763</v>
      </c>
      <c r="G512" s="57">
        <v>1101000223024</v>
      </c>
      <c r="H512" s="52">
        <v>39711</v>
      </c>
      <c r="I512" s="51" t="s">
        <v>1347</v>
      </c>
      <c r="J512" s="51" t="s">
        <v>1316</v>
      </c>
    </row>
    <row r="513" spans="1:10" ht="20.25">
      <c r="A513">
        <v>512</v>
      </c>
      <c r="B513" s="54">
        <v>3461</v>
      </c>
      <c r="C513" s="49" t="s">
        <v>729</v>
      </c>
      <c r="D513" s="49" t="s">
        <v>458</v>
      </c>
      <c r="E513" s="49" t="s">
        <v>85</v>
      </c>
      <c r="F513" s="49" t="s">
        <v>764</v>
      </c>
      <c r="G513" s="57">
        <v>1579901377475</v>
      </c>
      <c r="H513" s="50">
        <v>40132</v>
      </c>
      <c r="I513" s="49" t="s">
        <v>1350</v>
      </c>
      <c r="J513" s="49" t="s">
        <v>1316</v>
      </c>
    </row>
    <row r="514" spans="1:10" ht="20.25">
      <c r="A514">
        <v>513</v>
      </c>
      <c r="B514" s="54">
        <v>3462</v>
      </c>
      <c r="C514" s="51" t="s">
        <v>729</v>
      </c>
      <c r="D514" s="51" t="s">
        <v>429</v>
      </c>
      <c r="E514" s="51" t="s">
        <v>65</v>
      </c>
      <c r="F514" s="51" t="s">
        <v>764</v>
      </c>
      <c r="G514" s="57">
        <v>1570501345641</v>
      </c>
      <c r="H514" s="52">
        <v>40272</v>
      </c>
      <c r="I514" s="51" t="s">
        <v>1350</v>
      </c>
      <c r="J514" s="51" t="s">
        <v>1317</v>
      </c>
    </row>
    <row r="515" spans="1:10" ht="20.25">
      <c r="A515">
        <v>514</v>
      </c>
      <c r="B515" s="54">
        <v>3463</v>
      </c>
      <c r="C515" s="49" t="s">
        <v>730</v>
      </c>
      <c r="D515" s="49" t="s">
        <v>464</v>
      </c>
      <c r="E515" s="49" t="s">
        <v>100</v>
      </c>
      <c r="F515" s="49" t="s">
        <v>763</v>
      </c>
      <c r="G515" s="57">
        <v>1249900968928</v>
      </c>
      <c r="H515" s="50">
        <v>40295</v>
      </c>
      <c r="I515" s="49" t="s">
        <v>1350</v>
      </c>
      <c r="J515" s="49" t="s">
        <v>1316</v>
      </c>
    </row>
    <row r="516" spans="1:10" ht="20.25">
      <c r="A516">
        <v>515</v>
      </c>
      <c r="B516" s="54">
        <v>3464</v>
      </c>
      <c r="C516" s="51" t="s">
        <v>730</v>
      </c>
      <c r="D516" s="51" t="s">
        <v>439</v>
      </c>
      <c r="E516" s="51" t="s">
        <v>75</v>
      </c>
      <c r="F516" s="51" t="s">
        <v>763</v>
      </c>
      <c r="G516" s="57">
        <v>1529400033421</v>
      </c>
      <c r="H516" s="52">
        <v>39903</v>
      </c>
      <c r="I516" s="51" t="s">
        <v>1350</v>
      </c>
      <c r="J516" s="51" t="s">
        <v>1317</v>
      </c>
    </row>
    <row r="517" spans="1:10" ht="20.25">
      <c r="A517">
        <v>516</v>
      </c>
      <c r="B517" s="54">
        <v>3465</v>
      </c>
      <c r="C517" s="49" t="s">
        <v>730</v>
      </c>
      <c r="D517" s="49" t="s">
        <v>440</v>
      </c>
      <c r="E517" s="49" t="s">
        <v>76</v>
      </c>
      <c r="F517" s="49" t="s">
        <v>763</v>
      </c>
      <c r="G517" s="57">
        <v>1510101584311</v>
      </c>
      <c r="H517" s="50">
        <v>40254</v>
      </c>
      <c r="I517" s="49" t="s">
        <v>1350</v>
      </c>
      <c r="J517" s="49" t="s">
        <v>1317</v>
      </c>
    </row>
    <row r="518" spans="1:10" ht="20.25">
      <c r="A518">
        <v>517</v>
      </c>
      <c r="B518" s="54">
        <v>3466</v>
      </c>
      <c r="C518" s="51" t="s">
        <v>730</v>
      </c>
      <c r="D518" s="51" t="s">
        <v>465</v>
      </c>
      <c r="E518" s="51" t="s">
        <v>257</v>
      </c>
      <c r="F518" s="51" t="s">
        <v>763</v>
      </c>
      <c r="G518" s="57">
        <v>1570501342013</v>
      </c>
      <c r="H518" s="52">
        <v>40032</v>
      </c>
      <c r="I518" s="51" t="s">
        <v>1350</v>
      </c>
      <c r="J518" s="51" t="s">
        <v>1316</v>
      </c>
    </row>
    <row r="519" spans="1:10" ht="20.25">
      <c r="A519">
        <v>518</v>
      </c>
      <c r="B519" s="54">
        <v>3467</v>
      </c>
      <c r="C519" s="49" t="s">
        <v>729</v>
      </c>
      <c r="D519" s="49" t="s">
        <v>370</v>
      </c>
      <c r="E519" s="49" t="s">
        <v>1</v>
      </c>
      <c r="F519" s="49" t="s">
        <v>764</v>
      </c>
      <c r="G519" s="57">
        <v>1579901436854</v>
      </c>
      <c r="H519" s="50">
        <v>40507</v>
      </c>
      <c r="I519" s="49" t="s">
        <v>1354</v>
      </c>
      <c r="J519" s="49" t="s">
        <v>1317</v>
      </c>
    </row>
    <row r="520" spans="1:10" ht="20.25">
      <c r="A520">
        <v>519</v>
      </c>
      <c r="B520" s="54">
        <v>3468</v>
      </c>
      <c r="C520" s="51" t="s">
        <v>729</v>
      </c>
      <c r="D520" s="51" t="s">
        <v>371</v>
      </c>
      <c r="E520" s="51" t="s">
        <v>2</v>
      </c>
      <c r="F520" s="51" t="s">
        <v>764</v>
      </c>
      <c r="G520" s="57">
        <v>1579901434924</v>
      </c>
      <c r="H520" s="52">
        <v>40498</v>
      </c>
      <c r="I520" s="51" t="s">
        <v>1354</v>
      </c>
      <c r="J520" s="51" t="s">
        <v>1317</v>
      </c>
    </row>
    <row r="521" spans="1:10" ht="20.25">
      <c r="A521">
        <v>520</v>
      </c>
      <c r="B521" s="54">
        <v>3469</v>
      </c>
      <c r="C521" s="49" t="s">
        <v>729</v>
      </c>
      <c r="D521" s="49" t="s">
        <v>372</v>
      </c>
      <c r="E521" s="49" t="s">
        <v>3</v>
      </c>
      <c r="F521" s="49" t="s">
        <v>764</v>
      </c>
      <c r="G521" s="57">
        <v>1579901443010</v>
      </c>
      <c r="H521" s="50">
        <v>40544</v>
      </c>
      <c r="I521" s="49" t="s">
        <v>1354</v>
      </c>
      <c r="J521" s="49" t="s">
        <v>1317</v>
      </c>
    </row>
    <row r="522" spans="1:10" ht="20.25">
      <c r="A522">
        <v>521</v>
      </c>
      <c r="B522" s="54">
        <v>3470</v>
      </c>
      <c r="C522" s="51" t="s">
        <v>730</v>
      </c>
      <c r="D522" s="51" t="s">
        <v>373</v>
      </c>
      <c r="E522" s="51" t="s">
        <v>4</v>
      </c>
      <c r="F522" s="51" t="s">
        <v>763</v>
      </c>
      <c r="G522" s="57">
        <v>1579901446485</v>
      </c>
      <c r="H522" s="52">
        <v>40564</v>
      </c>
      <c r="I522" s="51" t="s">
        <v>1354</v>
      </c>
      <c r="J522" s="51" t="s">
        <v>1317</v>
      </c>
    </row>
    <row r="523" spans="1:10" ht="20.25">
      <c r="A523">
        <v>522</v>
      </c>
      <c r="B523" s="54">
        <v>3471</v>
      </c>
      <c r="C523" s="49" t="s">
        <v>730</v>
      </c>
      <c r="D523" s="49" t="s">
        <v>374</v>
      </c>
      <c r="E523" s="49" t="s">
        <v>5</v>
      </c>
      <c r="F523" s="49" t="s">
        <v>763</v>
      </c>
      <c r="G523" s="57">
        <v>1570501349255</v>
      </c>
      <c r="H523" s="50">
        <v>40553</v>
      </c>
      <c r="I523" s="49" t="s">
        <v>1354</v>
      </c>
      <c r="J523" s="49" t="s">
        <v>1317</v>
      </c>
    </row>
    <row r="524" spans="1:10" ht="20.25">
      <c r="A524">
        <v>523</v>
      </c>
      <c r="B524" s="54">
        <v>3472</v>
      </c>
      <c r="C524" s="51" t="s">
        <v>730</v>
      </c>
      <c r="D524" s="51" t="s">
        <v>375</v>
      </c>
      <c r="E524" s="68" t="s">
        <v>1538</v>
      </c>
      <c r="F524" s="51" t="s">
        <v>763</v>
      </c>
      <c r="G524" s="57">
        <v>1570501346612</v>
      </c>
      <c r="H524" s="52">
        <v>40363</v>
      </c>
      <c r="I524" s="51" t="s">
        <v>1354</v>
      </c>
      <c r="J524" s="51" t="s">
        <v>1317</v>
      </c>
    </row>
    <row r="525" spans="1:10" ht="20.25">
      <c r="A525">
        <v>524</v>
      </c>
      <c r="B525" s="54">
        <v>3474</v>
      </c>
      <c r="C525" s="49" t="s">
        <v>730</v>
      </c>
      <c r="D525" s="49" t="s">
        <v>376</v>
      </c>
      <c r="E525" s="49" t="s">
        <v>1046</v>
      </c>
      <c r="F525" s="49" t="s">
        <v>763</v>
      </c>
      <c r="G525" s="57">
        <v>1579901426956</v>
      </c>
      <c r="H525" s="50">
        <v>40451</v>
      </c>
      <c r="I525" s="49" t="s">
        <v>1354</v>
      </c>
      <c r="J525" s="49" t="s">
        <v>1317</v>
      </c>
    </row>
    <row r="526" spans="1:10" ht="20.25">
      <c r="A526">
        <v>525</v>
      </c>
      <c r="B526" s="54">
        <v>3475</v>
      </c>
      <c r="C526" s="51" t="s">
        <v>730</v>
      </c>
      <c r="D526" s="51" t="s">
        <v>377</v>
      </c>
      <c r="E526" s="51" t="s">
        <v>6</v>
      </c>
      <c r="F526" s="51" t="s">
        <v>763</v>
      </c>
      <c r="G526" s="57">
        <v>1570501348402</v>
      </c>
      <c r="H526" s="52">
        <v>40483</v>
      </c>
      <c r="I526" s="51" t="s">
        <v>1354</v>
      </c>
      <c r="J526" s="51" t="s">
        <v>1317</v>
      </c>
    </row>
    <row r="527" spans="1:10" ht="20.25">
      <c r="A527">
        <v>526</v>
      </c>
      <c r="B527" s="54">
        <v>3476</v>
      </c>
      <c r="C527" s="49" t="s">
        <v>730</v>
      </c>
      <c r="D527" s="49" t="s">
        <v>378</v>
      </c>
      <c r="E527" s="49" t="s">
        <v>7</v>
      </c>
      <c r="F527" s="49" t="s">
        <v>763</v>
      </c>
      <c r="G527" s="57">
        <v>1570501346299</v>
      </c>
      <c r="H527" s="50">
        <v>40333</v>
      </c>
      <c r="I527" s="49" t="s">
        <v>1354</v>
      </c>
      <c r="J527" s="49" t="s">
        <v>1317</v>
      </c>
    </row>
    <row r="528" spans="1:10" ht="20.25">
      <c r="A528">
        <v>527</v>
      </c>
      <c r="B528" s="54">
        <v>3477</v>
      </c>
      <c r="C528" s="51" t="s">
        <v>730</v>
      </c>
      <c r="D528" s="51" t="s">
        <v>379</v>
      </c>
      <c r="E528" s="51" t="s">
        <v>8</v>
      </c>
      <c r="F528" s="51" t="s">
        <v>763</v>
      </c>
      <c r="G528" s="57">
        <v>1570501350601</v>
      </c>
      <c r="H528" s="52">
        <v>40649</v>
      </c>
      <c r="I528" s="51" t="s">
        <v>1354</v>
      </c>
      <c r="J528" s="51" t="s">
        <v>1317</v>
      </c>
    </row>
    <row r="529" spans="1:10" ht="20.25">
      <c r="A529">
        <v>528</v>
      </c>
      <c r="B529" s="54">
        <v>3478</v>
      </c>
      <c r="C529" s="49" t="s">
        <v>729</v>
      </c>
      <c r="D529" s="49" t="s">
        <v>399</v>
      </c>
      <c r="E529" s="49" t="s">
        <v>30</v>
      </c>
      <c r="F529" s="49" t="s">
        <v>764</v>
      </c>
      <c r="G529" s="57">
        <v>1570501348542</v>
      </c>
      <c r="H529" s="50">
        <v>40492</v>
      </c>
      <c r="I529" s="49" t="s">
        <v>1354</v>
      </c>
      <c r="J529" s="49" t="s">
        <v>1316</v>
      </c>
    </row>
    <row r="530" spans="1:10" ht="20.25">
      <c r="A530">
        <v>529</v>
      </c>
      <c r="B530" s="54">
        <v>3479</v>
      </c>
      <c r="C530" s="51" t="s">
        <v>729</v>
      </c>
      <c r="D530" s="51" t="s">
        <v>400</v>
      </c>
      <c r="E530" s="51" t="s">
        <v>31</v>
      </c>
      <c r="F530" s="51" t="s">
        <v>764</v>
      </c>
      <c r="G530" s="57">
        <v>1567700019081</v>
      </c>
      <c r="H530" s="52">
        <v>40493</v>
      </c>
      <c r="I530" s="51" t="s">
        <v>1354</v>
      </c>
      <c r="J530" s="51" t="s">
        <v>1316</v>
      </c>
    </row>
    <row r="531" spans="1:10" ht="20.25">
      <c r="A531">
        <v>530</v>
      </c>
      <c r="B531" s="54">
        <v>3481</v>
      </c>
      <c r="C531" s="49" t="s">
        <v>729</v>
      </c>
      <c r="D531" s="49" t="s">
        <v>401</v>
      </c>
      <c r="E531" s="49" t="s">
        <v>33</v>
      </c>
      <c r="F531" s="49" t="s">
        <v>764</v>
      </c>
      <c r="G531" s="57">
        <v>1429900738297</v>
      </c>
      <c r="H531" s="50">
        <v>40471</v>
      </c>
      <c r="I531" s="49" t="s">
        <v>1354</v>
      </c>
      <c r="J531" s="49" t="s">
        <v>1316</v>
      </c>
    </row>
    <row r="532" spans="1:10" ht="20.25">
      <c r="A532">
        <v>531</v>
      </c>
      <c r="B532" s="54">
        <v>3482</v>
      </c>
      <c r="C532" s="51" t="s">
        <v>730</v>
      </c>
      <c r="D532" s="51" t="s">
        <v>402</v>
      </c>
      <c r="E532" s="51" t="s">
        <v>34</v>
      </c>
      <c r="F532" s="51" t="s">
        <v>763</v>
      </c>
      <c r="G532" s="57">
        <v>1570501347350</v>
      </c>
      <c r="H532" s="52">
        <v>40411</v>
      </c>
      <c r="I532" s="51" t="s">
        <v>1354</v>
      </c>
      <c r="J532" s="51" t="s">
        <v>1316</v>
      </c>
    </row>
    <row r="533" spans="1:10" ht="20.25">
      <c r="A533">
        <v>532</v>
      </c>
      <c r="B533" s="54">
        <v>3484</v>
      </c>
      <c r="C533" s="49" t="s">
        <v>730</v>
      </c>
      <c r="D533" s="49" t="s">
        <v>403</v>
      </c>
      <c r="E533" s="49" t="s">
        <v>857</v>
      </c>
      <c r="F533" s="49" t="s">
        <v>763</v>
      </c>
      <c r="G533" s="57">
        <v>1103101123612</v>
      </c>
      <c r="H533" s="50">
        <v>40402</v>
      </c>
      <c r="I533" s="49" t="s">
        <v>1354</v>
      </c>
      <c r="J533" s="49" t="s">
        <v>1316</v>
      </c>
    </row>
    <row r="534" spans="1:10" ht="20.25">
      <c r="A534">
        <v>533</v>
      </c>
      <c r="B534" s="54">
        <v>3485</v>
      </c>
      <c r="C534" s="51" t="s">
        <v>730</v>
      </c>
      <c r="D534" s="51" t="s">
        <v>404</v>
      </c>
      <c r="E534" s="51" t="s">
        <v>35</v>
      </c>
      <c r="F534" s="51" t="s">
        <v>763</v>
      </c>
      <c r="G534" s="57">
        <v>1570501347805</v>
      </c>
      <c r="H534" s="52">
        <v>40447</v>
      </c>
      <c r="I534" s="51" t="s">
        <v>1354</v>
      </c>
      <c r="J534" s="51" t="s">
        <v>1316</v>
      </c>
    </row>
    <row r="535" spans="1:10" ht="20.25">
      <c r="A535">
        <v>534</v>
      </c>
      <c r="B535" s="54">
        <v>3486</v>
      </c>
      <c r="C535" s="49" t="s">
        <v>730</v>
      </c>
      <c r="D535" s="49" t="s">
        <v>405</v>
      </c>
      <c r="E535" s="49" t="s">
        <v>36</v>
      </c>
      <c r="F535" s="49" t="s">
        <v>763</v>
      </c>
      <c r="G535" s="57">
        <v>1509966825766</v>
      </c>
      <c r="H535" s="50">
        <v>40585</v>
      </c>
      <c r="I535" s="49" t="s">
        <v>1354</v>
      </c>
      <c r="J535" s="49" t="s">
        <v>1316</v>
      </c>
    </row>
    <row r="536" spans="1:10" ht="20.25">
      <c r="A536">
        <v>535</v>
      </c>
      <c r="B536" s="54">
        <v>3487</v>
      </c>
      <c r="C536" s="51" t="s">
        <v>730</v>
      </c>
      <c r="D536" s="51" t="s">
        <v>26</v>
      </c>
      <c r="E536" s="51" t="s">
        <v>37</v>
      </c>
      <c r="F536" s="51" t="s">
        <v>763</v>
      </c>
      <c r="G536" s="57">
        <v>1570501350695</v>
      </c>
      <c r="H536" s="52">
        <v>40664</v>
      </c>
      <c r="I536" s="51" t="s">
        <v>1354</v>
      </c>
      <c r="J536" s="51" t="s">
        <v>1316</v>
      </c>
    </row>
    <row r="537" spans="1:10" ht="20.25">
      <c r="A537">
        <v>536</v>
      </c>
      <c r="B537" s="54">
        <v>3488</v>
      </c>
      <c r="C537" s="49" t="s">
        <v>730</v>
      </c>
      <c r="D537" s="49" t="s">
        <v>406</v>
      </c>
      <c r="E537" s="49" t="s">
        <v>38</v>
      </c>
      <c r="F537" s="49" t="s">
        <v>763</v>
      </c>
      <c r="G537" s="57">
        <v>1570501347210</v>
      </c>
      <c r="H537" s="50">
        <v>40405</v>
      </c>
      <c r="I537" s="49" t="s">
        <v>1354</v>
      </c>
      <c r="J537" s="49" t="s">
        <v>1316</v>
      </c>
    </row>
    <row r="538" spans="1:10" ht="20.25">
      <c r="A538">
        <v>537</v>
      </c>
      <c r="B538" s="54">
        <v>3489</v>
      </c>
      <c r="C538" s="51" t="s">
        <v>730</v>
      </c>
      <c r="D538" s="51" t="s">
        <v>899</v>
      </c>
      <c r="E538" s="51" t="s">
        <v>33</v>
      </c>
      <c r="F538" s="51" t="s">
        <v>763</v>
      </c>
      <c r="G538" s="57">
        <v>1429900799580</v>
      </c>
      <c r="H538" s="52">
        <v>41010</v>
      </c>
      <c r="I538" s="51" t="s">
        <v>1380</v>
      </c>
      <c r="J538" s="51" t="s">
        <v>1316</v>
      </c>
    </row>
    <row r="539" spans="1:10" ht="20.25">
      <c r="A539">
        <v>538</v>
      </c>
      <c r="B539" s="54">
        <v>3490</v>
      </c>
      <c r="C539" s="49" t="s">
        <v>730</v>
      </c>
      <c r="D539" s="49" t="s">
        <v>908</v>
      </c>
      <c r="E539" s="49" t="s">
        <v>810</v>
      </c>
      <c r="F539" s="49" t="s">
        <v>763</v>
      </c>
      <c r="G539" s="57">
        <v>1579901512909</v>
      </c>
      <c r="H539" s="50">
        <v>40958</v>
      </c>
      <c r="I539" s="49" t="s">
        <v>1380</v>
      </c>
      <c r="J539" s="49" t="s">
        <v>1317</v>
      </c>
    </row>
    <row r="540" spans="1:10" ht="20.25">
      <c r="A540">
        <v>539</v>
      </c>
      <c r="B540" s="54">
        <v>3491</v>
      </c>
      <c r="C540" s="51" t="s">
        <v>729</v>
      </c>
      <c r="D540" s="51" t="s">
        <v>1470</v>
      </c>
      <c r="E540" s="51" t="s">
        <v>816</v>
      </c>
      <c r="F540" s="51" t="s">
        <v>764</v>
      </c>
      <c r="G540" s="57">
        <v>1579901482864</v>
      </c>
      <c r="H540" s="52">
        <v>40784</v>
      </c>
      <c r="I540" s="51" t="s">
        <v>1380</v>
      </c>
      <c r="J540" s="51" t="s">
        <v>1317</v>
      </c>
    </row>
    <row r="541" spans="1:10" ht="20.25">
      <c r="A541">
        <v>540</v>
      </c>
      <c r="B541" s="54">
        <v>3492</v>
      </c>
      <c r="C541" s="49" t="s">
        <v>730</v>
      </c>
      <c r="D541" s="49" t="s">
        <v>917</v>
      </c>
      <c r="E541" s="49" t="s">
        <v>817</v>
      </c>
      <c r="F541" s="49" t="s">
        <v>763</v>
      </c>
      <c r="G541" s="57">
        <v>1579901502741</v>
      </c>
      <c r="H541" s="50">
        <v>40901</v>
      </c>
      <c r="I541" s="49" t="s">
        <v>1380</v>
      </c>
      <c r="J541" s="49" t="s">
        <v>1317</v>
      </c>
    </row>
    <row r="542" spans="1:10" ht="20.25">
      <c r="A542">
        <v>541</v>
      </c>
      <c r="B542" s="54">
        <v>3493</v>
      </c>
      <c r="C542" s="51" t="s">
        <v>730</v>
      </c>
      <c r="D542" s="51" t="s">
        <v>918</v>
      </c>
      <c r="E542" s="51" t="s">
        <v>818</v>
      </c>
      <c r="F542" s="51" t="s">
        <v>763</v>
      </c>
      <c r="G542" s="57">
        <v>1159900583211</v>
      </c>
      <c r="H542" s="52">
        <v>40800</v>
      </c>
      <c r="I542" s="51" t="s">
        <v>1380</v>
      </c>
      <c r="J542" s="51" t="s">
        <v>1316</v>
      </c>
    </row>
    <row r="543" spans="1:10" ht="20.25">
      <c r="A543">
        <v>542</v>
      </c>
      <c r="B543" s="54">
        <v>3494</v>
      </c>
      <c r="C543" s="49" t="s">
        <v>730</v>
      </c>
      <c r="D543" s="49" t="s">
        <v>919</v>
      </c>
      <c r="E543" s="49" t="s">
        <v>1471</v>
      </c>
      <c r="F543" s="49" t="s">
        <v>763</v>
      </c>
      <c r="G543" s="57">
        <v>1579901517013</v>
      </c>
      <c r="H543" s="50">
        <v>40983</v>
      </c>
      <c r="I543" s="49" t="s">
        <v>1380</v>
      </c>
      <c r="J543" s="49" t="s">
        <v>1316</v>
      </c>
    </row>
    <row r="544" spans="1:10" ht="20.25">
      <c r="A544">
        <v>543</v>
      </c>
      <c r="B544" s="54">
        <v>3495</v>
      </c>
      <c r="C544" s="51" t="s">
        <v>730</v>
      </c>
      <c r="D544" s="51" t="s">
        <v>924</v>
      </c>
      <c r="E544" s="51" t="s">
        <v>36</v>
      </c>
      <c r="F544" s="51" t="s">
        <v>763</v>
      </c>
      <c r="G544" s="57">
        <v>1570501357673</v>
      </c>
      <c r="H544" s="52">
        <v>41141</v>
      </c>
      <c r="I544" s="51" t="s">
        <v>1418</v>
      </c>
      <c r="J544" s="51" t="s">
        <v>1317</v>
      </c>
    </row>
    <row r="545" spans="1:10" ht="20.25">
      <c r="A545">
        <v>544</v>
      </c>
      <c r="B545" s="54">
        <v>3496</v>
      </c>
      <c r="C545" s="49" t="s">
        <v>729</v>
      </c>
      <c r="D545" s="49" t="s">
        <v>930</v>
      </c>
      <c r="E545" s="49" t="s">
        <v>833</v>
      </c>
      <c r="F545" s="49" t="s">
        <v>764</v>
      </c>
      <c r="G545" s="57">
        <v>1570501356910</v>
      </c>
      <c r="H545" s="50">
        <v>41091</v>
      </c>
      <c r="I545" s="49" t="s">
        <v>1418</v>
      </c>
      <c r="J545" s="49" t="s">
        <v>1317</v>
      </c>
    </row>
    <row r="546" spans="1:10" ht="20.25">
      <c r="A546">
        <v>545</v>
      </c>
      <c r="B546" s="54">
        <v>3497</v>
      </c>
      <c r="C546" s="51" t="s">
        <v>729</v>
      </c>
      <c r="D546" s="51" t="s">
        <v>1036</v>
      </c>
      <c r="E546" s="51" t="s">
        <v>834</v>
      </c>
      <c r="F546" s="51" t="s">
        <v>764</v>
      </c>
      <c r="G546" s="57">
        <v>1579901562281</v>
      </c>
      <c r="H546" s="52">
        <v>41231</v>
      </c>
      <c r="I546" s="51" t="s">
        <v>1418</v>
      </c>
      <c r="J546" s="51" t="s">
        <v>1316</v>
      </c>
    </row>
    <row r="547" spans="1:10" ht="20.25">
      <c r="A547">
        <v>546</v>
      </c>
      <c r="B547" s="54">
        <v>3498</v>
      </c>
      <c r="C547" s="49" t="s">
        <v>730</v>
      </c>
      <c r="D547" s="49" t="s">
        <v>931</v>
      </c>
      <c r="E547" s="49" t="s">
        <v>835</v>
      </c>
      <c r="F547" s="49" t="s">
        <v>763</v>
      </c>
      <c r="G547" s="57">
        <v>1579901559221</v>
      </c>
      <c r="H547" s="50">
        <v>41213</v>
      </c>
      <c r="I547" s="49" t="s">
        <v>1418</v>
      </c>
      <c r="J547" s="49" t="s">
        <v>1316</v>
      </c>
    </row>
    <row r="548" spans="1:10" ht="20.25">
      <c r="A548">
        <v>547</v>
      </c>
      <c r="B548" s="54">
        <v>3499</v>
      </c>
      <c r="C548" s="51" t="s">
        <v>730</v>
      </c>
      <c r="D548" s="51" t="s">
        <v>932</v>
      </c>
      <c r="E548" s="51" t="s">
        <v>2</v>
      </c>
      <c r="F548" s="51" t="s">
        <v>763</v>
      </c>
      <c r="G548" s="57">
        <v>1579901546366</v>
      </c>
      <c r="H548" s="52">
        <v>41154</v>
      </c>
      <c r="I548" s="51" t="s">
        <v>1418</v>
      </c>
      <c r="J548" s="51" t="s">
        <v>1316</v>
      </c>
    </row>
    <row r="549" spans="1:10" ht="20.25">
      <c r="A549">
        <v>548</v>
      </c>
      <c r="B549" s="54">
        <v>3500</v>
      </c>
      <c r="C549" s="49" t="s">
        <v>729</v>
      </c>
      <c r="D549" s="49" t="s">
        <v>941</v>
      </c>
      <c r="E549" s="49" t="s">
        <v>850</v>
      </c>
      <c r="F549" s="49" t="s">
        <v>764</v>
      </c>
      <c r="G549" s="57">
        <v>1570501361611</v>
      </c>
      <c r="H549" s="50">
        <v>41418</v>
      </c>
      <c r="I549" s="49" t="s">
        <v>1472</v>
      </c>
      <c r="J549" s="49" t="s">
        <v>1317</v>
      </c>
    </row>
    <row r="550" spans="1:10" ht="20.25">
      <c r="A550">
        <v>549</v>
      </c>
      <c r="B550" s="54">
        <v>3501</v>
      </c>
      <c r="C550" s="51" t="s">
        <v>729</v>
      </c>
      <c r="D550" s="51" t="s">
        <v>942</v>
      </c>
      <c r="E550" s="51" t="s">
        <v>851</v>
      </c>
      <c r="F550" s="51" t="s">
        <v>764</v>
      </c>
      <c r="G550" s="57">
        <v>1579901653405</v>
      </c>
      <c r="H550" s="52">
        <v>41754</v>
      </c>
      <c r="I550" s="51" t="s">
        <v>1472</v>
      </c>
      <c r="J550" s="51" t="s">
        <v>1317</v>
      </c>
    </row>
    <row r="551" spans="1:10" ht="20.25">
      <c r="A551">
        <v>550</v>
      </c>
      <c r="B551" s="54">
        <v>3502</v>
      </c>
      <c r="C551" s="49" t="s">
        <v>729</v>
      </c>
      <c r="D551" s="49" t="s">
        <v>1473</v>
      </c>
      <c r="E551" s="49" t="s">
        <v>852</v>
      </c>
      <c r="F551" s="49" t="s">
        <v>764</v>
      </c>
      <c r="G551" s="57">
        <v>1509967035530</v>
      </c>
      <c r="H551" s="50">
        <v>41684</v>
      </c>
      <c r="I551" s="49" t="s">
        <v>1472</v>
      </c>
      <c r="J551" s="49" t="s">
        <v>1317</v>
      </c>
    </row>
    <row r="552" spans="1:10" ht="20.25">
      <c r="A552">
        <v>551</v>
      </c>
      <c r="B552" s="54">
        <v>3503</v>
      </c>
      <c r="C552" s="51" t="s">
        <v>729</v>
      </c>
      <c r="D552" s="51" t="s">
        <v>640</v>
      </c>
      <c r="E552" s="51" t="s">
        <v>853</v>
      </c>
      <c r="F552" s="51" t="s">
        <v>764</v>
      </c>
      <c r="G552" s="57">
        <v>1570501363380</v>
      </c>
      <c r="H552" s="52">
        <v>41562</v>
      </c>
      <c r="I552" s="51" t="s">
        <v>1472</v>
      </c>
      <c r="J552" s="51" t="s">
        <v>1317</v>
      </c>
    </row>
    <row r="553" spans="1:10" ht="20.25">
      <c r="A553">
        <v>552</v>
      </c>
      <c r="B553" s="54">
        <v>3504</v>
      </c>
      <c r="C553" s="49" t="s">
        <v>729</v>
      </c>
      <c r="D553" s="49" t="s">
        <v>944</v>
      </c>
      <c r="E553" s="49" t="s">
        <v>854</v>
      </c>
      <c r="F553" s="49" t="s">
        <v>764</v>
      </c>
      <c r="G553" s="57">
        <v>1579901648614</v>
      </c>
      <c r="H553" s="50">
        <v>41730</v>
      </c>
      <c r="I553" s="49" t="s">
        <v>1472</v>
      </c>
      <c r="J553" s="49" t="s">
        <v>1317</v>
      </c>
    </row>
    <row r="554" spans="1:10" ht="20.25">
      <c r="A554">
        <v>553</v>
      </c>
      <c r="B554" s="54">
        <v>3505</v>
      </c>
      <c r="C554" s="51" t="s">
        <v>729</v>
      </c>
      <c r="D554" s="51" t="s">
        <v>945</v>
      </c>
      <c r="E554" s="51" t="s">
        <v>855</v>
      </c>
      <c r="F554" s="51" t="s">
        <v>764</v>
      </c>
      <c r="G554" s="57">
        <v>1579901646069</v>
      </c>
      <c r="H554" s="52">
        <v>41713</v>
      </c>
      <c r="I554" s="51" t="s">
        <v>1472</v>
      </c>
      <c r="J554" s="51" t="s">
        <v>1317</v>
      </c>
    </row>
    <row r="555" spans="1:10" ht="20.25">
      <c r="A555">
        <v>554</v>
      </c>
      <c r="B555" s="54">
        <v>3506</v>
      </c>
      <c r="C555" s="49" t="s">
        <v>729</v>
      </c>
      <c r="D555" s="49" t="s">
        <v>1474</v>
      </c>
      <c r="E555" s="49" t="s">
        <v>856</v>
      </c>
      <c r="F555" s="49" t="s">
        <v>764</v>
      </c>
      <c r="G555" s="57">
        <v>1570501362081</v>
      </c>
      <c r="H555" s="50">
        <v>41449</v>
      </c>
      <c r="I555" s="49" t="s">
        <v>1472</v>
      </c>
      <c r="J555" s="49" t="s">
        <v>1317</v>
      </c>
    </row>
    <row r="556" spans="1:10" ht="20.25">
      <c r="A556">
        <v>555</v>
      </c>
      <c r="B556" s="54">
        <v>3507</v>
      </c>
      <c r="C556" s="51" t="s">
        <v>729</v>
      </c>
      <c r="D556" s="51" t="s">
        <v>947</v>
      </c>
      <c r="E556" s="51" t="s">
        <v>857</v>
      </c>
      <c r="F556" s="51" t="s">
        <v>764</v>
      </c>
      <c r="G556" s="57">
        <v>1103101267576</v>
      </c>
      <c r="H556" s="52">
        <v>41515</v>
      </c>
      <c r="I556" s="51" t="s">
        <v>1472</v>
      </c>
      <c r="J556" s="51" t="s">
        <v>1317</v>
      </c>
    </row>
    <row r="557" spans="1:10" ht="20.25">
      <c r="A557">
        <v>556</v>
      </c>
      <c r="B557" s="54">
        <v>3508</v>
      </c>
      <c r="C557" s="49" t="s">
        <v>729</v>
      </c>
      <c r="D557" s="49" t="s">
        <v>948</v>
      </c>
      <c r="E557" s="49" t="s">
        <v>858</v>
      </c>
      <c r="F557" s="49" t="s">
        <v>764</v>
      </c>
      <c r="G557" s="57">
        <v>1579901646760</v>
      </c>
      <c r="H557" s="50">
        <v>41718</v>
      </c>
      <c r="I557" s="49" t="s">
        <v>1472</v>
      </c>
      <c r="J557" s="49" t="s">
        <v>1317</v>
      </c>
    </row>
    <row r="558" spans="1:10" ht="20.25">
      <c r="A558">
        <v>557</v>
      </c>
      <c r="B558" s="54">
        <v>3509</v>
      </c>
      <c r="C558" s="51" t="s">
        <v>729</v>
      </c>
      <c r="D558" s="51" t="s">
        <v>949</v>
      </c>
      <c r="E558" s="51" t="s">
        <v>145</v>
      </c>
      <c r="F558" s="51" t="s">
        <v>764</v>
      </c>
      <c r="G558" s="57">
        <v>1570501364050</v>
      </c>
      <c r="H558" s="52">
        <v>41616</v>
      </c>
      <c r="I558" s="51" t="s">
        <v>1472</v>
      </c>
      <c r="J558" s="51" t="s">
        <v>1317</v>
      </c>
    </row>
    <row r="559" spans="1:10" ht="20.25">
      <c r="A559">
        <v>558</v>
      </c>
      <c r="B559" s="54">
        <v>3510</v>
      </c>
      <c r="C559" s="49" t="s">
        <v>729</v>
      </c>
      <c r="D559" s="49" t="s">
        <v>950</v>
      </c>
      <c r="E559" s="49" t="s">
        <v>1</v>
      </c>
      <c r="F559" s="49" t="s">
        <v>764</v>
      </c>
      <c r="G559" s="57">
        <v>1579901638490</v>
      </c>
      <c r="H559" s="50">
        <v>41669</v>
      </c>
      <c r="I559" s="49" t="s">
        <v>1472</v>
      </c>
      <c r="J559" s="49" t="s">
        <v>1317</v>
      </c>
    </row>
    <row r="560" spans="1:10" ht="20.25">
      <c r="A560">
        <v>559</v>
      </c>
      <c r="B560" s="54">
        <v>3511</v>
      </c>
      <c r="C560" s="51" t="s">
        <v>729</v>
      </c>
      <c r="D560" s="51" t="s">
        <v>1475</v>
      </c>
      <c r="E560" s="51" t="s">
        <v>1033</v>
      </c>
      <c r="F560" s="51" t="s">
        <v>764</v>
      </c>
      <c r="G560" s="57">
        <v>1579901603751</v>
      </c>
      <c r="H560" s="52">
        <v>41477</v>
      </c>
      <c r="I560" s="51" t="s">
        <v>1472</v>
      </c>
      <c r="J560" s="51" t="s">
        <v>1317</v>
      </c>
    </row>
    <row r="561" spans="1:10" ht="20.25">
      <c r="A561">
        <v>560</v>
      </c>
      <c r="B561" s="54">
        <v>3512</v>
      </c>
      <c r="C561" s="49" t="s">
        <v>730</v>
      </c>
      <c r="D561" s="49" t="s">
        <v>684</v>
      </c>
      <c r="E561" s="49" t="s">
        <v>859</v>
      </c>
      <c r="F561" s="49" t="s">
        <v>763</v>
      </c>
      <c r="G561" s="57">
        <v>1502101058221</v>
      </c>
      <c r="H561" s="50">
        <v>41505</v>
      </c>
      <c r="I561" s="49" t="s">
        <v>1472</v>
      </c>
      <c r="J561" s="49" t="s">
        <v>1317</v>
      </c>
    </row>
    <row r="562" spans="1:10" ht="20.25">
      <c r="A562">
        <v>561</v>
      </c>
      <c r="B562" s="54">
        <v>3513</v>
      </c>
      <c r="C562" s="51" t="s">
        <v>730</v>
      </c>
      <c r="D562" s="51" t="s">
        <v>1034</v>
      </c>
      <c r="E562" s="51" t="s">
        <v>85</v>
      </c>
      <c r="F562" s="51" t="s">
        <v>763</v>
      </c>
      <c r="G562" s="57">
        <v>1579901618502</v>
      </c>
      <c r="H562" s="52">
        <v>41557</v>
      </c>
      <c r="I562" s="51" t="s">
        <v>1472</v>
      </c>
      <c r="J562" s="51" t="s">
        <v>1317</v>
      </c>
    </row>
    <row r="563" spans="1:10" ht="20.25">
      <c r="A563">
        <v>562</v>
      </c>
      <c r="B563" s="54">
        <v>3514</v>
      </c>
      <c r="C563" s="49" t="s">
        <v>730</v>
      </c>
      <c r="D563" s="49" t="s">
        <v>952</v>
      </c>
      <c r="E563" s="49" t="s">
        <v>816</v>
      </c>
      <c r="F563" s="49" t="s">
        <v>763</v>
      </c>
      <c r="G563" s="57">
        <v>1579901595243</v>
      </c>
      <c r="H563" s="50">
        <v>41421</v>
      </c>
      <c r="I563" s="49" t="s">
        <v>1472</v>
      </c>
      <c r="J563" s="49" t="s">
        <v>1317</v>
      </c>
    </row>
    <row r="564" spans="1:10" ht="20.25">
      <c r="A564">
        <v>563</v>
      </c>
      <c r="B564" s="54">
        <v>3515</v>
      </c>
      <c r="C564" s="51" t="s">
        <v>730</v>
      </c>
      <c r="D564" s="51" t="s">
        <v>1476</v>
      </c>
      <c r="E564" s="51" t="s">
        <v>860</v>
      </c>
      <c r="F564" s="51" t="s">
        <v>763</v>
      </c>
      <c r="G564" s="57">
        <v>1103101279418</v>
      </c>
      <c r="H564" s="52">
        <v>41616</v>
      </c>
      <c r="I564" s="51" t="s">
        <v>1472</v>
      </c>
      <c r="J564" s="51" t="s">
        <v>1317</v>
      </c>
    </row>
    <row r="565" spans="1:10" ht="20.25">
      <c r="A565">
        <v>564</v>
      </c>
      <c r="B565" s="54">
        <v>3516</v>
      </c>
      <c r="C565" s="49" t="s">
        <v>730</v>
      </c>
      <c r="D565" s="49" t="s">
        <v>954</v>
      </c>
      <c r="E565" s="49" t="s">
        <v>1033</v>
      </c>
      <c r="F565" s="49" t="s">
        <v>763</v>
      </c>
      <c r="G565" s="57">
        <v>1579901603742</v>
      </c>
      <c r="H565" s="50">
        <v>41477</v>
      </c>
      <c r="I565" s="49" t="s">
        <v>1472</v>
      </c>
      <c r="J565" s="49" t="s">
        <v>1317</v>
      </c>
    </row>
    <row r="566" spans="1:10" ht="20.25">
      <c r="A566">
        <v>565</v>
      </c>
      <c r="B566" s="54">
        <v>3517</v>
      </c>
      <c r="C566" s="51" t="s">
        <v>730</v>
      </c>
      <c r="D566" s="51" t="s">
        <v>955</v>
      </c>
      <c r="E566" s="51" t="s">
        <v>861</v>
      </c>
      <c r="F566" s="51" t="s">
        <v>763</v>
      </c>
      <c r="G566" s="57">
        <v>1570501365269</v>
      </c>
      <c r="H566" s="52">
        <v>41711</v>
      </c>
      <c r="I566" s="51" t="s">
        <v>1472</v>
      </c>
      <c r="J566" s="51" t="s">
        <v>1317</v>
      </c>
    </row>
    <row r="567" spans="1:10" ht="20.25">
      <c r="A567">
        <v>566</v>
      </c>
      <c r="B567" s="54">
        <v>3518</v>
      </c>
      <c r="C567" s="49" t="s">
        <v>730</v>
      </c>
      <c r="D567" s="49" t="s">
        <v>1477</v>
      </c>
      <c r="E567" s="49" t="s">
        <v>862</v>
      </c>
      <c r="F567" s="49" t="s">
        <v>763</v>
      </c>
      <c r="G567" s="57">
        <v>1579901624871</v>
      </c>
      <c r="H567" s="50">
        <v>41591</v>
      </c>
      <c r="I567" s="49" t="s">
        <v>1472</v>
      </c>
      <c r="J567" s="49" t="s">
        <v>1317</v>
      </c>
    </row>
    <row r="568" spans="1:10" ht="20.25">
      <c r="A568">
        <v>567</v>
      </c>
      <c r="B568" s="54">
        <v>3520</v>
      </c>
      <c r="C568" s="51" t="s">
        <v>730</v>
      </c>
      <c r="D568" s="51" t="s">
        <v>957</v>
      </c>
      <c r="E568" s="51" t="s">
        <v>863</v>
      </c>
      <c r="F568" s="51" t="s">
        <v>763</v>
      </c>
      <c r="G568" s="57">
        <v>1570501363142</v>
      </c>
      <c r="H568" s="52">
        <v>41541</v>
      </c>
      <c r="I568" s="51" t="s">
        <v>1472</v>
      </c>
      <c r="J568" s="51" t="s">
        <v>1317</v>
      </c>
    </row>
    <row r="569" spans="1:10" ht="20.25">
      <c r="A569">
        <v>568</v>
      </c>
      <c r="B569" s="54">
        <v>3521</v>
      </c>
      <c r="C569" s="49" t="s">
        <v>730</v>
      </c>
      <c r="D569" s="49" t="s">
        <v>958</v>
      </c>
      <c r="E569" s="49" t="s">
        <v>864</v>
      </c>
      <c r="F569" s="49" t="s">
        <v>763</v>
      </c>
      <c r="G569" s="57">
        <v>1570501364904</v>
      </c>
      <c r="H569" s="50">
        <v>41677</v>
      </c>
      <c r="I569" s="49" t="s">
        <v>1472</v>
      </c>
      <c r="J569" s="49" t="s">
        <v>1317</v>
      </c>
    </row>
    <row r="570" spans="1:10" ht="20.25">
      <c r="A570">
        <v>569</v>
      </c>
      <c r="B570" s="54">
        <v>3522</v>
      </c>
      <c r="C570" s="51" t="s">
        <v>730</v>
      </c>
      <c r="D570" s="51" t="s">
        <v>1039</v>
      </c>
      <c r="E570" s="51" t="s">
        <v>865</v>
      </c>
      <c r="F570" s="51" t="s">
        <v>763</v>
      </c>
      <c r="G570" s="57">
        <v>1559900650704</v>
      </c>
      <c r="H570" s="52">
        <v>41521</v>
      </c>
      <c r="I570" s="51" t="s">
        <v>1472</v>
      </c>
      <c r="J570" s="51" t="s">
        <v>1317</v>
      </c>
    </row>
    <row r="571" spans="1:10" ht="20.25">
      <c r="A571">
        <v>570</v>
      </c>
      <c r="B571" s="54">
        <v>3523</v>
      </c>
      <c r="C571" s="49" t="s">
        <v>730</v>
      </c>
      <c r="D571" s="49" t="s">
        <v>959</v>
      </c>
      <c r="E571" s="49" t="s">
        <v>818</v>
      </c>
      <c r="F571" s="49" t="s">
        <v>763</v>
      </c>
      <c r="G571" s="57">
        <v>1579901631886</v>
      </c>
      <c r="H571" s="50">
        <v>41628</v>
      </c>
      <c r="I571" s="49" t="s">
        <v>1472</v>
      </c>
      <c r="J571" s="49" t="s">
        <v>1317</v>
      </c>
    </row>
    <row r="572" spans="1:10" ht="20.25">
      <c r="A572">
        <v>571</v>
      </c>
      <c r="B572" s="54">
        <v>3524</v>
      </c>
      <c r="C572" s="51" t="s">
        <v>730</v>
      </c>
      <c r="D572" s="51" t="s">
        <v>960</v>
      </c>
      <c r="E572" s="51" t="s">
        <v>866</v>
      </c>
      <c r="F572" s="51" t="s">
        <v>763</v>
      </c>
      <c r="G572" s="57">
        <v>1579901619894</v>
      </c>
      <c r="H572" s="52">
        <v>41564</v>
      </c>
      <c r="I572" s="51" t="s">
        <v>1472</v>
      </c>
      <c r="J572" s="51" t="s">
        <v>1317</v>
      </c>
    </row>
    <row r="573" spans="1:10" ht="20.25">
      <c r="A573">
        <v>572</v>
      </c>
      <c r="B573" s="54">
        <v>3525</v>
      </c>
      <c r="C573" s="49" t="s">
        <v>730</v>
      </c>
      <c r="D573" s="49" t="s">
        <v>961</v>
      </c>
      <c r="E573" s="49" t="s">
        <v>867</v>
      </c>
      <c r="F573" s="49" t="s">
        <v>763</v>
      </c>
      <c r="G573" s="57">
        <v>1570501363568</v>
      </c>
      <c r="H573" s="50">
        <v>41576</v>
      </c>
      <c r="I573" s="49" t="s">
        <v>1472</v>
      </c>
      <c r="J573" s="49" t="s">
        <v>1317</v>
      </c>
    </row>
    <row r="574" spans="1:10" ht="20.25">
      <c r="A574">
        <v>573</v>
      </c>
      <c r="B574" s="54">
        <v>3526</v>
      </c>
      <c r="C574" s="51" t="s">
        <v>730</v>
      </c>
      <c r="D574" s="51" t="s">
        <v>962</v>
      </c>
      <c r="E574" s="51" t="s">
        <v>868</v>
      </c>
      <c r="F574" s="51" t="s">
        <v>763</v>
      </c>
      <c r="G574" s="57">
        <v>1579901603084</v>
      </c>
      <c r="H574" s="52">
        <v>41473</v>
      </c>
      <c r="I574" s="51" t="s">
        <v>1472</v>
      </c>
      <c r="J574" s="51" t="s">
        <v>1317</v>
      </c>
    </row>
    <row r="575" spans="1:10" ht="20.25">
      <c r="A575">
        <v>574</v>
      </c>
      <c r="B575" s="54">
        <v>3527</v>
      </c>
      <c r="C575" s="49" t="s">
        <v>729</v>
      </c>
      <c r="D575" s="49" t="s">
        <v>963</v>
      </c>
      <c r="E575" s="49" t="s">
        <v>869</v>
      </c>
      <c r="F575" s="49" t="s">
        <v>764</v>
      </c>
      <c r="G575" s="57">
        <v>1570501363258</v>
      </c>
      <c r="H575" s="50">
        <v>41553</v>
      </c>
      <c r="I575" s="49" t="s">
        <v>1472</v>
      </c>
      <c r="J575" s="49" t="s">
        <v>1316</v>
      </c>
    </row>
    <row r="576" spans="1:10" ht="20.25">
      <c r="A576">
        <v>575</v>
      </c>
      <c r="B576" s="54">
        <v>3528</v>
      </c>
      <c r="C576" s="51" t="s">
        <v>729</v>
      </c>
      <c r="D576" s="51" t="s">
        <v>516</v>
      </c>
      <c r="E576" s="51" t="s">
        <v>870</v>
      </c>
      <c r="F576" s="51" t="s">
        <v>764</v>
      </c>
      <c r="G576" s="57">
        <v>1579901621163</v>
      </c>
      <c r="H576" s="52">
        <v>41569</v>
      </c>
      <c r="I576" s="51" t="s">
        <v>1472</v>
      </c>
      <c r="J576" s="51" t="s">
        <v>1316</v>
      </c>
    </row>
    <row r="577" spans="1:10" ht="20.25">
      <c r="A577">
        <v>576</v>
      </c>
      <c r="B577" s="54">
        <v>3529</v>
      </c>
      <c r="C577" s="49" t="s">
        <v>729</v>
      </c>
      <c r="D577" s="49" t="s">
        <v>964</v>
      </c>
      <c r="E577" s="49" t="s">
        <v>871</v>
      </c>
      <c r="F577" s="49" t="s">
        <v>764</v>
      </c>
      <c r="G577" s="57">
        <v>1567700064851</v>
      </c>
      <c r="H577" s="50">
        <v>41461</v>
      </c>
      <c r="I577" s="49" t="s">
        <v>1472</v>
      </c>
      <c r="J577" s="49" t="s">
        <v>1316</v>
      </c>
    </row>
    <row r="578" spans="1:10" ht="20.25">
      <c r="A578">
        <v>577</v>
      </c>
      <c r="B578" s="54">
        <v>3530</v>
      </c>
      <c r="C578" s="51" t="s">
        <v>729</v>
      </c>
      <c r="D578" s="51" t="s">
        <v>1478</v>
      </c>
      <c r="E578" s="51" t="s">
        <v>872</v>
      </c>
      <c r="F578" s="51" t="s">
        <v>764</v>
      </c>
      <c r="G578" s="57">
        <v>1579901612946</v>
      </c>
      <c r="H578" s="52">
        <v>41527</v>
      </c>
      <c r="I578" s="51" t="s">
        <v>1472</v>
      </c>
      <c r="J578" s="51" t="s">
        <v>1316</v>
      </c>
    </row>
    <row r="579" spans="1:10" ht="20.25">
      <c r="A579">
        <v>578</v>
      </c>
      <c r="B579" s="54">
        <v>3531</v>
      </c>
      <c r="C579" s="49" t="s">
        <v>729</v>
      </c>
      <c r="D579" s="49" t="s">
        <v>1479</v>
      </c>
      <c r="E579" s="49" t="s">
        <v>739</v>
      </c>
      <c r="F579" s="49" t="s">
        <v>764</v>
      </c>
      <c r="G579" s="57">
        <v>1570501362219</v>
      </c>
      <c r="H579" s="50">
        <v>41462</v>
      </c>
      <c r="I579" s="49" t="s">
        <v>1472</v>
      </c>
      <c r="J579" s="49" t="s">
        <v>1316</v>
      </c>
    </row>
    <row r="580" spans="1:10" ht="20.25">
      <c r="A580">
        <v>579</v>
      </c>
      <c r="B580" s="54">
        <v>3532</v>
      </c>
      <c r="C580" s="51" t="s">
        <v>729</v>
      </c>
      <c r="D580" s="51" t="s">
        <v>966</v>
      </c>
      <c r="E580" s="51" t="s">
        <v>873</v>
      </c>
      <c r="F580" s="51" t="s">
        <v>764</v>
      </c>
      <c r="G580" s="57">
        <v>1570501365331</v>
      </c>
      <c r="H580" s="52">
        <v>41716</v>
      </c>
      <c r="I580" s="51" t="s">
        <v>1472</v>
      </c>
      <c r="J580" s="51" t="s">
        <v>1316</v>
      </c>
    </row>
    <row r="581" spans="1:10" ht="20.25">
      <c r="A581">
        <v>580</v>
      </c>
      <c r="B581" s="54">
        <v>3533</v>
      </c>
      <c r="C581" s="49" t="s">
        <v>729</v>
      </c>
      <c r="D581" s="49" t="s">
        <v>1065</v>
      </c>
      <c r="E581" s="49" t="s">
        <v>1066</v>
      </c>
      <c r="F581" s="49" t="s">
        <v>764</v>
      </c>
      <c r="G581" s="57">
        <v>1579901634958</v>
      </c>
      <c r="H581" s="50">
        <v>41647</v>
      </c>
      <c r="I581" s="49" t="s">
        <v>1472</v>
      </c>
      <c r="J581" s="49" t="s">
        <v>1316</v>
      </c>
    </row>
    <row r="582" spans="1:10" ht="20.25">
      <c r="A582">
        <v>581</v>
      </c>
      <c r="B582" s="54">
        <v>3534</v>
      </c>
      <c r="C582" s="51" t="s">
        <v>729</v>
      </c>
      <c r="D582" s="51" t="s">
        <v>1480</v>
      </c>
      <c r="E582" s="51" t="s">
        <v>874</v>
      </c>
      <c r="F582" s="51" t="s">
        <v>764</v>
      </c>
      <c r="G582" s="57">
        <v>1579901648941</v>
      </c>
      <c r="H582" s="52">
        <v>41724</v>
      </c>
      <c r="I582" s="51" t="s">
        <v>1472</v>
      </c>
      <c r="J582" s="51" t="s">
        <v>1316</v>
      </c>
    </row>
    <row r="583" spans="1:10" ht="20.25">
      <c r="A583">
        <v>582</v>
      </c>
      <c r="B583" s="54">
        <v>3535</v>
      </c>
      <c r="C583" s="49" t="s">
        <v>730</v>
      </c>
      <c r="D583" s="49" t="s">
        <v>1481</v>
      </c>
      <c r="E583" s="49" t="s">
        <v>875</v>
      </c>
      <c r="F583" s="49" t="s">
        <v>763</v>
      </c>
      <c r="G583" s="57">
        <v>1102004511807</v>
      </c>
      <c r="H583" s="50">
        <v>41566</v>
      </c>
      <c r="I583" s="49" t="s">
        <v>1472</v>
      </c>
      <c r="J583" s="49" t="s">
        <v>1316</v>
      </c>
    </row>
    <row r="584" spans="1:10" ht="20.25">
      <c r="A584">
        <v>583</v>
      </c>
      <c r="B584" s="54">
        <v>3536</v>
      </c>
      <c r="C584" s="51" t="s">
        <v>730</v>
      </c>
      <c r="D584" s="51" t="s">
        <v>1482</v>
      </c>
      <c r="E584" s="51" t="s">
        <v>876</v>
      </c>
      <c r="F584" s="51" t="s">
        <v>763</v>
      </c>
      <c r="G584" s="57">
        <v>1570501363151</v>
      </c>
      <c r="H584" s="52">
        <v>41546</v>
      </c>
      <c r="I584" s="51" t="s">
        <v>1472</v>
      </c>
      <c r="J584" s="51" t="s">
        <v>1316</v>
      </c>
    </row>
    <row r="585" spans="1:10" ht="20.25">
      <c r="A585">
        <v>584</v>
      </c>
      <c r="B585" s="54">
        <v>3537</v>
      </c>
      <c r="C585" s="49" t="s">
        <v>730</v>
      </c>
      <c r="D585" s="49" t="s">
        <v>970</v>
      </c>
      <c r="E585" s="49" t="s">
        <v>851</v>
      </c>
      <c r="F585" s="49" t="s">
        <v>763</v>
      </c>
      <c r="G585" s="57">
        <v>1579901653413</v>
      </c>
      <c r="H585" s="50">
        <v>41754</v>
      </c>
      <c r="I585" s="49" t="s">
        <v>1472</v>
      </c>
      <c r="J585" s="49" t="s">
        <v>1316</v>
      </c>
    </row>
    <row r="586" spans="1:10" ht="20.25">
      <c r="A586">
        <v>585</v>
      </c>
      <c r="B586" s="54">
        <v>3539</v>
      </c>
      <c r="C586" s="49" t="s">
        <v>730</v>
      </c>
      <c r="D586" s="49" t="s">
        <v>1483</v>
      </c>
      <c r="E586" s="49" t="s">
        <v>878</v>
      </c>
      <c r="F586" s="49" t="s">
        <v>763</v>
      </c>
      <c r="G586" s="57">
        <v>1570501361841</v>
      </c>
      <c r="H586" s="50">
        <v>41430</v>
      </c>
      <c r="I586" s="49" t="s">
        <v>1472</v>
      </c>
      <c r="J586" s="49" t="s">
        <v>1316</v>
      </c>
    </row>
    <row r="587" spans="1:10" ht="20.25">
      <c r="A587">
        <v>586</v>
      </c>
      <c r="B587" s="54">
        <v>3540</v>
      </c>
      <c r="C587" s="51" t="s">
        <v>730</v>
      </c>
      <c r="D587" s="51" t="s">
        <v>973</v>
      </c>
      <c r="E587" s="51" t="s">
        <v>879</v>
      </c>
      <c r="F587" s="51" t="s">
        <v>763</v>
      </c>
      <c r="G587" s="57">
        <v>1567700064478</v>
      </c>
      <c r="H587" s="52">
        <v>41452</v>
      </c>
      <c r="I587" s="51" t="s">
        <v>1472</v>
      </c>
      <c r="J587" s="51" t="s">
        <v>1316</v>
      </c>
    </row>
    <row r="588" spans="1:10" ht="20.25">
      <c r="A588">
        <v>587</v>
      </c>
      <c r="B588" s="54">
        <v>3541</v>
      </c>
      <c r="C588" s="49" t="s">
        <v>730</v>
      </c>
      <c r="D588" s="49" t="s">
        <v>974</v>
      </c>
      <c r="E588" s="49" t="s">
        <v>880</v>
      </c>
      <c r="F588" s="49" t="s">
        <v>763</v>
      </c>
      <c r="G588" s="57">
        <v>1579901597131</v>
      </c>
      <c r="H588" s="50">
        <v>41433</v>
      </c>
      <c r="I588" s="49" t="s">
        <v>1472</v>
      </c>
      <c r="J588" s="49" t="s">
        <v>1316</v>
      </c>
    </row>
    <row r="589" spans="1:10" ht="20.25">
      <c r="A589">
        <v>588</v>
      </c>
      <c r="B589" s="54">
        <v>3542</v>
      </c>
      <c r="C589" s="51" t="s">
        <v>730</v>
      </c>
      <c r="D589" s="51" t="s">
        <v>1484</v>
      </c>
      <c r="E589" s="51" t="s">
        <v>881</v>
      </c>
      <c r="F589" s="51" t="s">
        <v>763</v>
      </c>
      <c r="G589" s="57">
        <v>1579901644414</v>
      </c>
      <c r="H589" s="52">
        <v>41704</v>
      </c>
      <c r="I589" s="51" t="s">
        <v>1472</v>
      </c>
      <c r="J589" s="51" t="s">
        <v>1316</v>
      </c>
    </row>
    <row r="590" spans="1:10" ht="20.25">
      <c r="A590">
        <v>589</v>
      </c>
      <c r="B590" s="54">
        <v>3543</v>
      </c>
      <c r="C590" s="49" t="s">
        <v>730</v>
      </c>
      <c r="D590" s="49" t="s">
        <v>976</v>
      </c>
      <c r="E590" s="49" t="s">
        <v>117</v>
      </c>
      <c r="F590" s="49" t="s">
        <v>763</v>
      </c>
      <c r="G590" s="57">
        <v>1570501362367</v>
      </c>
      <c r="H590" s="50">
        <v>41479</v>
      </c>
      <c r="I590" s="49" t="s">
        <v>1472</v>
      </c>
      <c r="J590" s="49" t="s">
        <v>1317</v>
      </c>
    </row>
    <row r="591" spans="1:10" ht="20.25">
      <c r="A591">
        <v>590</v>
      </c>
      <c r="B591" s="54">
        <v>3545</v>
      </c>
      <c r="C591" s="51" t="s">
        <v>730</v>
      </c>
      <c r="D591" s="51" t="s">
        <v>977</v>
      </c>
      <c r="E591" s="51" t="s">
        <v>856</v>
      </c>
      <c r="F591" s="51" t="s">
        <v>763</v>
      </c>
      <c r="G591" s="57">
        <v>1579901639119</v>
      </c>
      <c r="H591" s="52">
        <v>41673</v>
      </c>
      <c r="I591" s="51" t="s">
        <v>1472</v>
      </c>
      <c r="J591" s="51" t="s">
        <v>1316</v>
      </c>
    </row>
    <row r="592" spans="1:10" ht="20.25">
      <c r="A592">
        <v>591</v>
      </c>
      <c r="B592" s="54">
        <v>3546</v>
      </c>
      <c r="C592" s="49" t="s">
        <v>730</v>
      </c>
      <c r="D592" s="49" t="s">
        <v>1485</v>
      </c>
      <c r="E592" s="49" t="s">
        <v>1053</v>
      </c>
      <c r="F592" s="49" t="s">
        <v>763</v>
      </c>
      <c r="G592" s="57">
        <v>1509967011096</v>
      </c>
      <c r="H592" s="50">
        <v>41558</v>
      </c>
      <c r="I592" s="49" t="s">
        <v>1472</v>
      </c>
      <c r="J592" s="49" t="s">
        <v>1316</v>
      </c>
    </row>
    <row r="593" spans="1:10" ht="20.25">
      <c r="A593">
        <v>592</v>
      </c>
      <c r="B593" s="54">
        <v>3547</v>
      </c>
      <c r="C593" s="51" t="s">
        <v>730</v>
      </c>
      <c r="D593" s="51" t="s">
        <v>1486</v>
      </c>
      <c r="E593" s="51" t="s">
        <v>188</v>
      </c>
      <c r="F593" s="51" t="s">
        <v>763</v>
      </c>
      <c r="G593" s="57">
        <v>1570501364971</v>
      </c>
      <c r="H593" s="52">
        <v>41688</v>
      </c>
      <c r="I593" s="51" t="s">
        <v>1472</v>
      </c>
      <c r="J593" s="51" t="s">
        <v>1316</v>
      </c>
    </row>
    <row r="594" spans="1:10" ht="20.25">
      <c r="A594">
        <v>593</v>
      </c>
      <c r="B594" s="54">
        <v>3548</v>
      </c>
      <c r="C594" s="49" t="s">
        <v>730</v>
      </c>
      <c r="D594" s="49" t="s">
        <v>980</v>
      </c>
      <c r="E594" s="49" t="s">
        <v>882</v>
      </c>
      <c r="F594" s="49" t="s">
        <v>763</v>
      </c>
      <c r="G594" s="57">
        <v>1720900409560</v>
      </c>
      <c r="H594" s="50">
        <v>41632</v>
      </c>
      <c r="I594" s="49" t="s">
        <v>1472</v>
      </c>
      <c r="J594" s="49" t="s">
        <v>1316</v>
      </c>
    </row>
    <row r="595" spans="1:10" ht="20.25">
      <c r="A595">
        <v>594</v>
      </c>
      <c r="B595" s="54">
        <v>3549</v>
      </c>
      <c r="C595" s="51" t="s">
        <v>729</v>
      </c>
      <c r="D595" s="51" t="s">
        <v>981</v>
      </c>
      <c r="E595" s="51" t="s">
        <v>883</v>
      </c>
      <c r="F595" s="51" t="s">
        <v>764</v>
      </c>
      <c r="G595" s="57">
        <v>1629901040640</v>
      </c>
      <c r="H595" s="52">
        <v>41643</v>
      </c>
      <c r="I595" s="51" t="s">
        <v>1472</v>
      </c>
      <c r="J595" s="51" t="s">
        <v>1316</v>
      </c>
    </row>
    <row r="596" spans="1:10" ht="20.25">
      <c r="A596">
        <v>595</v>
      </c>
      <c r="B596" s="54">
        <v>3550</v>
      </c>
      <c r="C596" s="49" t="s">
        <v>730</v>
      </c>
      <c r="D596" s="49" t="s">
        <v>982</v>
      </c>
      <c r="E596" s="49" t="s">
        <v>884</v>
      </c>
      <c r="F596" s="49" t="s">
        <v>763</v>
      </c>
      <c r="G596" s="57">
        <v>1102500121434</v>
      </c>
      <c r="H596" s="50">
        <v>41597</v>
      </c>
      <c r="I596" s="49" t="s">
        <v>1472</v>
      </c>
      <c r="J596" s="49" t="s">
        <v>1316</v>
      </c>
    </row>
    <row r="597" spans="1:10" ht="20.25">
      <c r="A597">
        <v>596</v>
      </c>
      <c r="B597" s="54">
        <v>3551</v>
      </c>
      <c r="C597" s="51" t="s">
        <v>730</v>
      </c>
      <c r="D597" s="51" t="s">
        <v>1487</v>
      </c>
      <c r="E597" s="51" t="s">
        <v>885</v>
      </c>
      <c r="F597" s="51" t="s">
        <v>763</v>
      </c>
      <c r="G597" s="57">
        <v>1570501363606</v>
      </c>
      <c r="H597" s="52">
        <v>41581</v>
      </c>
      <c r="I597" s="51" t="s">
        <v>1472</v>
      </c>
      <c r="J597" s="51" t="s">
        <v>1316</v>
      </c>
    </row>
    <row r="598" spans="1:10" ht="20.25">
      <c r="A598">
        <v>597</v>
      </c>
      <c r="B598" s="54">
        <v>3552</v>
      </c>
      <c r="C598" s="49" t="s">
        <v>730</v>
      </c>
      <c r="D598" s="49" t="s">
        <v>983</v>
      </c>
      <c r="E598" s="49" t="s">
        <v>886</v>
      </c>
      <c r="F598" s="49" t="s">
        <v>763</v>
      </c>
      <c r="G598" s="57">
        <v>1709800656300</v>
      </c>
      <c r="H598" s="50">
        <v>41534</v>
      </c>
      <c r="I598" s="49" t="s">
        <v>1472</v>
      </c>
      <c r="J598" s="49" t="s">
        <v>1316</v>
      </c>
    </row>
    <row r="599" spans="1:10" ht="20.25">
      <c r="A599">
        <v>598</v>
      </c>
      <c r="B599" s="54">
        <v>3553</v>
      </c>
      <c r="C599" s="51" t="s">
        <v>730</v>
      </c>
      <c r="D599" s="51" t="s">
        <v>984</v>
      </c>
      <c r="E599" s="51" t="s">
        <v>256</v>
      </c>
      <c r="F599" s="51" t="s">
        <v>763</v>
      </c>
      <c r="G599" s="57">
        <v>1570800163552</v>
      </c>
      <c r="H599" s="52">
        <v>41640</v>
      </c>
      <c r="I599" s="51" t="s">
        <v>1472</v>
      </c>
      <c r="J599" s="51" t="s">
        <v>1316</v>
      </c>
    </row>
    <row r="600" spans="1:10" ht="20.25">
      <c r="A600">
        <v>599</v>
      </c>
      <c r="B600" s="54">
        <v>3554</v>
      </c>
      <c r="C600" s="49" t="s">
        <v>730</v>
      </c>
      <c r="D600" s="49" t="s">
        <v>985</v>
      </c>
      <c r="E600" s="49" t="s">
        <v>103</v>
      </c>
      <c r="F600" s="49" t="s">
        <v>763</v>
      </c>
      <c r="G600" s="57">
        <v>1570501362758</v>
      </c>
      <c r="H600" s="50">
        <v>41515</v>
      </c>
      <c r="I600" s="49" t="s">
        <v>1472</v>
      </c>
      <c r="J600" s="49" t="s">
        <v>1316</v>
      </c>
    </row>
    <row r="601" spans="1:10" ht="20.25">
      <c r="A601">
        <v>600</v>
      </c>
      <c r="B601" s="54">
        <v>3555</v>
      </c>
      <c r="C601" s="51" t="s">
        <v>730</v>
      </c>
      <c r="D601" s="51" t="s">
        <v>1016</v>
      </c>
      <c r="E601" s="51" t="s">
        <v>1017</v>
      </c>
      <c r="F601" s="51" t="s">
        <v>763</v>
      </c>
      <c r="G601" s="57">
        <v>1579901432948</v>
      </c>
      <c r="H601" s="52">
        <v>40485</v>
      </c>
      <c r="I601" s="51" t="s">
        <v>1354</v>
      </c>
      <c r="J601" s="51" t="s">
        <v>1317</v>
      </c>
    </row>
    <row r="602" spans="1:10" ht="20.25">
      <c r="A602">
        <v>601</v>
      </c>
      <c r="B602" s="54">
        <v>3556</v>
      </c>
      <c r="C602" s="49" t="s">
        <v>730</v>
      </c>
      <c r="D602" s="49" t="s">
        <v>1049</v>
      </c>
      <c r="E602" s="49" t="s">
        <v>1050</v>
      </c>
      <c r="F602" s="49" t="s">
        <v>763</v>
      </c>
      <c r="G602" s="57">
        <v>1579901642365</v>
      </c>
      <c r="H602" s="50">
        <v>41693</v>
      </c>
      <c r="I602" s="49" t="s">
        <v>1472</v>
      </c>
      <c r="J602" s="49" t="s">
        <v>1317</v>
      </c>
    </row>
    <row r="603" spans="1:10" ht="20.25">
      <c r="A603">
        <v>602</v>
      </c>
      <c r="B603" s="54">
        <v>3557</v>
      </c>
      <c r="C603" s="51" t="s">
        <v>730</v>
      </c>
      <c r="D603" s="51" t="s">
        <v>1019</v>
      </c>
      <c r="E603" s="51" t="s">
        <v>1020</v>
      </c>
      <c r="F603" s="51" t="s">
        <v>763</v>
      </c>
      <c r="G603" s="57">
        <v>1570501341122</v>
      </c>
      <c r="H603" s="52">
        <v>39961</v>
      </c>
      <c r="I603" s="51" t="s">
        <v>1347</v>
      </c>
      <c r="J603" s="51" t="s">
        <v>1317</v>
      </c>
    </row>
    <row r="604" spans="1:10" ht="20.25">
      <c r="A604">
        <v>603</v>
      </c>
      <c r="B604" s="54">
        <v>3558</v>
      </c>
      <c r="C604" s="49" t="s">
        <v>730</v>
      </c>
      <c r="D604" s="49" t="s">
        <v>1043</v>
      </c>
      <c r="E604" s="49" t="s">
        <v>1044</v>
      </c>
      <c r="F604" s="49" t="s">
        <v>764</v>
      </c>
      <c r="G604" s="57">
        <v>1570501344831</v>
      </c>
      <c r="H604" s="50">
        <v>40206</v>
      </c>
      <c r="I604" s="49" t="s">
        <v>1350</v>
      </c>
      <c r="J604" s="49" t="s">
        <v>1317</v>
      </c>
    </row>
    <row r="605" spans="1:10" ht="20.25">
      <c r="A605">
        <v>604</v>
      </c>
      <c r="B605" s="54">
        <v>3559</v>
      </c>
      <c r="C605" s="51" t="s">
        <v>729</v>
      </c>
      <c r="D605" s="51" t="s">
        <v>1045</v>
      </c>
      <c r="E605" s="51" t="s">
        <v>1044</v>
      </c>
      <c r="F605" s="51" t="s">
        <v>764</v>
      </c>
      <c r="G605" s="57">
        <v>1570501328282</v>
      </c>
      <c r="H605" s="52">
        <v>39101</v>
      </c>
      <c r="I605" s="51" t="s">
        <v>1324</v>
      </c>
      <c r="J605" s="51" t="s">
        <v>1317</v>
      </c>
    </row>
    <row r="606" spans="1:10" ht="20.25">
      <c r="A606">
        <v>605</v>
      </c>
      <c r="B606" s="54">
        <v>3562</v>
      </c>
      <c r="C606" s="49" t="s">
        <v>729</v>
      </c>
      <c r="D606" s="49" t="s">
        <v>482</v>
      </c>
      <c r="E606" s="49" t="s">
        <v>1063</v>
      </c>
      <c r="F606" s="49" t="s">
        <v>764</v>
      </c>
      <c r="G606" s="57">
        <v>1579901391419</v>
      </c>
      <c r="H606" s="50">
        <v>40221</v>
      </c>
      <c r="I606" s="49" t="s">
        <v>1350</v>
      </c>
      <c r="J606" s="49" t="s">
        <v>1316</v>
      </c>
    </row>
    <row r="607" spans="1:10" ht="20.25">
      <c r="A607">
        <v>606</v>
      </c>
      <c r="B607" s="54">
        <v>3563</v>
      </c>
      <c r="C607" s="51" t="s">
        <v>729</v>
      </c>
      <c r="D607" s="51" t="s">
        <v>1064</v>
      </c>
      <c r="E607" s="51" t="s">
        <v>1179</v>
      </c>
      <c r="F607" s="51" t="s">
        <v>764</v>
      </c>
      <c r="G607" s="57">
        <v>1579901569668</v>
      </c>
      <c r="H607" s="52">
        <v>41260</v>
      </c>
      <c r="I607" s="51" t="s">
        <v>1418</v>
      </c>
      <c r="J607" s="51" t="s">
        <v>1317</v>
      </c>
    </row>
    <row r="608" spans="1:10" ht="20.25">
      <c r="A608">
        <v>607</v>
      </c>
      <c r="B608" s="54">
        <v>3564</v>
      </c>
      <c r="C608" s="49" t="s">
        <v>730</v>
      </c>
      <c r="D608" s="49" t="s">
        <v>1124</v>
      </c>
      <c r="E608" s="49" t="s">
        <v>1125</v>
      </c>
      <c r="F608" s="49" t="s">
        <v>763</v>
      </c>
      <c r="G608" s="57">
        <v>1570501318414</v>
      </c>
      <c r="H608" s="50">
        <v>38479</v>
      </c>
      <c r="I608" s="49" t="s">
        <v>1318</v>
      </c>
      <c r="J608" s="49" t="s">
        <v>1317</v>
      </c>
    </row>
    <row r="609" spans="1:10" ht="20.25">
      <c r="A609">
        <v>608</v>
      </c>
      <c r="B609" s="54">
        <v>3565</v>
      </c>
      <c r="C609" s="51" t="s">
        <v>729</v>
      </c>
      <c r="D609" s="51" t="s">
        <v>412</v>
      </c>
      <c r="E609" s="51" t="s">
        <v>1122</v>
      </c>
      <c r="F609" s="51" t="s">
        <v>764</v>
      </c>
      <c r="G609" s="57">
        <v>1570501323817</v>
      </c>
      <c r="H609" s="52">
        <v>38783</v>
      </c>
      <c r="I609" s="51" t="s">
        <v>1320</v>
      </c>
      <c r="J609" s="51" t="s">
        <v>1317</v>
      </c>
    </row>
    <row r="610" spans="1:10" ht="20.25">
      <c r="A610">
        <v>609</v>
      </c>
      <c r="B610" s="54">
        <v>3566</v>
      </c>
      <c r="C610" s="49" t="s">
        <v>729</v>
      </c>
      <c r="D610" s="49" t="s">
        <v>518</v>
      </c>
      <c r="E610" s="49" t="s">
        <v>1119</v>
      </c>
      <c r="F610" s="49" t="s">
        <v>764</v>
      </c>
      <c r="G610" s="57">
        <v>1909803056697</v>
      </c>
      <c r="H610" s="50">
        <v>38763</v>
      </c>
      <c r="I610" s="49" t="s">
        <v>1320</v>
      </c>
      <c r="J610" s="49" t="s">
        <v>1317</v>
      </c>
    </row>
    <row r="611" spans="1:10" ht="20.25">
      <c r="A611">
        <v>610</v>
      </c>
      <c r="B611" s="54">
        <v>3567</v>
      </c>
      <c r="C611" s="51" t="s">
        <v>729</v>
      </c>
      <c r="D611" s="51" t="s">
        <v>1488</v>
      </c>
      <c r="E611" s="51" t="s">
        <v>1123</v>
      </c>
      <c r="F611" s="51" t="s">
        <v>764</v>
      </c>
      <c r="G611" s="57">
        <v>1659500017612</v>
      </c>
      <c r="H611" s="52">
        <v>38430</v>
      </c>
      <c r="I611" s="51" t="s">
        <v>1320</v>
      </c>
      <c r="J611" s="51" t="s">
        <v>1317</v>
      </c>
    </row>
    <row r="612" spans="1:10" ht="20.25">
      <c r="A612">
        <v>611</v>
      </c>
      <c r="B612" s="54">
        <v>3568</v>
      </c>
      <c r="C612" s="49" t="s">
        <v>729</v>
      </c>
      <c r="D612" s="49" t="s">
        <v>1489</v>
      </c>
      <c r="E612" s="49" t="s">
        <v>96</v>
      </c>
      <c r="F612" s="49" t="s">
        <v>764</v>
      </c>
      <c r="G612" s="57">
        <v>1570501322471</v>
      </c>
      <c r="H612" s="50">
        <v>38702</v>
      </c>
      <c r="I612" s="49" t="s">
        <v>1320</v>
      </c>
      <c r="J612" s="49" t="s">
        <v>1317</v>
      </c>
    </row>
    <row r="613" spans="1:10" ht="20.25">
      <c r="A613">
        <v>612</v>
      </c>
      <c r="B613" s="54">
        <v>3569</v>
      </c>
      <c r="C613" s="51" t="s">
        <v>730</v>
      </c>
      <c r="D613" s="51" t="s">
        <v>422</v>
      </c>
      <c r="E613" s="51" t="s">
        <v>1117</v>
      </c>
      <c r="F613" s="51" t="s">
        <v>763</v>
      </c>
      <c r="G613" s="57">
        <v>1570501324848</v>
      </c>
      <c r="H613" s="52">
        <v>38841</v>
      </c>
      <c r="I613" s="51" t="s">
        <v>1320</v>
      </c>
      <c r="J613" s="51" t="s">
        <v>1317</v>
      </c>
    </row>
    <row r="614" spans="1:10" ht="20.25">
      <c r="A614">
        <v>613</v>
      </c>
      <c r="B614" s="54">
        <v>3570</v>
      </c>
      <c r="C614" s="49" t="s">
        <v>730</v>
      </c>
      <c r="D614" s="49" t="s">
        <v>1490</v>
      </c>
      <c r="E614" s="49" t="s">
        <v>1118</v>
      </c>
      <c r="F614" s="49" t="s">
        <v>763</v>
      </c>
      <c r="G614" s="57">
        <v>1570501321342</v>
      </c>
      <c r="H614" s="50">
        <v>38645</v>
      </c>
      <c r="I614" s="49" t="s">
        <v>1320</v>
      </c>
      <c r="J614" s="49" t="s">
        <v>1317</v>
      </c>
    </row>
    <row r="615" spans="1:10" ht="20.25">
      <c r="A615">
        <v>614</v>
      </c>
      <c r="B615" s="54">
        <v>3571</v>
      </c>
      <c r="C615" s="51" t="s">
        <v>730</v>
      </c>
      <c r="D615" s="51" t="s">
        <v>1491</v>
      </c>
      <c r="E615" s="51" t="s">
        <v>318</v>
      </c>
      <c r="F615" s="51" t="s">
        <v>763</v>
      </c>
      <c r="G615" s="57">
        <v>1570501323906</v>
      </c>
      <c r="H615" s="52">
        <v>38788</v>
      </c>
      <c r="I615" s="51" t="s">
        <v>1320</v>
      </c>
      <c r="J615" s="51" t="s">
        <v>1317</v>
      </c>
    </row>
    <row r="616" spans="1:10" ht="20.25">
      <c r="A616">
        <v>615</v>
      </c>
      <c r="B616" s="54">
        <v>3572</v>
      </c>
      <c r="C616" s="49" t="s">
        <v>729</v>
      </c>
      <c r="D616" s="49" t="s">
        <v>1492</v>
      </c>
      <c r="E616" s="49" t="s">
        <v>1116</v>
      </c>
      <c r="F616" s="49" t="s">
        <v>764</v>
      </c>
      <c r="G616" s="57">
        <v>1519400020531</v>
      </c>
      <c r="H616" s="50">
        <v>38530</v>
      </c>
      <c r="I616" s="49" t="s">
        <v>1320</v>
      </c>
      <c r="J616" s="49" t="s">
        <v>1316</v>
      </c>
    </row>
    <row r="617" spans="1:10" ht="20.25">
      <c r="A617">
        <v>616</v>
      </c>
      <c r="B617" s="54">
        <v>3573</v>
      </c>
      <c r="C617" s="51" t="s">
        <v>729</v>
      </c>
      <c r="D617" s="51" t="s">
        <v>1493</v>
      </c>
      <c r="E617" s="51" t="s">
        <v>1114</v>
      </c>
      <c r="F617" s="51" t="s">
        <v>764</v>
      </c>
      <c r="G617" s="57">
        <v>1570501322292</v>
      </c>
      <c r="H617" s="52">
        <v>38693</v>
      </c>
      <c r="I617" s="51" t="s">
        <v>1320</v>
      </c>
      <c r="J617" s="51" t="s">
        <v>1316</v>
      </c>
    </row>
    <row r="618" spans="1:10" ht="20.25">
      <c r="A618">
        <v>617</v>
      </c>
      <c r="B618" s="54">
        <v>3574</v>
      </c>
      <c r="C618" s="49" t="s">
        <v>729</v>
      </c>
      <c r="D618" s="49" t="s">
        <v>569</v>
      </c>
      <c r="E618" s="49" t="s">
        <v>1137</v>
      </c>
      <c r="F618" s="49" t="s">
        <v>764</v>
      </c>
      <c r="G618" s="57">
        <v>1570501319721</v>
      </c>
      <c r="H618" s="50">
        <v>38557</v>
      </c>
      <c r="I618" s="49" t="s">
        <v>1320</v>
      </c>
      <c r="J618" s="49" t="s">
        <v>1316</v>
      </c>
    </row>
    <row r="619" spans="1:10" ht="20.25">
      <c r="A619">
        <v>618</v>
      </c>
      <c r="B619" s="54">
        <v>3575</v>
      </c>
      <c r="C619" s="51" t="s">
        <v>729</v>
      </c>
      <c r="D619" s="51" t="s">
        <v>1494</v>
      </c>
      <c r="E619" s="51" t="s">
        <v>1121</v>
      </c>
      <c r="F619" s="51" t="s">
        <v>764</v>
      </c>
      <c r="G619" s="57">
        <v>1570501323850</v>
      </c>
      <c r="H619" s="52">
        <v>38776</v>
      </c>
      <c r="I619" s="51" t="s">
        <v>1320</v>
      </c>
      <c r="J619" s="51" t="s">
        <v>1316</v>
      </c>
    </row>
    <row r="620" spans="1:10" ht="20.25">
      <c r="A620">
        <v>619</v>
      </c>
      <c r="B620" s="54">
        <v>3576</v>
      </c>
      <c r="C620" s="49" t="s">
        <v>729</v>
      </c>
      <c r="D620" s="49" t="s">
        <v>1495</v>
      </c>
      <c r="E620" s="49" t="s">
        <v>1120</v>
      </c>
      <c r="F620" s="49" t="s">
        <v>764</v>
      </c>
      <c r="G620" s="57">
        <v>1579901085369</v>
      </c>
      <c r="H620" s="50">
        <v>38161</v>
      </c>
      <c r="I620" s="49" t="s">
        <v>1320</v>
      </c>
      <c r="J620" s="49" t="s">
        <v>1316</v>
      </c>
    </row>
    <row r="621" spans="1:10" ht="20.25">
      <c r="A621">
        <v>620</v>
      </c>
      <c r="B621" s="54">
        <v>3577</v>
      </c>
      <c r="C621" s="51" t="s">
        <v>730</v>
      </c>
      <c r="D621" s="51" t="s">
        <v>1496</v>
      </c>
      <c r="E621" s="51" t="s">
        <v>104</v>
      </c>
      <c r="F621" s="51" t="s">
        <v>763</v>
      </c>
      <c r="G621" s="57">
        <v>1570501319305</v>
      </c>
      <c r="H621" s="52">
        <v>38536</v>
      </c>
      <c r="I621" s="51" t="s">
        <v>1320</v>
      </c>
      <c r="J621" s="51" t="s">
        <v>1316</v>
      </c>
    </row>
    <row r="622" spans="1:10" ht="20.25">
      <c r="A622">
        <v>621</v>
      </c>
      <c r="B622" s="54">
        <v>3578</v>
      </c>
      <c r="C622" s="49" t="s">
        <v>730</v>
      </c>
      <c r="D622" s="49" t="s">
        <v>1497</v>
      </c>
      <c r="E622" s="49" t="s">
        <v>101</v>
      </c>
      <c r="F622" s="49" t="s">
        <v>763</v>
      </c>
      <c r="G622" s="57">
        <v>1579901128378</v>
      </c>
      <c r="H622" s="50">
        <v>38482</v>
      </c>
      <c r="I622" s="49" t="s">
        <v>1320</v>
      </c>
      <c r="J622" s="49" t="s">
        <v>1316</v>
      </c>
    </row>
    <row r="623" spans="1:10" ht="20.25">
      <c r="A623">
        <v>622</v>
      </c>
      <c r="B623" s="54">
        <v>3579</v>
      </c>
      <c r="C623" s="51" t="s">
        <v>730</v>
      </c>
      <c r="D623" s="51" t="s">
        <v>1498</v>
      </c>
      <c r="E623" s="51" t="s">
        <v>1115</v>
      </c>
      <c r="F623" s="51" t="s">
        <v>763</v>
      </c>
      <c r="G623" s="57">
        <v>1570501320486</v>
      </c>
      <c r="H623" s="52">
        <v>38604</v>
      </c>
      <c r="I623" s="51" t="s">
        <v>1320</v>
      </c>
      <c r="J623" s="51" t="s">
        <v>1316</v>
      </c>
    </row>
    <row r="624" spans="1:10" ht="20.25">
      <c r="A624">
        <v>623</v>
      </c>
      <c r="B624" s="54">
        <v>3580</v>
      </c>
      <c r="C624" s="49" t="s">
        <v>729</v>
      </c>
      <c r="D624" s="49" t="s">
        <v>1055</v>
      </c>
      <c r="E624" s="49" t="s">
        <v>1134</v>
      </c>
      <c r="F624" s="49" t="s">
        <v>764</v>
      </c>
      <c r="G624" s="57">
        <v>1509966535091</v>
      </c>
      <c r="H624" s="50">
        <v>39004</v>
      </c>
      <c r="I624" s="49" t="s">
        <v>1324</v>
      </c>
      <c r="J624" s="49" t="s">
        <v>1317</v>
      </c>
    </row>
    <row r="625" spans="1:10" ht="20.25">
      <c r="A625">
        <v>624</v>
      </c>
      <c r="B625" s="54">
        <v>3581</v>
      </c>
      <c r="C625" s="51" t="s">
        <v>730</v>
      </c>
      <c r="D625" s="51" t="s">
        <v>1126</v>
      </c>
      <c r="E625" s="51" t="s">
        <v>1127</v>
      </c>
      <c r="F625" s="51" t="s">
        <v>763</v>
      </c>
      <c r="G625" s="57">
        <v>1100703983145</v>
      </c>
      <c r="H625" s="52">
        <v>39418</v>
      </c>
      <c r="I625" s="51" t="s">
        <v>1331</v>
      </c>
      <c r="J625" s="51" t="s">
        <v>1317</v>
      </c>
    </row>
    <row r="626" spans="1:10" ht="20.25">
      <c r="A626">
        <v>625</v>
      </c>
      <c r="B626" s="54">
        <v>3582</v>
      </c>
      <c r="C626" s="49" t="s">
        <v>730</v>
      </c>
      <c r="D626" s="49" t="s">
        <v>1015</v>
      </c>
      <c r="E626" s="49" t="s">
        <v>1136</v>
      </c>
      <c r="F626" s="49" t="s">
        <v>763</v>
      </c>
      <c r="G626" s="57">
        <v>1560301479147</v>
      </c>
      <c r="H626" s="50">
        <v>39854</v>
      </c>
      <c r="I626" s="49" t="s">
        <v>1347</v>
      </c>
      <c r="J626" s="49" t="s">
        <v>1316</v>
      </c>
    </row>
    <row r="627" spans="1:10" ht="20.25">
      <c r="A627">
        <v>626</v>
      </c>
      <c r="B627" s="54">
        <v>3583</v>
      </c>
      <c r="C627" s="51" t="s">
        <v>729</v>
      </c>
      <c r="D627" s="51" t="s">
        <v>1130</v>
      </c>
      <c r="E627" s="51" t="s">
        <v>1131</v>
      </c>
      <c r="F627" s="51" t="s">
        <v>764</v>
      </c>
      <c r="G627" s="57">
        <v>1570501342561</v>
      </c>
      <c r="H627" s="52">
        <v>40071</v>
      </c>
      <c r="I627" s="51" t="s">
        <v>1350</v>
      </c>
      <c r="J627" s="51" t="s">
        <v>1317</v>
      </c>
    </row>
    <row r="628" spans="1:10" ht="20.25">
      <c r="A628">
        <v>627</v>
      </c>
      <c r="B628" s="54">
        <v>3584</v>
      </c>
      <c r="C628" s="49" t="s">
        <v>730</v>
      </c>
      <c r="D628" s="49" t="s">
        <v>1132</v>
      </c>
      <c r="E628" s="49" t="s">
        <v>1133</v>
      </c>
      <c r="F628" s="49" t="s">
        <v>763</v>
      </c>
      <c r="G628" s="57">
        <v>1309903733556</v>
      </c>
      <c r="H628" s="50">
        <v>40135</v>
      </c>
      <c r="I628" s="49" t="s">
        <v>1350</v>
      </c>
      <c r="J628" s="49" t="s">
        <v>1317</v>
      </c>
    </row>
    <row r="629" spans="1:10" ht="20.25">
      <c r="A629">
        <v>628</v>
      </c>
      <c r="B629" s="54">
        <v>3585</v>
      </c>
      <c r="C629" s="51" t="s">
        <v>730</v>
      </c>
      <c r="D629" s="51" t="s">
        <v>1129</v>
      </c>
      <c r="E629" s="51" t="s">
        <v>315</v>
      </c>
      <c r="F629" s="51" t="s">
        <v>763</v>
      </c>
      <c r="G629" s="57">
        <v>1570501343435</v>
      </c>
      <c r="H629" s="52">
        <v>40123</v>
      </c>
      <c r="I629" s="51" t="s">
        <v>1350</v>
      </c>
      <c r="J629" s="51" t="s">
        <v>1316</v>
      </c>
    </row>
    <row r="630" spans="1:10" ht="20.25">
      <c r="A630">
        <v>629</v>
      </c>
      <c r="B630" s="54">
        <v>3586</v>
      </c>
      <c r="C630" s="49" t="s">
        <v>729</v>
      </c>
      <c r="D630" s="49" t="s">
        <v>471</v>
      </c>
      <c r="E630" s="49" t="s">
        <v>1134</v>
      </c>
      <c r="F630" s="49" t="s">
        <v>764</v>
      </c>
      <c r="G630" s="57">
        <v>1579901393896</v>
      </c>
      <c r="H630" s="50">
        <v>40240</v>
      </c>
      <c r="I630" s="49" t="s">
        <v>1350</v>
      </c>
      <c r="J630" s="49" t="s">
        <v>1316</v>
      </c>
    </row>
    <row r="631" spans="1:10" ht="20.25">
      <c r="A631">
        <v>630</v>
      </c>
      <c r="B631" s="54">
        <v>3587</v>
      </c>
      <c r="C631" s="51" t="s">
        <v>1260</v>
      </c>
      <c r="D631" s="51" t="s">
        <v>1499</v>
      </c>
      <c r="E631" s="51" t="s">
        <v>1500</v>
      </c>
      <c r="F631" s="51" t="s">
        <v>763</v>
      </c>
      <c r="G631" s="57">
        <v>1570501347961</v>
      </c>
      <c r="H631" s="52">
        <v>36805</v>
      </c>
      <c r="I631" s="51" t="s">
        <v>1354</v>
      </c>
      <c r="J631" s="51" t="s">
        <v>1317</v>
      </c>
    </row>
    <row r="632" spans="1:10" ht="20.25">
      <c r="A632">
        <v>631</v>
      </c>
      <c r="B632" s="54">
        <v>3588</v>
      </c>
      <c r="C632" s="49" t="s">
        <v>730</v>
      </c>
      <c r="D632" s="68" t="s">
        <v>1541</v>
      </c>
      <c r="E632" s="49" t="s">
        <v>1128</v>
      </c>
      <c r="F632" s="49" t="s">
        <v>763</v>
      </c>
      <c r="G632" s="57">
        <v>1579901455697</v>
      </c>
      <c r="H632" s="50">
        <v>40623</v>
      </c>
      <c r="I632" s="49" t="s">
        <v>1354</v>
      </c>
      <c r="J632" s="49" t="s">
        <v>1316</v>
      </c>
    </row>
    <row r="633" spans="1:10" ht="20.25">
      <c r="A633">
        <v>632</v>
      </c>
      <c r="B633" s="54">
        <v>3589</v>
      </c>
      <c r="C633" s="51" t="s">
        <v>729</v>
      </c>
      <c r="D633" s="51" t="s">
        <v>1091</v>
      </c>
      <c r="E633" s="51" t="s">
        <v>1092</v>
      </c>
      <c r="F633" s="51" t="s">
        <v>764</v>
      </c>
      <c r="G633" s="57">
        <v>1579901470378</v>
      </c>
      <c r="H633" s="52">
        <v>40715</v>
      </c>
      <c r="I633" s="51" t="s">
        <v>1380</v>
      </c>
      <c r="J633" s="51" t="s">
        <v>1317</v>
      </c>
    </row>
    <row r="634" spans="1:10" ht="20.25">
      <c r="A634">
        <v>633</v>
      </c>
      <c r="B634" s="54">
        <v>3590</v>
      </c>
      <c r="C634" s="49" t="s">
        <v>729</v>
      </c>
      <c r="D634" s="49" t="s">
        <v>1102</v>
      </c>
      <c r="E634" s="49" t="s">
        <v>257</v>
      </c>
      <c r="F634" s="49" t="s">
        <v>764</v>
      </c>
      <c r="G634" s="57">
        <v>1102004332384</v>
      </c>
      <c r="H634" s="50">
        <v>40933</v>
      </c>
      <c r="I634" s="49" t="s">
        <v>1380</v>
      </c>
      <c r="J634" s="49" t="s">
        <v>1317</v>
      </c>
    </row>
    <row r="635" spans="1:10" ht="20.25">
      <c r="A635">
        <v>634</v>
      </c>
      <c r="B635" s="54">
        <v>3591</v>
      </c>
      <c r="C635" s="51" t="s">
        <v>729</v>
      </c>
      <c r="D635" s="51" t="s">
        <v>1084</v>
      </c>
      <c r="E635" s="51" t="s">
        <v>347</v>
      </c>
      <c r="F635" s="51" t="s">
        <v>764</v>
      </c>
      <c r="G635" s="57">
        <v>1570501352019</v>
      </c>
      <c r="H635" s="52">
        <v>40747</v>
      </c>
      <c r="I635" s="51" t="s">
        <v>1380</v>
      </c>
      <c r="J635" s="51" t="s">
        <v>1317</v>
      </c>
    </row>
    <row r="636" spans="1:10" ht="20.25">
      <c r="A636">
        <v>635</v>
      </c>
      <c r="B636" s="54">
        <v>3592</v>
      </c>
      <c r="C636" s="49" t="s">
        <v>729</v>
      </c>
      <c r="D636" s="49" t="s">
        <v>1096</v>
      </c>
      <c r="E636" s="49" t="s">
        <v>1097</v>
      </c>
      <c r="F636" s="49" t="s">
        <v>764</v>
      </c>
      <c r="G636" s="57">
        <v>1579901501630</v>
      </c>
      <c r="H636" s="50">
        <v>40893</v>
      </c>
      <c r="I636" s="49" t="s">
        <v>1380</v>
      </c>
      <c r="J636" s="49" t="s">
        <v>1317</v>
      </c>
    </row>
    <row r="637" spans="1:10" ht="20.25">
      <c r="A637">
        <v>636</v>
      </c>
      <c r="B637" s="54">
        <v>3593</v>
      </c>
      <c r="C637" s="51" t="s">
        <v>729</v>
      </c>
      <c r="D637" s="51" t="s">
        <v>1055</v>
      </c>
      <c r="E637" s="51" t="s">
        <v>1101</v>
      </c>
      <c r="F637" s="51" t="s">
        <v>764</v>
      </c>
      <c r="G637" s="57">
        <v>1579901498485</v>
      </c>
      <c r="H637" s="52">
        <v>40877</v>
      </c>
      <c r="I637" s="51" t="s">
        <v>1380</v>
      </c>
      <c r="J637" s="51" t="s">
        <v>1317</v>
      </c>
    </row>
    <row r="638" spans="1:10" ht="20.25">
      <c r="A638">
        <v>637</v>
      </c>
      <c r="B638" s="54">
        <v>3596</v>
      </c>
      <c r="C638" s="51" t="s">
        <v>730</v>
      </c>
      <c r="D638" s="51" t="s">
        <v>1231</v>
      </c>
      <c r="E638" s="51" t="s">
        <v>1105</v>
      </c>
      <c r="F638" s="51" t="s">
        <v>763</v>
      </c>
      <c r="G638" s="57">
        <v>1579901497594</v>
      </c>
      <c r="H638" s="52">
        <v>40872</v>
      </c>
      <c r="I638" s="51" t="s">
        <v>1380</v>
      </c>
      <c r="J638" s="51" t="s">
        <v>1317</v>
      </c>
    </row>
    <row r="639" spans="1:10" ht="20.25">
      <c r="A639">
        <v>638</v>
      </c>
      <c r="B639" s="54">
        <v>3597</v>
      </c>
      <c r="C639" s="49" t="s">
        <v>730</v>
      </c>
      <c r="D639" s="49" t="s">
        <v>1099</v>
      </c>
      <c r="E639" s="49" t="s">
        <v>1100</v>
      </c>
      <c r="F639" s="49" t="s">
        <v>763</v>
      </c>
      <c r="G639" s="57">
        <v>1576900001347</v>
      </c>
      <c r="H639" s="50">
        <v>40724</v>
      </c>
      <c r="I639" s="49" t="s">
        <v>1380</v>
      </c>
      <c r="J639" s="49" t="s">
        <v>1317</v>
      </c>
    </row>
    <row r="640" spans="1:10" ht="20.25">
      <c r="A640">
        <v>639</v>
      </c>
      <c r="B640" s="54">
        <v>3598</v>
      </c>
      <c r="C640" s="51" t="s">
        <v>730</v>
      </c>
      <c r="D640" s="51" t="s">
        <v>1075</v>
      </c>
      <c r="E640" s="51" t="s">
        <v>1076</v>
      </c>
      <c r="F640" s="51" t="s">
        <v>763</v>
      </c>
      <c r="G640" s="57">
        <v>1229901400038</v>
      </c>
      <c r="H640" s="52">
        <v>40841</v>
      </c>
      <c r="I640" s="51" t="s">
        <v>1380</v>
      </c>
      <c r="J640" s="51" t="s">
        <v>1317</v>
      </c>
    </row>
    <row r="641" spans="1:10" ht="20.25">
      <c r="A641">
        <v>640</v>
      </c>
      <c r="B641" s="54">
        <v>3599</v>
      </c>
      <c r="C641" s="49" t="s">
        <v>730</v>
      </c>
      <c r="D641" s="49" t="s">
        <v>1072</v>
      </c>
      <c r="E641" s="49" t="s">
        <v>1073</v>
      </c>
      <c r="F641" s="49" t="s">
        <v>763</v>
      </c>
      <c r="G641" s="57">
        <v>1570501351918</v>
      </c>
      <c r="H641" s="50">
        <v>40745</v>
      </c>
      <c r="I641" s="49" t="s">
        <v>1380</v>
      </c>
      <c r="J641" s="49" t="s">
        <v>1317</v>
      </c>
    </row>
    <row r="642" spans="1:10" ht="20.25">
      <c r="A642">
        <v>641</v>
      </c>
      <c r="B642" s="54">
        <v>3600</v>
      </c>
      <c r="C642" s="51" t="s">
        <v>730</v>
      </c>
      <c r="D642" s="51" t="s">
        <v>1087</v>
      </c>
      <c r="E642" s="51" t="s">
        <v>1088</v>
      </c>
      <c r="F642" s="51" t="s">
        <v>763</v>
      </c>
      <c r="G642" s="57">
        <v>1739902574493</v>
      </c>
      <c r="H642" s="52">
        <v>40943</v>
      </c>
      <c r="I642" s="51" t="s">
        <v>1380</v>
      </c>
      <c r="J642" s="51" t="s">
        <v>1317</v>
      </c>
    </row>
    <row r="643" spans="1:10" ht="20.25">
      <c r="A643">
        <v>642</v>
      </c>
      <c r="B643" s="54">
        <v>3601</v>
      </c>
      <c r="C643" s="49" t="s">
        <v>730</v>
      </c>
      <c r="D643" s="49" t="s">
        <v>1080</v>
      </c>
      <c r="E643" s="49" t="s">
        <v>1081</v>
      </c>
      <c r="F643" s="49" t="s">
        <v>763</v>
      </c>
      <c r="G643" s="57">
        <v>1509966904941</v>
      </c>
      <c r="H643" s="50">
        <v>41020</v>
      </c>
      <c r="I643" s="49" t="s">
        <v>1380</v>
      </c>
      <c r="J643" s="49" t="s">
        <v>1317</v>
      </c>
    </row>
    <row r="644" spans="1:10" ht="20.25">
      <c r="A644">
        <v>643</v>
      </c>
      <c r="B644" s="54">
        <v>3602</v>
      </c>
      <c r="C644" s="51" t="s">
        <v>730</v>
      </c>
      <c r="D644" s="51" t="s">
        <v>1052</v>
      </c>
      <c r="E644" s="51" t="s">
        <v>1054</v>
      </c>
      <c r="F644" s="51" t="s">
        <v>763</v>
      </c>
      <c r="G644" s="57">
        <v>1570501351772</v>
      </c>
      <c r="H644" s="52">
        <v>40737</v>
      </c>
      <c r="I644" s="51" t="s">
        <v>1380</v>
      </c>
      <c r="J644" s="51" t="s">
        <v>1317</v>
      </c>
    </row>
    <row r="645" spans="1:10" ht="20.25">
      <c r="A645">
        <v>644</v>
      </c>
      <c r="B645" s="54">
        <v>3603</v>
      </c>
      <c r="C645" s="49" t="s">
        <v>729</v>
      </c>
      <c r="D645" s="49" t="s">
        <v>1074</v>
      </c>
      <c r="E645" s="49" t="s">
        <v>37</v>
      </c>
      <c r="F645" s="49" t="s">
        <v>764</v>
      </c>
      <c r="G645" s="57">
        <v>1579901481701</v>
      </c>
      <c r="H645" s="50">
        <v>40788</v>
      </c>
      <c r="I645" s="49" t="s">
        <v>1380</v>
      </c>
      <c r="J645" s="49" t="s">
        <v>1316</v>
      </c>
    </row>
    <row r="646" spans="1:10" ht="20.25">
      <c r="A646">
        <v>645</v>
      </c>
      <c r="B646" s="54">
        <v>3604</v>
      </c>
      <c r="C646" s="51" t="s">
        <v>729</v>
      </c>
      <c r="D646" s="51" t="s">
        <v>1093</v>
      </c>
      <c r="E646" s="51" t="s">
        <v>1094</v>
      </c>
      <c r="F646" s="51" t="s">
        <v>764</v>
      </c>
      <c r="G646" s="57">
        <v>1570501355727</v>
      </c>
      <c r="H646" s="52">
        <v>41006</v>
      </c>
      <c r="I646" s="51" t="s">
        <v>1380</v>
      </c>
      <c r="J646" s="51" t="s">
        <v>1316</v>
      </c>
    </row>
    <row r="647" spans="1:10" ht="20.25">
      <c r="A647">
        <v>646</v>
      </c>
      <c r="B647" s="54">
        <v>3605</v>
      </c>
      <c r="C647" s="49" t="s">
        <v>729</v>
      </c>
      <c r="D647" s="49" t="s">
        <v>1089</v>
      </c>
      <c r="E647" s="49" t="s">
        <v>1090</v>
      </c>
      <c r="F647" s="49" t="s">
        <v>764</v>
      </c>
      <c r="G647" s="57">
        <v>1570501351543</v>
      </c>
      <c r="H647" s="50">
        <v>40723</v>
      </c>
      <c r="I647" s="49" t="s">
        <v>1380</v>
      </c>
      <c r="J647" s="49" t="s">
        <v>1316</v>
      </c>
    </row>
    <row r="648" spans="1:10" ht="20.25">
      <c r="A648">
        <v>647</v>
      </c>
      <c r="B648" s="54">
        <v>3606</v>
      </c>
      <c r="C648" s="51" t="s">
        <v>729</v>
      </c>
      <c r="D648" s="51" t="s">
        <v>1078</v>
      </c>
      <c r="E648" s="51" t="s">
        <v>1079</v>
      </c>
      <c r="F648" s="51" t="s">
        <v>764</v>
      </c>
      <c r="G648" s="57">
        <v>1567700030301</v>
      </c>
      <c r="H648" s="66">
        <v>40757</v>
      </c>
      <c r="I648" s="51" t="s">
        <v>1380</v>
      </c>
      <c r="J648" s="51" t="s">
        <v>1316</v>
      </c>
    </row>
    <row r="649" spans="1:10" ht="20.25">
      <c r="A649">
        <v>648</v>
      </c>
      <c r="B649" s="54">
        <v>3607</v>
      </c>
      <c r="C649" s="49" t="s">
        <v>729</v>
      </c>
      <c r="D649" s="49" t="s">
        <v>1085</v>
      </c>
      <c r="E649" s="49" t="s">
        <v>1086</v>
      </c>
      <c r="F649" s="49" t="s">
        <v>764</v>
      </c>
      <c r="G649" s="57">
        <v>1570501357029</v>
      </c>
      <c r="H649" s="50">
        <v>41036</v>
      </c>
      <c r="I649" s="49" t="s">
        <v>1380</v>
      </c>
      <c r="J649" s="49" t="s">
        <v>1316</v>
      </c>
    </row>
    <row r="650" spans="1:10" ht="20.25">
      <c r="A650">
        <v>649</v>
      </c>
      <c r="B650" s="54">
        <v>3608</v>
      </c>
      <c r="C650" s="51" t="s">
        <v>729</v>
      </c>
      <c r="D650" s="51" t="s">
        <v>1222</v>
      </c>
      <c r="E650" s="51" t="s">
        <v>1308</v>
      </c>
      <c r="F650" s="51" t="s">
        <v>764</v>
      </c>
      <c r="G650" s="57">
        <v>1570501351659</v>
      </c>
      <c r="H650" s="52">
        <v>40726</v>
      </c>
      <c r="I650" s="51" t="s">
        <v>1380</v>
      </c>
      <c r="J650" s="51" t="s">
        <v>1316</v>
      </c>
    </row>
    <row r="651" spans="1:10" ht="20.25">
      <c r="A651">
        <v>650</v>
      </c>
      <c r="B651" s="54">
        <v>3609</v>
      </c>
      <c r="C651" s="49" t="s">
        <v>730</v>
      </c>
      <c r="D651" s="49" t="s">
        <v>1103</v>
      </c>
      <c r="E651" s="49" t="s">
        <v>1104</v>
      </c>
      <c r="F651" s="49" t="s">
        <v>763</v>
      </c>
      <c r="G651" s="57">
        <v>1570501355689</v>
      </c>
      <c r="H651" s="50">
        <v>41000</v>
      </c>
      <c r="I651" s="49" t="s">
        <v>1380</v>
      </c>
      <c r="J651" s="49" t="s">
        <v>1316</v>
      </c>
    </row>
    <row r="652" spans="1:10" ht="20.25">
      <c r="A652">
        <v>651</v>
      </c>
      <c r="B652" s="54">
        <v>3610</v>
      </c>
      <c r="C652" s="51" t="s">
        <v>730</v>
      </c>
      <c r="D652" s="51" t="s">
        <v>1082</v>
      </c>
      <c r="E652" s="51" t="s">
        <v>1083</v>
      </c>
      <c r="F652" s="51" t="s">
        <v>763</v>
      </c>
      <c r="G652" s="57">
        <v>1579901510710</v>
      </c>
      <c r="H652" s="52">
        <v>40946</v>
      </c>
      <c r="I652" s="51" t="s">
        <v>1380</v>
      </c>
      <c r="J652" s="51" t="s">
        <v>1316</v>
      </c>
    </row>
    <row r="653" spans="1:10" ht="20.25">
      <c r="A653">
        <v>652</v>
      </c>
      <c r="B653" s="54">
        <v>3611</v>
      </c>
      <c r="C653" s="49" t="s">
        <v>730</v>
      </c>
      <c r="D653" s="49" t="s">
        <v>1070</v>
      </c>
      <c r="E653" s="49" t="s">
        <v>1071</v>
      </c>
      <c r="F653" s="49" t="s">
        <v>763</v>
      </c>
      <c r="G653" s="57">
        <v>1510101614261</v>
      </c>
      <c r="H653" s="50">
        <v>40704</v>
      </c>
      <c r="I653" s="49" t="s">
        <v>1380</v>
      </c>
      <c r="J653" s="49" t="s">
        <v>1316</v>
      </c>
    </row>
    <row r="654" spans="1:10" ht="20.25">
      <c r="A654">
        <v>653</v>
      </c>
      <c r="B654" s="54">
        <v>3612</v>
      </c>
      <c r="C654" s="51" t="s">
        <v>730</v>
      </c>
      <c r="D654" s="51" t="s">
        <v>1095</v>
      </c>
      <c r="E654" s="51" t="s">
        <v>264</v>
      </c>
      <c r="F654" s="51" t="s">
        <v>763</v>
      </c>
      <c r="G654" s="57">
        <v>1209000632117</v>
      </c>
      <c r="H654" s="52">
        <v>40891</v>
      </c>
      <c r="I654" s="51" t="s">
        <v>1380</v>
      </c>
      <c r="J654" s="51" t="s">
        <v>1316</v>
      </c>
    </row>
    <row r="655" spans="1:10" ht="20.25">
      <c r="A655">
        <v>654</v>
      </c>
      <c r="B655" s="54">
        <v>3614</v>
      </c>
      <c r="C655" s="49" t="s">
        <v>730</v>
      </c>
      <c r="D655" s="49" t="s">
        <v>1220</v>
      </c>
      <c r="E655" s="49" t="s">
        <v>1077</v>
      </c>
      <c r="F655" s="49" t="s">
        <v>763</v>
      </c>
      <c r="G655" s="57">
        <v>1570501354470</v>
      </c>
      <c r="H655" s="50">
        <v>40909</v>
      </c>
      <c r="I655" s="49" t="s">
        <v>1380</v>
      </c>
      <c r="J655" s="49" t="s">
        <v>1316</v>
      </c>
    </row>
    <row r="656" spans="1:10" ht="20.25">
      <c r="A656">
        <v>655</v>
      </c>
      <c r="B656" s="54">
        <v>3615</v>
      </c>
      <c r="C656" s="51" t="s">
        <v>730</v>
      </c>
      <c r="D656" s="51" t="s">
        <v>1056</v>
      </c>
      <c r="E656" s="51" t="s">
        <v>1098</v>
      </c>
      <c r="F656" s="51" t="s">
        <v>763</v>
      </c>
      <c r="G656" s="57">
        <v>1209000637208</v>
      </c>
      <c r="H656" s="52">
        <v>40913</v>
      </c>
      <c r="I656" s="51" t="s">
        <v>1380</v>
      </c>
      <c r="J656" s="51" t="s">
        <v>1316</v>
      </c>
    </row>
    <row r="657" spans="1:10" ht="20.25">
      <c r="A657">
        <v>656</v>
      </c>
      <c r="B657" s="54">
        <v>3616</v>
      </c>
      <c r="C657" s="49" t="s">
        <v>730</v>
      </c>
      <c r="D657" s="49" t="s">
        <v>1201</v>
      </c>
      <c r="E657" s="49" t="s">
        <v>1092</v>
      </c>
      <c r="F657" s="49" t="s">
        <v>764</v>
      </c>
      <c r="G657" s="57">
        <v>1570501365820</v>
      </c>
      <c r="H657" s="50">
        <v>41762</v>
      </c>
      <c r="I657" s="49" t="s">
        <v>1472</v>
      </c>
      <c r="J657" s="49" t="s">
        <v>1316</v>
      </c>
    </row>
    <row r="658" spans="1:10" ht="20.25">
      <c r="A658">
        <v>657</v>
      </c>
      <c r="B658" s="54">
        <v>3617</v>
      </c>
      <c r="C658" s="51" t="s">
        <v>729</v>
      </c>
      <c r="D658" s="51" t="s">
        <v>1199</v>
      </c>
      <c r="E658" s="51" t="s">
        <v>1200</v>
      </c>
      <c r="F658" s="51" t="s">
        <v>764</v>
      </c>
      <c r="G658" s="57">
        <v>1570501365773</v>
      </c>
      <c r="H658" s="52">
        <v>41760</v>
      </c>
      <c r="I658" s="51" t="s">
        <v>1501</v>
      </c>
      <c r="J658" s="51" t="s">
        <v>1316</v>
      </c>
    </row>
    <row r="659" spans="1:10" ht="20.25">
      <c r="A659">
        <v>658</v>
      </c>
      <c r="B659" s="54">
        <v>3618</v>
      </c>
      <c r="C659" s="49" t="s">
        <v>730</v>
      </c>
      <c r="D659" s="49" t="s">
        <v>1258</v>
      </c>
      <c r="E659" s="49" t="s">
        <v>1197</v>
      </c>
      <c r="F659" s="49" t="s">
        <v>763</v>
      </c>
      <c r="G659" s="57">
        <v>1100501763331</v>
      </c>
      <c r="H659" s="50">
        <v>41759</v>
      </c>
      <c r="I659" s="49" t="s">
        <v>1472</v>
      </c>
      <c r="J659" s="49" t="s">
        <v>1317</v>
      </c>
    </row>
    <row r="660" spans="1:10" ht="20.25">
      <c r="A660">
        <v>659</v>
      </c>
      <c r="B660" s="54">
        <v>3619</v>
      </c>
      <c r="C660" s="51" t="s">
        <v>729</v>
      </c>
      <c r="D660" s="51" t="s">
        <v>82</v>
      </c>
      <c r="E660" s="51" t="s">
        <v>1198</v>
      </c>
      <c r="F660" s="51" t="s">
        <v>764</v>
      </c>
      <c r="G660" s="57">
        <v>1409904304887</v>
      </c>
      <c r="H660" s="52">
        <v>41759</v>
      </c>
      <c r="I660" s="51" t="s">
        <v>1472</v>
      </c>
      <c r="J660" s="51" t="s">
        <v>1317</v>
      </c>
    </row>
    <row r="661" spans="1:10" ht="20.25">
      <c r="A661">
        <v>660</v>
      </c>
      <c r="B661" s="54">
        <v>3621</v>
      </c>
      <c r="C661" s="49" t="s">
        <v>729</v>
      </c>
      <c r="D661" s="49" t="s">
        <v>1143</v>
      </c>
      <c r="E661" s="49" t="s">
        <v>1144</v>
      </c>
      <c r="F661" s="49" t="s">
        <v>764</v>
      </c>
      <c r="G661" s="57">
        <v>1579901679447</v>
      </c>
      <c r="H661" s="50">
        <v>41910</v>
      </c>
      <c r="I661" s="49" t="s">
        <v>1501</v>
      </c>
      <c r="J661" s="49" t="s">
        <v>1317</v>
      </c>
    </row>
    <row r="662" spans="1:10" ht="20.25">
      <c r="A662">
        <v>661</v>
      </c>
      <c r="B662" s="54">
        <v>3622</v>
      </c>
      <c r="C662" s="51" t="s">
        <v>729</v>
      </c>
      <c r="D662" s="51" t="s">
        <v>400</v>
      </c>
      <c r="E662" s="51" t="s">
        <v>1146</v>
      </c>
      <c r="F662" s="51" t="s">
        <v>764</v>
      </c>
      <c r="G662" s="57">
        <v>1579901682944</v>
      </c>
      <c r="H662" s="52">
        <v>41928</v>
      </c>
      <c r="I662" s="51" t="s">
        <v>1501</v>
      </c>
      <c r="J662" s="51" t="s">
        <v>1317</v>
      </c>
    </row>
    <row r="663" spans="1:10" ht="20.25">
      <c r="A663">
        <v>662</v>
      </c>
      <c r="B663" s="54">
        <v>3623</v>
      </c>
      <c r="C663" s="49" t="s">
        <v>729</v>
      </c>
      <c r="D663" s="49" t="s">
        <v>1502</v>
      </c>
      <c r="E663" s="49" t="s">
        <v>85</v>
      </c>
      <c r="F663" s="49" t="s">
        <v>764</v>
      </c>
      <c r="G663" s="57">
        <v>1579901682251</v>
      </c>
      <c r="H663" s="50">
        <v>41925</v>
      </c>
      <c r="I663" s="49" t="s">
        <v>1501</v>
      </c>
      <c r="J663" s="49" t="s">
        <v>1317</v>
      </c>
    </row>
    <row r="664" spans="1:10" ht="20.25">
      <c r="A664">
        <v>663</v>
      </c>
      <c r="B664" s="54">
        <v>3624</v>
      </c>
      <c r="C664" s="51" t="s">
        <v>729</v>
      </c>
      <c r="D664" s="51" t="s">
        <v>1503</v>
      </c>
      <c r="E664" s="51" t="s">
        <v>862</v>
      </c>
      <c r="F664" s="51" t="s">
        <v>764</v>
      </c>
      <c r="G664" s="57">
        <v>1579901684963</v>
      </c>
      <c r="H664" s="52">
        <v>41939</v>
      </c>
      <c r="I664" s="51" t="s">
        <v>1501</v>
      </c>
      <c r="J664" s="51" t="s">
        <v>1317</v>
      </c>
    </row>
    <row r="665" spans="1:10" ht="20.25">
      <c r="A665">
        <v>664</v>
      </c>
      <c r="B665" s="54">
        <v>3625</v>
      </c>
      <c r="C665" s="49" t="s">
        <v>729</v>
      </c>
      <c r="D665" s="49" t="s">
        <v>1149</v>
      </c>
      <c r="E665" s="49" t="s">
        <v>34</v>
      </c>
      <c r="F665" s="49" t="s">
        <v>764</v>
      </c>
      <c r="G665" s="57">
        <v>1139600763485</v>
      </c>
      <c r="H665" s="50">
        <v>42023</v>
      </c>
      <c r="I665" s="49" t="s">
        <v>1501</v>
      </c>
      <c r="J665" s="49" t="s">
        <v>1317</v>
      </c>
    </row>
    <row r="666" spans="1:10" ht="20.25">
      <c r="A666">
        <v>665</v>
      </c>
      <c r="B666" s="54">
        <v>3626</v>
      </c>
      <c r="C666" s="51" t="s">
        <v>729</v>
      </c>
      <c r="D666" s="51" t="s">
        <v>1504</v>
      </c>
      <c r="E666" s="51" t="s">
        <v>1151</v>
      </c>
      <c r="F666" s="51" t="s">
        <v>764</v>
      </c>
      <c r="G666" s="57">
        <v>1579901664547</v>
      </c>
      <c r="H666" s="52">
        <v>41827</v>
      </c>
      <c r="I666" s="51" t="s">
        <v>1501</v>
      </c>
      <c r="J666" s="51" t="s">
        <v>1317</v>
      </c>
    </row>
    <row r="667" spans="1:10" ht="20.25">
      <c r="A667">
        <v>666</v>
      </c>
      <c r="B667" s="54">
        <v>3627</v>
      </c>
      <c r="C667" s="49" t="s">
        <v>729</v>
      </c>
      <c r="D667" s="49" t="s">
        <v>213</v>
      </c>
      <c r="E667" s="49" t="s">
        <v>315</v>
      </c>
      <c r="F667" s="49" t="s">
        <v>764</v>
      </c>
      <c r="G667" s="57">
        <v>1579901690050</v>
      </c>
      <c r="H667" s="50">
        <v>41968</v>
      </c>
      <c r="I667" s="49" t="s">
        <v>1501</v>
      </c>
      <c r="J667" s="49" t="s">
        <v>1317</v>
      </c>
    </row>
    <row r="668" spans="1:10" ht="20.25">
      <c r="A668">
        <v>667</v>
      </c>
      <c r="B668" s="54">
        <v>3628</v>
      </c>
      <c r="C668" s="51" t="s">
        <v>729</v>
      </c>
      <c r="D668" s="51" t="s">
        <v>1505</v>
      </c>
      <c r="E668" s="51" t="s">
        <v>252</v>
      </c>
      <c r="F668" s="51" t="s">
        <v>764</v>
      </c>
      <c r="G668" s="57">
        <v>1570501367695</v>
      </c>
      <c r="H668" s="52">
        <v>41912</v>
      </c>
      <c r="I668" s="51" t="s">
        <v>1501</v>
      </c>
      <c r="J668" s="51" t="s">
        <v>1317</v>
      </c>
    </row>
    <row r="669" spans="1:10" ht="20.25">
      <c r="A669">
        <v>668</v>
      </c>
      <c r="B669" s="54">
        <v>3629</v>
      </c>
      <c r="C669" s="49" t="s">
        <v>729</v>
      </c>
      <c r="D669" s="49" t="s">
        <v>650</v>
      </c>
      <c r="E669" s="49" t="s">
        <v>1153</v>
      </c>
      <c r="F669" s="49" t="s">
        <v>764</v>
      </c>
      <c r="G669" s="57">
        <v>1570501368411</v>
      </c>
      <c r="H669" s="50">
        <v>41961</v>
      </c>
      <c r="I669" s="49" t="s">
        <v>1501</v>
      </c>
      <c r="J669" s="49" t="s">
        <v>1317</v>
      </c>
    </row>
    <row r="670" spans="1:10" ht="20.25">
      <c r="A670">
        <v>669</v>
      </c>
      <c r="B670" s="54">
        <v>3630</v>
      </c>
      <c r="C670" s="51" t="s">
        <v>730</v>
      </c>
      <c r="D670" s="51" t="s">
        <v>1506</v>
      </c>
      <c r="E670" s="51" t="s">
        <v>128</v>
      </c>
      <c r="F670" s="51" t="s">
        <v>763</v>
      </c>
      <c r="G670" s="57">
        <v>1570501368021</v>
      </c>
      <c r="H670" s="52">
        <v>41936</v>
      </c>
      <c r="I670" s="51" t="s">
        <v>1501</v>
      </c>
      <c r="J670" s="51" t="s">
        <v>1317</v>
      </c>
    </row>
    <row r="671" spans="1:10" ht="20.25">
      <c r="A671">
        <v>670</v>
      </c>
      <c r="B671" s="54">
        <v>3631</v>
      </c>
      <c r="C671" s="49" t="s">
        <v>730</v>
      </c>
      <c r="D671" s="49" t="s">
        <v>1507</v>
      </c>
      <c r="E671" s="49" t="s">
        <v>1156</v>
      </c>
      <c r="F671" s="49" t="s">
        <v>763</v>
      </c>
      <c r="G671" s="57">
        <v>1567700092391</v>
      </c>
      <c r="H671" s="50">
        <v>42042</v>
      </c>
      <c r="I671" s="49" t="s">
        <v>1501</v>
      </c>
      <c r="J671" s="49" t="s">
        <v>1317</v>
      </c>
    </row>
    <row r="672" spans="1:10" ht="20.25">
      <c r="A672">
        <v>671</v>
      </c>
      <c r="B672" s="54">
        <v>3632</v>
      </c>
      <c r="C672" s="51" t="s">
        <v>730</v>
      </c>
      <c r="D672" s="51" t="s">
        <v>1217</v>
      </c>
      <c r="E672" s="51" t="s">
        <v>1109</v>
      </c>
      <c r="F672" s="51" t="s">
        <v>763</v>
      </c>
      <c r="G672" s="57">
        <v>1579901664385</v>
      </c>
      <c r="H672" s="52">
        <v>41827</v>
      </c>
      <c r="I672" s="51" t="s">
        <v>1501</v>
      </c>
      <c r="J672" s="51" t="s">
        <v>1317</v>
      </c>
    </row>
    <row r="673" spans="1:12" ht="20.25">
      <c r="A673">
        <v>672</v>
      </c>
      <c r="B673" s="54">
        <v>3633</v>
      </c>
      <c r="C673" s="49" t="s">
        <v>730</v>
      </c>
      <c r="D673" s="49" t="s">
        <v>1508</v>
      </c>
      <c r="E673" s="49" t="s">
        <v>1158</v>
      </c>
      <c r="F673" s="49" t="s">
        <v>764</v>
      </c>
      <c r="G673" s="57">
        <v>1570501367512</v>
      </c>
      <c r="H673" s="50">
        <v>41898</v>
      </c>
      <c r="I673" s="49" t="s">
        <v>1501</v>
      </c>
      <c r="J673" s="49" t="s">
        <v>1317</v>
      </c>
    </row>
    <row r="674" spans="1:12" ht="20.25">
      <c r="A674">
        <v>673</v>
      </c>
      <c r="B674" s="54">
        <v>3634</v>
      </c>
      <c r="C674" s="49" t="s">
        <v>730</v>
      </c>
      <c r="D674" s="49" t="s">
        <v>655</v>
      </c>
      <c r="E674" s="49" t="s">
        <v>1159</v>
      </c>
      <c r="F674" s="51" t="s">
        <v>763</v>
      </c>
      <c r="G674" s="57">
        <v>1570501367008</v>
      </c>
      <c r="H674" s="66">
        <v>41859</v>
      </c>
      <c r="I674" s="49" t="s">
        <v>1501</v>
      </c>
      <c r="J674" s="49" t="s">
        <v>1317</v>
      </c>
    </row>
    <row r="675" spans="1:12" ht="20.25">
      <c r="A675">
        <v>674</v>
      </c>
      <c r="B675" s="54">
        <v>3635</v>
      </c>
      <c r="C675" s="51" t="s">
        <v>730</v>
      </c>
      <c r="D675" s="51" t="s">
        <v>1160</v>
      </c>
      <c r="E675" s="51" t="s">
        <v>1161</v>
      </c>
      <c r="F675" s="51" t="s">
        <v>763</v>
      </c>
      <c r="G675" s="57">
        <v>1129701660614</v>
      </c>
      <c r="H675" s="52">
        <v>42069</v>
      </c>
      <c r="I675" s="51" t="s">
        <v>1501</v>
      </c>
      <c r="J675" s="51" t="s">
        <v>1317</v>
      </c>
      <c r="L675" s="55">
        <v>1570501367008</v>
      </c>
    </row>
    <row r="676" spans="1:12" ht="20.25">
      <c r="A676">
        <v>675</v>
      </c>
      <c r="B676" s="54">
        <v>3636</v>
      </c>
      <c r="C676" s="49" t="s">
        <v>730</v>
      </c>
      <c r="D676" s="49" t="s">
        <v>449</v>
      </c>
      <c r="E676" s="49" t="s">
        <v>1163</v>
      </c>
      <c r="F676" s="49" t="s">
        <v>763</v>
      </c>
      <c r="G676" s="57">
        <v>1570501366842</v>
      </c>
      <c r="H676" s="50">
        <v>41850</v>
      </c>
      <c r="I676" s="49" t="s">
        <v>1501</v>
      </c>
      <c r="J676" s="49" t="s">
        <v>1317</v>
      </c>
    </row>
    <row r="677" spans="1:12" ht="20.25">
      <c r="A677">
        <v>676</v>
      </c>
      <c r="B677" s="54">
        <v>3637</v>
      </c>
      <c r="C677" s="51" t="s">
        <v>730</v>
      </c>
      <c r="D677" s="51" t="s">
        <v>1164</v>
      </c>
      <c r="E677" s="51" t="s">
        <v>1165</v>
      </c>
      <c r="F677" s="51" t="s">
        <v>763</v>
      </c>
      <c r="G677" s="57">
        <v>1579901670415</v>
      </c>
      <c r="H677" s="52">
        <v>41859</v>
      </c>
      <c r="I677" s="51" t="s">
        <v>1501</v>
      </c>
      <c r="J677" s="51" t="s">
        <v>1317</v>
      </c>
    </row>
    <row r="678" spans="1:12" ht="20.25">
      <c r="A678">
        <v>677</v>
      </c>
      <c r="B678" s="54">
        <v>3638</v>
      </c>
      <c r="C678" s="49" t="s">
        <v>730</v>
      </c>
      <c r="D678" s="49" t="s">
        <v>1166</v>
      </c>
      <c r="E678" s="49" t="s">
        <v>210</v>
      </c>
      <c r="F678" s="49" t="s">
        <v>763</v>
      </c>
      <c r="G678" s="57">
        <v>1570501367741</v>
      </c>
      <c r="H678" s="50">
        <v>41910</v>
      </c>
      <c r="I678" s="49" t="s">
        <v>1501</v>
      </c>
      <c r="J678" s="49" t="s">
        <v>1317</v>
      </c>
    </row>
    <row r="679" spans="1:12" ht="20.25">
      <c r="A679">
        <v>678</v>
      </c>
      <c r="B679" s="54">
        <v>3639</v>
      </c>
      <c r="C679" s="51" t="s">
        <v>730</v>
      </c>
      <c r="D679" s="51" t="s">
        <v>1509</v>
      </c>
      <c r="E679" s="51" t="s">
        <v>1168</v>
      </c>
      <c r="F679" s="51" t="s">
        <v>763</v>
      </c>
      <c r="G679" s="57">
        <v>1579901667431</v>
      </c>
      <c r="H679" s="52">
        <v>41840</v>
      </c>
      <c r="I679" s="51" t="s">
        <v>1501</v>
      </c>
      <c r="J679" s="51" t="s">
        <v>1317</v>
      </c>
    </row>
    <row r="680" spans="1:12" ht="20.25">
      <c r="A680">
        <v>679</v>
      </c>
      <c r="B680" s="54">
        <v>3640</v>
      </c>
      <c r="C680" s="49" t="s">
        <v>729</v>
      </c>
      <c r="D680" s="49" t="s">
        <v>1169</v>
      </c>
      <c r="E680" s="49" t="s">
        <v>1170</v>
      </c>
      <c r="F680" s="49" t="s">
        <v>764</v>
      </c>
      <c r="G680" s="57">
        <v>1570501367202</v>
      </c>
      <c r="H680" s="50">
        <v>41874</v>
      </c>
      <c r="I680" s="49" t="s">
        <v>1501</v>
      </c>
      <c r="J680" s="49" t="s">
        <v>1316</v>
      </c>
    </row>
    <row r="681" spans="1:12" ht="20.25">
      <c r="A681">
        <v>680</v>
      </c>
      <c r="B681" s="54">
        <v>3641</v>
      </c>
      <c r="C681" s="51" t="s">
        <v>729</v>
      </c>
      <c r="D681" s="51" t="s">
        <v>1510</v>
      </c>
      <c r="E681" s="51" t="s">
        <v>7</v>
      </c>
      <c r="F681" s="51" t="s">
        <v>764</v>
      </c>
      <c r="G681" s="57">
        <v>1570501366524</v>
      </c>
      <c r="H681" s="52">
        <v>41815</v>
      </c>
      <c r="I681" s="51" t="s">
        <v>1501</v>
      </c>
      <c r="J681" s="51" t="s">
        <v>1316</v>
      </c>
    </row>
    <row r="682" spans="1:12" ht="20.25">
      <c r="A682">
        <v>681</v>
      </c>
      <c r="B682" s="54">
        <v>3642</v>
      </c>
      <c r="C682" s="49" t="s">
        <v>729</v>
      </c>
      <c r="D682" s="49" t="s">
        <v>1172</v>
      </c>
      <c r="E682" s="49" t="s">
        <v>152</v>
      </c>
      <c r="F682" s="49" t="s">
        <v>764</v>
      </c>
      <c r="G682" s="57">
        <v>1570501367377</v>
      </c>
      <c r="H682" s="50">
        <v>41894</v>
      </c>
      <c r="I682" s="49" t="s">
        <v>1501</v>
      </c>
      <c r="J682" s="49" t="s">
        <v>1316</v>
      </c>
    </row>
    <row r="683" spans="1:12" ht="20.25">
      <c r="A683">
        <v>682</v>
      </c>
      <c r="B683" s="54">
        <v>3643</v>
      </c>
      <c r="C683" s="51" t="s">
        <v>729</v>
      </c>
      <c r="D683" s="51" t="s">
        <v>1173</v>
      </c>
      <c r="E683" s="51" t="s">
        <v>240</v>
      </c>
      <c r="F683" s="51" t="s">
        <v>764</v>
      </c>
      <c r="G683" s="57">
        <v>1579901675174</v>
      </c>
      <c r="H683" s="52">
        <v>41891</v>
      </c>
      <c r="I683" s="51" t="s">
        <v>1501</v>
      </c>
      <c r="J683" s="51" t="s">
        <v>1316</v>
      </c>
    </row>
    <row r="684" spans="1:12" ht="20.25">
      <c r="A684">
        <v>683</v>
      </c>
      <c r="B684" s="54">
        <v>3644</v>
      </c>
      <c r="C684" s="49" t="s">
        <v>729</v>
      </c>
      <c r="D684" s="49" t="s">
        <v>1174</v>
      </c>
      <c r="E684" s="49" t="s">
        <v>1175</v>
      </c>
      <c r="F684" s="49" t="s">
        <v>764</v>
      </c>
      <c r="G684" s="57">
        <v>1579901703372</v>
      </c>
      <c r="H684" s="50">
        <v>42047</v>
      </c>
      <c r="I684" s="49" t="s">
        <v>1501</v>
      </c>
      <c r="J684" s="49" t="s">
        <v>1316</v>
      </c>
    </row>
    <row r="685" spans="1:12" ht="20.25">
      <c r="A685">
        <v>684</v>
      </c>
      <c r="B685" s="54">
        <v>3645</v>
      </c>
      <c r="C685" s="51" t="s">
        <v>729</v>
      </c>
      <c r="D685" s="51" t="s">
        <v>1176</v>
      </c>
      <c r="E685" s="51" t="s">
        <v>1259</v>
      </c>
      <c r="F685" s="51" t="s">
        <v>764</v>
      </c>
      <c r="G685" s="57">
        <v>1579901695418</v>
      </c>
      <c r="H685" s="52">
        <v>41996</v>
      </c>
      <c r="I685" s="51" t="s">
        <v>1501</v>
      </c>
      <c r="J685" s="51" t="s">
        <v>1316</v>
      </c>
    </row>
    <row r="686" spans="1:12" ht="20.25">
      <c r="A686">
        <v>685</v>
      </c>
      <c r="B686" s="54">
        <v>3646</v>
      </c>
      <c r="C686" s="49" t="s">
        <v>729</v>
      </c>
      <c r="D686" s="49" t="s">
        <v>1177</v>
      </c>
      <c r="E686" s="49" t="s">
        <v>1178</v>
      </c>
      <c r="F686" s="49" t="s">
        <v>764</v>
      </c>
      <c r="G686" s="57">
        <v>1579901700519</v>
      </c>
      <c r="H686" s="50">
        <v>42030</v>
      </c>
      <c r="I686" s="49" t="s">
        <v>1501</v>
      </c>
      <c r="J686" s="49" t="s">
        <v>1316</v>
      </c>
    </row>
    <row r="687" spans="1:12" ht="20.25">
      <c r="A687">
        <v>686</v>
      </c>
      <c r="B687" s="54">
        <v>3647</v>
      </c>
      <c r="C687" s="51" t="s">
        <v>729</v>
      </c>
      <c r="D687" s="51" t="s">
        <v>601</v>
      </c>
      <c r="E687" s="51" t="s">
        <v>1179</v>
      </c>
      <c r="F687" s="51" t="s">
        <v>764</v>
      </c>
      <c r="G687" s="57">
        <v>1579901701752</v>
      </c>
      <c r="H687" s="52">
        <v>42035</v>
      </c>
      <c r="I687" s="51" t="s">
        <v>1501</v>
      </c>
      <c r="J687" s="51" t="s">
        <v>1316</v>
      </c>
    </row>
    <row r="688" spans="1:12" ht="20.25">
      <c r="A688">
        <v>687</v>
      </c>
      <c r="B688" s="54">
        <v>3648</v>
      </c>
      <c r="C688" s="49" t="s">
        <v>729</v>
      </c>
      <c r="D688" s="49" t="s">
        <v>665</v>
      </c>
      <c r="E688" s="49" t="s">
        <v>222</v>
      </c>
      <c r="F688" s="49" t="s">
        <v>764</v>
      </c>
      <c r="G688" s="57">
        <v>1570501368888</v>
      </c>
      <c r="H688" s="50">
        <v>41993</v>
      </c>
      <c r="I688" s="49" t="s">
        <v>1501</v>
      </c>
      <c r="J688" s="49" t="s">
        <v>1316</v>
      </c>
    </row>
    <row r="689" spans="1:10" ht="20.25">
      <c r="A689">
        <v>688</v>
      </c>
      <c r="B689" s="54">
        <v>3649</v>
      </c>
      <c r="C689" s="51" t="s">
        <v>730</v>
      </c>
      <c r="D689" s="51" t="s">
        <v>1195</v>
      </c>
      <c r="E689" s="51" t="s">
        <v>1196</v>
      </c>
      <c r="F689" s="51" t="s">
        <v>763</v>
      </c>
      <c r="G689" s="57">
        <v>1579901715273</v>
      </c>
      <c r="H689" s="52">
        <v>42126</v>
      </c>
      <c r="I689" s="51" t="s">
        <v>1501</v>
      </c>
      <c r="J689" s="51" t="s">
        <v>1316</v>
      </c>
    </row>
    <row r="690" spans="1:10" ht="20.25">
      <c r="A690">
        <v>689</v>
      </c>
      <c r="B690" s="54">
        <v>3650</v>
      </c>
      <c r="C690" s="49" t="s">
        <v>730</v>
      </c>
      <c r="D690" s="49" t="s">
        <v>1511</v>
      </c>
      <c r="E690" s="49" t="s">
        <v>1181</v>
      </c>
      <c r="F690" s="49" t="s">
        <v>763</v>
      </c>
      <c r="G690" s="57">
        <v>1570501366354</v>
      </c>
      <c r="H690" s="50">
        <v>41811</v>
      </c>
      <c r="I690" s="49" t="s">
        <v>1501</v>
      </c>
      <c r="J690" s="49" t="s">
        <v>1316</v>
      </c>
    </row>
    <row r="691" spans="1:10" ht="20.25">
      <c r="A691">
        <v>690</v>
      </c>
      <c r="B691" s="54">
        <v>3651</v>
      </c>
      <c r="C691" s="51" t="s">
        <v>730</v>
      </c>
      <c r="D691" s="51" t="s">
        <v>1182</v>
      </c>
      <c r="E691" s="51" t="s">
        <v>1183</v>
      </c>
      <c r="F691" s="51" t="s">
        <v>763</v>
      </c>
      <c r="G691" s="57">
        <v>1570501366095</v>
      </c>
      <c r="H691" s="52">
        <v>41781</v>
      </c>
      <c r="I691" s="51" t="s">
        <v>1501</v>
      </c>
      <c r="J691" s="51" t="s">
        <v>1316</v>
      </c>
    </row>
    <row r="692" spans="1:10" ht="20.25">
      <c r="A692">
        <v>691</v>
      </c>
      <c r="B692" s="54">
        <v>3652</v>
      </c>
      <c r="C692" s="49" t="s">
        <v>730</v>
      </c>
      <c r="D692" s="49" t="s">
        <v>1184</v>
      </c>
      <c r="E692" s="49" t="s">
        <v>1185</v>
      </c>
      <c r="F692" s="49" t="s">
        <v>763</v>
      </c>
      <c r="G692" s="57">
        <v>1570501369728</v>
      </c>
      <c r="H692" s="50">
        <v>42082</v>
      </c>
      <c r="I692" s="49" t="s">
        <v>1501</v>
      </c>
      <c r="J692" s="49" t="s">
        <v>1316</v>
      </c>
    </row>
    <row r="693" spans="1:10" ht="20.25">
      <c r="A693">
        <v>692</v>
      </c>
      <c r="B693" s="54">
        <v>3653</v>
      </c>
      <c r="C693" s="51" t="s">
        <v>730</v>
      </c>
      <c r="D693" s="51" t="s">
        <v>1186</v>
      </c>
      <c r="E693" s="51" t="s">
        <v>1168</v>
      </c>
      <c r="F693" s="51" t="s">
        <v>763</v>
      </c>
      <c r="G693" s="57">
        <v>1579901667449</v>
      </c>
      <c r="H693" s="52">
        <v>41840</v>
      </c>
      <c r="I693" s="51" t="s">
        <v>1501</v>
      </c>
      <c r="J693" s="51" t="s">
        <v>1316</v>
      </c>
    </row>
    <row r="694" spans="1:10" ht="20.25">
      <c r="A694">
        <v>693</v>
      </c>
      <c r="B694" s="54">
        <v>3654</v>
      </c>
      <c r="C694" s="49" t="s">
        <v>730</v>
      </c>
      <c r="D694" s="49" t="s">
        <v>1187</v>
      </c>
      <c r="E694" s="49" t="s">
        <v>1188</v>
      </c>
      <c r="F694" s="49" t="s">
        <v>763</v>
      </c>
      <c r="G694" s="57">
        <v>1579901668267</v>
      </c>
      <c r="H694" s="50">
        <v>41846</v>
      </c>
      <c r="I694" s="49" t="s">
        <v>1501</v>
      </c>
      <c r="J694" s="49" t="s">
        <v>1316</v>
      </c>
    </row>
    <row r="695" spans="1:10" ht="20.25">
      <c r="A695">
        <v>694</v>
      </c>
      <c r="B695" s="54">
        <v>3655</v>
      </c>
      <c r="C695" s="51" t="s">
        <v>730</v>
      </c>
      <c r="D695" s="51" t="s">
        <v>1512</v>
      </c>
      <c r="E695" s="51" t="s">
        <v>1189</v>
      </c>
      <c r="F695" s="51" t="s">
        <v>763</v>
      </c>
      <c r="G695" s="57">
        <v>1570501368560</v>
      </c>
      <c r="H695" s="52">
        <v>41974</v>
      </c>
      <c r="I695" s="51" t="s">
        <v>1501</v>
      </c>
      <c r="J695" s="51" t="s">
        <v>1316</v>
      </c>
    </row>
    <row r="696" spans="1:10" ht="20.25">
      <c r="A696">
        <v>695</v>
      </c>
      <c r="B696" s="54">
        <v>3656</v>
      </c>
      <c r="C696" s="49" t="s">
        <v>730</v>
      </c>
      <c r="D696" s="49" t="s">
        <v>1190</v>
      </c>
      <c r="E696" s="49" t="s">
        <v>164</v>
      </c>
      <c r="F696" s="49" t="s">
        <v>763</v>
      </c>
      <c r="G696" s="57">
        <v>1570501366338</v>
      </c>
      <c r="H696" s="50">
        <v>41808</v>
      </c>
      <c r="I696" s="49" t="s">
        <v>1501</v>
      </c>
      <c r="J696" s="49" t="s">
        <v>1316</v>
      </c>
    </row>
    <row r="697" spans="1:10" ht="20.25">
      <c r="A697">
        <v>696</v>
      </c>
      <c r="B697" s="54">
        <v>3657</v>
      </c>
      <c r="C697" s="51" t="s">
        <v>730</v>
      </c>
      <c r="D697" s="51" t="s">
        <v>701</v>
      </c>
      <c r="E697" s="51" t="s">
        <v>129</v>
      </c>
      <c r="F697" s="51" t="s">
        <v>763</v>
      </c>
      <c r="G697" s="57">
        <v>1100202160928</v>
      </c>
      <c r="H697" s="52">
        <v>41855</v>
      </c>
      <c r="I697" s="51" t="s">
        <v>1501</v>
      </c>
      <c r="J697" s="51" t="s">
        <v>1316</v>
      </c>
    </row>
    <row r="698" spans="1:10" ht="20.25">
      <c r="A698">
        <v>697</v>
      </c>
      <c r="B698" s="54">
        <v>3658</v>
      </c>
      <c r="C698" s="49" t="s">
        <v>730</v>
      </c>
      <c r="D698" s="49" t="s">
        <v>1192</v>
      </c>
      <c r="E698" s="49" t="s">
        <v>1193</v>
      </c>
      <c r="F698" s="49" t="s">
        <v>763</v>
      </c>
      <c r="G698" s="57">
        <v>1570501369787</v>
      </c>
      <c r="H698" s="50">
        <v>42087</v>
      </c>
      <c r="I698" s="49" t="s">
        <v>1501</v>
      </c>
      <c r="J698" s="49" t="s">
        <v>1316</v>
      </c>
    </row>
    <row r="699" spans="1:10" ht="20.25">
      <c r="A699">
        <v>699</v>
      </c>
      <c r="B699" s="54">
        <v>3661</v>
      </c>
      <c r="C699" s="49" t="s">
        <v>729</v>
      </c>
      <c r="D699" s="49" t="s">
        <v>1224</v>
      </c>
      <c r="E699" s="49" t="s">
        <v>1225</v>
      </c>
      <c r="F699" s="49" t="s">
        <v>764</v>
      </c>
      <c r="G699" s="57">
        <v>1129701339042</v>
      </c>
      <c r="H699" s="50">
        <v>38319</v>
      </c>
      <c r="I699" s="49" t="s">
        <v>1347</v>
      </c>
      <c r="J699" s="49" t="s">
        <v>1316</v>
      </c>
    </row>
    <row r="700" spans="1:10" ht="20.25">
      <c r="A700">
        <v>700</v>
      </c>
      <c r="B700" s="54">
        <v>3662</v>
      </c>
      <c r="C700" s="51" t="s">
        <v>730</v>
      </c>
      <c r="D700" s="51" t="s">
        <v>1233</v>
      </c>
      <c r="E700" s="51" t="s">
        <v>1234</v>
      </c>
      <c r="F700" s="51" t="s">
        <v>763</v>
      </c>
      <c r="G700" s="57">
        <v>1579901600034</v>
      </c>
      <c r="H700" s="52">
        <v>41450</v>
      </c>
      <c r="I700" s="51" t="s">
        <v>1472</v>
      </c>
      <c r="J700" s="51" t="s">
        <v>1317</v>
      </c>
    </row>
    <row r="701" spans="1:10" ht="20.25">
      <c r="A701">
        <v>701</v>
      </c>
      <c r="B701" s="54">
        <v>3663</v>
      </c>
      <c r="C701" s="49" t="s">
        <v>729</v>
      </c>
      <c r="D701" s="49" t="s">
        <v>1253</v>
      </c>
      <c r="E701" s="49" t="s">
        <v>1254</v>
      </c>
      <c r="F701" s="49" t="s">
        <v>764</v>
      </c>
      <c r="G701" s="57">
        <v>1567700065741</v>
      </c>
      <c r="H701" s="50">
        <v>41476</v>
      </c>
      <c r="I701" s="49" t="s">
        <v>1354</v>
      </c>
      <c r="J701" s="49" t="s">
        <v>1316</v>
      </c>
    </row>
    <row r="702" spans="1:10" ht="20.25">
      <c r="A702">
        <v>702</v>
      </c>
      <c r="B702" s="54">
        <v>3660</v>
      </c>
      <c r="C702" s="51" t="s">
        <v>729</v>
      </c>
      <c r="D702" s="51" t="s">
        <v>1214</v>
      </c>
      <c r="E702" s="51" t="s">
        <v>1215</v>
      </c>
      <c r="F702" s="51" t="s">
        <v>764</v>
      </c>
      <c r="G702" s="57">
        <v>1509100001957</v>
      </c>
      <c r="H702" s="52">
        <v>236685</v>
      </c>
      <c r="I702" s="51" t="s">
        <v>1347</v>
      </c>
      <c r="J702" s="51" t="s">
        <v>1316</v>
      </c>
    </row>
    <row r="703" spans="1:10" ht="20.25">
      <c r="A703">
        <v>703</v>
      </c>
      <c r="B703" s="54">
        <v>3664</v>
      </c>
      <c r="C703" s="51" t="s">
        <v>730</v>
      </c>
      <c r="D703" s="51" t="s">
        <v>1535</v>
      </c>
      <c r="E703" s="51" t="s">
        <v>1536</v>
      </c>
      <c r="F703" s="51" t="s">
        <v>763</v>
      </c>
      <c r="G703" s="57">
        <v>1350101881831</v>
      </c>
      <c r="H703" s="52">
        <v>39960</v>
      </c>
      <c r="I703" s="51" t="s">
        <v>1350</v>
      </c>
      <c r="J703" s="51" t="s">
        <v>1316</v>
      </c>
    </row>
    <row r="704" spans="1:10" ht="20.25">
      <c r="A704">
        <v>704</v>
      </c>
      <c r="B704" s="54">
        <v>3665</v>
      </c>
      <c r="C704" s="69" t="s">
        <v>730</v>
      </c>
      <c r="D704" s="10" t="s">
        <v>760</v>
      </c>
      <c r="E704" s="9" t="s">
        <v>1551</v>
      </c>
      <c r="F704" s="51" t="s">
        <v>763</v>
      </c>
      <c r="G704" s="57">
        <v>1909803380486</v>
      </c>
      <c r="H704" s="52">
        <v>39776</v>
      </c>
      <c r="I704" s="51" t="s">
        <v>1347</v>
      </c>
      <c r="J704" s="51" t="s">
        <v>1316</v>
      </c>
    </row>
    <row r="705" spans="1:19" ht="20.25">
      <c r="A705">
        <v>705</v>
      </c>
      <c r="B705" s="54">
        <v>3666</v>
      </c>
      <c r="C705" s="69" t="s">
        <v>730</v>
      </c>
      <c r="D705" s="10" t="s">
        <v>1561</v>
      </c>
      <c r="E705" s="9" t="s">
        <v>1562</v>
      </c>
      <c r="F705" s="51" t="s">
        <v>763</v>
      </c>
      <c r="G705" s="57">
        <v>1570501336790</v>
      </c>
      <c r="H705" s="52">
        <v>39646</v>
      </c>
      <c r="I705" s="51" t="s">
        <v>1347</v>
      </c>
      <c r="J705" s="51" t="s">
        <v>1316</v>
      </c>
    </row>
    <row r="706" spans="1:19" ht="20.25">
      <c r="A706">
        <v>706</v>
      </c>
      <c r="B706" s="54">
        <v>3667</v>
      </c>
      <c r="C706" s="69" t="s">
        <v>729</v>
      </c>
      <c r="D706" s="10" t="s">
        <v>1560</v>
      </c>
      <c r="E706" s="9" t="s">
        <v>95</v>
      </c>
      <c r="F706" s="51" t="s">
        <v>764</v>
      </c>
      <c r="G706" s="57">
        <v>1579901123601</v>
      </c>
      <c r="H706" s="52">
        <v>38448</v>
      </c>
      <c r="I706" s="51" t="s">
        <v>1060</v>
      </c>
      <c r="J706" s="51">
        <v>1</v>
      </c>
    </row>
    <row r="707" spans="1:19" ht="20.25">
      <c r="A707">
        <v>707</v>
      </c>
      <c r="B707" s="54">
        <v>3668</v>
      </c>
      <c r="C707" s="69" t="s">
        <v>729</v>
      </c>
      <c r="D707" s="10" t="s">
        <v>1569</v>
      </c>
      <c r="E707" s="9" t="s">
        <v>1570</v>
      </c>
      <c r="F707" s="51" t="s">
        <v>764</v>
      </c>
      <c r="G707" s="57">
        <v>1570501363207</v>
      </c>
      <c r="H707" s="52">
        <v>41547</v>
      </c>
      <c r="I707" s="51" t="s">
        <v>1472</v>
      </c>
      <c r="J707" s="51">
        <v>2</v>
      </c>
    </row>
    <row r="708" spans="1:19" ht="20.25">
      <c r="A708">
        <v>708</v>
      </c>
      <c r="B708" s="54">
        <v>3669</v>
      </c>
      <c r="C708" s="69" t="s">
        <v>729</v>
      </c>
      <c r="D708" s="10" t="s">
        <v>1567</v>
      </c>
      <c r="E708" s="9" t="s">
        <v>1568</v>
      </c>
      <c r="F708" s="51" t="s">
        <v>764</v>
      </c>
      <c r="G708" s="57">
        <v>1570501364289</v>
      </c>
      <c r="H708" s="52">
        <v>239950</v>
      </c>
      <c r="I708" s="51" t="s">
        <v>1472</v>
      </c>
      <c r="J708" s="51">
        <v>2</v>
      </c>
    </row>
    <row r="709" spans="1:19" ht="20.25">
      <c r="A709">
        <v>709</v>
      </c>
      <c r="B709" s="54">
        <v>3670</v>
      </c>
      <c r="C709" s="69" t="s">
        <v>729</v>
      </c>
      <c r="D709" s="10" t="s">
        <v>1565</v>
      </c>
      <c r="E709" s="9" t="s">
        <v>1234</v>
      </c>
      <c r="F709" s="51" t="s">
        <v>764</v>
      </c>
      <c r="G709" s="57">
        <v>1579901380789</v>
      </c>
      <c r="H709" s="52">
        <v>40153</v>
      </c>
      <c r="I709" s="51" t="s">
        <v>1350</v>
      </c>
      <c r="J709" s="51">
        <v>1</v>
      </c>
    </row>
    <row r="710" spans="1:19" ht="20.25">
      <c r="A710">
        <v>710</v>
      </c>
      <c r="B710" s="54">
        <v>3671</v>
      </c>
      <c r="C710" s="69" t="s">
        <v>730</v>
      </c>
      <c r="D710" s="10" t="s">
        <v>1566</v>
      </c>
      <c r="E710" s="9" t="s">
        <v>95</v>
      </c>
      <c r="F710" s="51" t="s">
        <v>763</v>
      </c>
      <c r="G710" s="57">
        <v>1579901289053</v>
      </c>
      <c r="H710" s="52">
        <v>39570</v>
      </c>
      <c r="I710" s="51" t="s">
        <v>1331</v>
      </c>
      <c r="J710" s="51">
        <v>1</v>
      </c>
    </row>
    <row r="711" spans="1:19" s="125" customFormat="1" ht="21">
      <c r="A711" s="133">
        <v>11</v>
      </c>
      <c r="B711" s="144">
        <v>3701</v>
      </c>
      <c r="C711" s="138" t="s">
        <v>729</v>
      </c>
      <c r="D711" s="139" t="s">
        <v>1617</v>
      </c>
      <c r="E711" s="143" t="s">
        <v>163</v>
      </c>
      <c r="F711" s="133" t="s">
        <v>764</v>
      </c>
      <c r="G711" s="168">
        <v>1420400170790</v>
      </c>
      <c r="H711" s="177">
        <v>41392</v>
      </c>
      <c r="I711" s="141"/>
      <c r="J711" s="141"/>
      <c r="K711" s="141"/>
      <c r="L711" s="141"/>
      <c r="M711" s="141"/>
      <c r="N711" s="141"/>
      <c r="O711" s="141"/>
      <c r="P711" s="141"/>
      <c r="Q711" s="141"/>
      <c r="R711" s="142" t="s">
        <v>1618</v>
      </c>
    </row>
    <row r="712" spans="1:19" s="125" customFormat="1" ht="21">
      <c r="A712" s="133">
        <v>12</v>
      </c>
      <c r="B712" s="144">
        <v>3702</v>
      </c>
      <c r="C712" s="138" t="s">
        <v>729</v>
      </c>
      <c r="D712" s="139" t="s">
        <v>1601</v>
      </c>
      <c r="E712" s="140" t="s">
        <v>1602</v>
      </c>
      <c r="F712" s="133" t="s">
        <v>764</v>
      </c>
      <c r="G712" s="168">
        <v>1579901545785</v>
      </c>
      <c r="H712" s="177">
        <v>41150</v>
      </c>
      <c r="I712" s="141"/>
      <c r="J712" s="141"/>
      <c r="K712" s="141"/>
      <c r="L712" s="141"/>
      <c r="M712" s="141"/>
      <c r="N712" s="141"/>
      <c r="O712" s="141"/>
      <c r="P712" s="141"/>
      <c r="Q712" s="141"/>
      <c r="R712" s="142" t="s">
        <v>1603</v>
      </c>
    </row>
    <row r="713" spans="1:19" s="134" customFormat="1" ht="21">
      <c r="A713" s="133">
        <v>21</v>
      </c>
      <c r="B713" s="144">
        <v>3703</v>
      </c>
      <c r="C713" s="138" t="s">
        <v>730</v>
      </c>
      <c r="D713" s="139" t="s">
        <v>1614</v>
      </c>
      <c r="E713" s="143" t="s">
        <v>1615</v>
      </c>
      <c r="F713" s="133" t="s">
        <v>763</v>
      </c>
      <c r="G713" s="168">
        <v>1570501359129</v>
      </c>
      <c r="H713" s="177">
        <v>41226</v>
      </c>
      <c r="I713" s="141"/>
      <c r="J713" s="141"/>
      <c r="K713" s="141"/>
      <c r="L713" s="141"/>
      <c r="M713" s="141"/>
      <c r="N713" s="131"/>
      <c r="O713" s="131"/>
      <c r="P713" s="131"/>
      <c r="Q713" s="131"/>
      <c r="R713" s="142" t="s">
        <v>1616</v>
      </c>
    </row>
    <row r="714" spans="1:19" s="134" customFormat="1" ht="21">
      <c r="A714" s="133">
        <v>22</v>
      </c>
      <c r="B714" s="144">
        <v>3704</v>
      </c>
      <c r="C714" s="138" t="s">
        <v>730</v>
      </c>
      <c r="D714" s="139" t="s">
        <v>1608</v>
      </c>
      <c r="E714" s="143" t="s">
        <v>1609</v>
      </c>
      <c r="F714" s="133" t="s">
        <v>763</v>
      </c>
      <c r="G714" s="168">
        <v>1570501358521</v>
      </c>
      <c r="H714" s="177">
        <v>41189</v>
      </c>
      <c r="I714" s="131"/>
      <c r="J714" s="131"/>
      <c r="K714" s="131"/>
      <c r="L714" s="131"/>
      <c r="M714" s="131"/>
      <c r="N714" s="131"/>
      <c r="O714" s="131"/>
      <c r="P714" s="131"/>
      <c r="Q714" s="131"/>
      <c r="R714" s="142" t="s">
        <v>1610</v>
      </c>
    </row>
    <row r="715" spans="1:19" s="125" customFormat="1" ht="21">
      <c r="A715" s="133">
        <v>23</v>
      </c>
      <c r="B715" s="144">
        <v>3705</v>
      </c>
      <c r="C715" s="138" t="s">
        <v>730</v>
      </c>
      <c r="D715" s="139" t="s">
        <v>1612</v>
      </c>
      <c r="E715" s="143" t="s">
        <v>211</v>
      </c>
      <c r="F715" s="133" t="s">
        <v>763</v>
      </c>
      <c r="G715" s="168">
        <v>1579901592562</v>
      </c>
      <c r="H715" s="177">
        <v>41403</v>
      </c>
      <c r="I715" s="131"/>
      <c r="J715" s="131"/>
      <c r="K715" s="131"/>
      <c r="L715" s="131"/>
      <c r="M715" s="131"/>
      <c r="N715" s="141"/>
      <c r="O715" s="141"/>
      <c r="P715" s="141"/>
      <c r="Q715" s="141"/>
      <c r="R715" s="142" t="s">
        <v>1610</v>
      </c>
    </row>
    <row r="716" spans="1:19" s="125" customFormat="1" ht="21">
      <c r="A716" s="133">
        <v>24</v>
      </c>
      <c r="B716" s="144">
        <v>3712</v>
      </c>
      <c r="C716" s="138" t="s">
        <v>730</v>
      </c>
      <c r="D716" s="139" t="s">
        <v>1708</v>
      </c>
      <c r="E716" s="145" t="s">
        <v>85</v>
      </c>
      <c r="F716" s="133" t="s">
        <v>763</v>
      </c>
      <c r="G716" s="168">
        <v>1570501357452</v>
      </c>
      <c r="H716" s="177">
        <v>41128</v>
      </c>
      <c r="I716" s="141"/>
      <c r="J716" s="141"/>
      <c r="K716" s="141"/>
      <c r="L716" s="141"/>
      <c r="M716" s="141"/>
      <c r="N716" s="141"/>
      <c r="O716" s="141"/>
      <c r="P716" s="141"/>
      <c r="Q716" s="141"/>
      <c r="R716" s="142" t="s">
        <v>1709</v>
      </c>
    </row>
    <row r="717" spans="1:19" s="134" customFormat="1" ht="21">
      <c r="A717" s="133">
        <v>25</v>
      </c>
      <c r="B717" s="135">
        <v>3758</v>
      </c>
      <c r="C717" s="138" t="s">
        <v>730</v>
      </c>
      <c r="D717" s="146" t="s">
        <v>612</v>
      </c>
      <c r="E717" s="147" t="s">
        <v>362</v>
      </c>
      <c r="F717" s="133" t="s">
        <v>763</v>
      </c>
      <c r="G717" s="168">
        <v>1139900731058</v>
      </c>
      <c r="H717" s="177">
        <v>41333</v>
      </c>
      <c r="I717" s="131"/>
      <c r="J717" s="131"/>
      <c r="K717" s="131"/>
      <c r="L717" s="131"/>
      <c r="M717" s="131"/>
      <c r="N717" s="131"/>
      <c r="O717" s="131"/>
      <c r="P717" s="131"/>
      <c r="Q717" s="131"/>
      <c r="R717" s="142" t="s">
        <v>1610</v>
      </c>
    </row>
    <row r="718" spans="1:19" s="148" customFormat="1" ht="21">
      <c r="A718" s="153">
        <v>8</v>
      </c>
      <c r="B718" s="154">
        <v>3689</v>
      </c>
      <c r="C718" s="155" t="s">
        <v>729</v>
      </c>
      <c r="D718" s="140" t="s">
        <v>1623</v>
      </c>
      <c r="E718" s="143" t="s">
        <v>1624</v>
      </c>
      <c r="F718" s="150" t="s">
        <v>764</v>
      </c>
      <c r="G718" s="168">
        <v>1839902288627</v>
      </c>
      <c r="H718" s="167">
        <v>41358</v>
      </c>
      <c r="I718" s="150"/>
      <c r="J718" s="150"/>
      <c r="K718" s="150"/>
      <c r="L718" s="150"/>
      <c r="M718" s="150"/>
      <c r="N718" s="150"/>
      <c r="O718" s="150"/>
      <c r="P718" s="150"/>
      <c r="Q718" s="150"/>
      <c r="S718" s="156" t="s">
        <v>1625</v>
      </c>
    </row>
    <row r="719" spans="1:19" s="148" customFormat="1" ht="21">
      <c r="A719" s="153">
        <v>9</v>
      </c>
      <c r="B719" s="154">
        <v>3690</v>
      </c>
      <c r="C719" s="155" t="s">
        <v>729</v>
      </c>
      <c r="D719" s="140" t="s">
        <v>1645</v>
      </c>
      <c r="E719" s="143" t="s">
        <v>1646</v>
      </c>
      <c r="F719" s="150" t="s">
        <v>764</v>
      </c>
      <c r="G719" s="168">
        <v>2119901026003</v>
      </c>
      <c r="H719" s="167">
        <v>40885</v>
      </c>
      <c r="I719" s="150"/>
      <c r="J719" s="150"/>
      <c r="K719" s="150"/>
      <c r="L719" s="150"/>
      <c r="M719" s="150"/>
      <c r="N719" s="150"/>
      <c r="O719" s="150"/>
      <c r="P719" s="150"/>
      <c r="Q719" s="150"/>
      <c r="S719" s="156" t="s">
        <v>1647</v>
      </c>
    </row>
    <row r="720" spans="1:19" s="148" customFormat="1" ht="21">
      <c r="A720" s="153">
        <v>10</v>
      </c>
      <c r="B720" s="154">
        <v>3691</v>
      </c>
      <c r="C720" s="155" t="s">
        <v>729</v>
      </c>
      <c r="D720" s="140" t="s">
        <v>1621</v>
      </c>
      <c r="E720" s="143" t="s">
        <v>1073</v>
      </c>
      <c r="F720" s="150" t="s">
        <v>764</v>
      </c>
      <c r="G720" s="168">
        <v>1570501357592</v>
      </c>
      <c r="H720" s="167">
        <v>41135</v>
      </c>
      <c r="I720" s="150"/>
      <c r="J720" s="150"/>
      <c r="K720" s="150"/>
      <c r="L720" s="150"/>
      <c r="M720" s="150"/>
      <c r="N720" s="150"/>
      <c r="O720" s="150"/>
      <c r="P720" s="150"/>
      <c r="Q720" s="150"/>
      <c r="S720" s="156" t="s">
        <v>1622</v>
      </c>
    </row>
    <row r="721" spans="1:19" s="148" customFormat="1" ht="21">
      <c r="A721" s="153">
        <v>11</v>
      </c>
      <c r="B721" s="154">
        <v>3692</v>
      </c>
      <c r="C721" s="155" t="s">
        <v>729</v>
      </c>
      <c r="D721" s="140" t="s">
        <v>1658</v>
      </c>
      <c r="E721" s="143" t="s">
        <v>37</v>
      </c>
      <c r="F721" s="150" t="s">
        <v>764</v>
      </c>
      <c r="G721" s="168">
        <v>1149901275706</v>
      </c>
      <c r="H721" s="167">
        <v>41142</v>
      </c>
      <c r="I721" s="150"/>
      <c r="J721" s="150"/>
      <c r="K721" s="150"/>
      <c r="L721" s="150"/>
      <c r="M721" s="150"/>
      <c r="N721" s="150"/>
      <c r="O721" s="150"/>
      <c r="P721" s="150"/>
      <c r="Q721" s="150"/>
      <c r="S721" s="156"/>
    </row>
    <row r="722" spans="1:19" s="148" customFormat="1" ht="21">
      <c r="A722" s="153">
        <v>12</v>
      </c>
      <c r="B722" s="154">
        <v>3693</v>
      </c>
      <c r="C722" s="155" t="s">
        <v>729</v>
      </c>
      <c r="D722" s="140" t="s">
        <v>1627</v>
      </c>
      <c r="E722" s="140" t="s">
        <v>1628</v>
      </c>
      <c r="F722" s="150" t="s">
        <v>764</v>
      </c>
      <c r="G722" s="168">
        <v>1570501357622</v>
      </c>
      <c r="H722" s="167">
        <v>41140</v>
      </c>
      <c r="I722" s="150"/>
      <c r="J722" s="150"/>
      <c r="K722" s="150"/>
      <c r="L722" s="150"/>
      <c r="M722" s="150"/>
      <c r="N722" s="150"/>
      <c r="O722" s="150"/>
      <c r="P722" s="150"/>
      <c r="Q722" s="150"/>
      <c r="S722" s="156" t="s">
        <v>1610</v>
      </c>
    </row>
    <row r="723" spans="1:19" s="148" customFormat="1" ht="21">
      <c r="A723" s="153">
        <v>18</v>
      </c>
      <c r="B723" s="154">
        <v>3694</v>
      </c>
      <c r="C723" s="155" t="s">
        <v>730</v>
      </c>
      <c r="D723" s="140" t="s">
        <v>1629</v>
      </c>
      <c r="E723" s="140" t="s">
        <v>1630</v>
      </c>
      <c r="F723" s="150" t="s">
        <v>763</v>
      </c>
      <c r="G723" s="168">
        <v>1570501357916</v>
      </c>
      <c r="H723" s="167">
        <v>41152</v>
      </c>
      <c r="I723" s="150"/>
      <c r="J723" s="150"/>
      <c r="K723" s="150"/>
      <c r="L723" s="150"/>
      <c r="M723" s="150"/>
      <c r="N723" s="150"/>
      <c r="O723" s="150"/>
      <c r="P723" s="150"/>
      <c r="Q723" s="150"/>
      <c r="S723" s="156" t="s">
        <v>1625</v>
      </c>
    </row>
    <row r="724" spans="1:19" s="148" customFormat="1" ht="21">
      <c r="A724" s="153">
        <v>19</v>
      </c>
      <c r="B724" s="154">
        <v>3695</v>
      </c>
      <c r="C724" s="155" t="s">
        <v>730</v>
      </c>
      <c r="D724" s="140" t="s">
        <v>1633</v>
      </c>
      <c r="E724" s="140" t="s">
        <v>1634</v>
      </c>
      <c r="F724" s="153" t="s">
        <v>763</v>
      </c>
      <c r="G724" s="168">
        <v>2570501038495</v>
      </c>
      <c r="H724" s="167">
        <v>41264</v>
      </c>
      <c r="I724" s="150"/>
      <c r="J724" s="150"/>
      <c r="K724" s="150"/>
      <c r="L724" s="150"/>
      <c r="M724" s="150"/>
      <c r="N724" s="150"/>
      <c r="O724" s="150"/>
      <c r="P724" s="150"/>
      <c r="Q724" s="150"/>
      <c r="S724" s="156" t="s">
        <v>1610</v>
      </c>
    </row>
    <row r="725" spans="1:19" s="148" customFormat="1" ht="21">
      <c r="A725" s="153">
        <v>20</v>
      </c>
      <c r="B725" s="154">
        <v>3696</v>
      </c>
      <c r="C725" s="155" t="s">
        <v>730</v>
      </c>
      <c r="D725" s="140" t="s">
        <v>1636</v>
      </c>
      <c r="E725" s="140" t="s">
        <v>3</v>
      </c>
      <c r="F725" s="150" t="s">
        <v>763</v>
      </c>
      <c r="G725" s="168">
        <v>1579901584233</v>
      </c>
      <c r="H725" s="167">
        <v>41352</v>
      </c>
      <c r="I725" s="150"/>
      <c r="J725" s="150"/>
      <c r="K725" s="150"/>
      <c r="L725" s="150"/>
      <c r="M725" s="150"/>
      <c r="N725" s="150"/>
      <c r="O725" s="150"/>
      <c r="P725" s="150"/>
      <c r="Q725" s="150"/>
      <c r="S725" s="156" t="s">
        <v>1637</v>
      </c>
    </row>
    <row r="726" spans="1:19" s="148" customFormat="1" ht="21">
      <c r="A726" s="153">
        <v>21</v>
      </c>
      <c r="B726" s="154">
        <v>3697</v>
      </c>
      <c r="C726" s="155" t="s">
        <v>730</v>
      </c>
      <c r="D726" s="140" t="s">
        <v>1642</v>
      </c>
      <c r="E726" s="143" t="s">
        <v>1643</v>
      </c>
      <c r="F726" s="150" t="s">
        <v>763</v>
      </c>
      <c r="G726" s="168">
        <v>1570501359293</v>
      </c>
      <c r="H726" s="167">
        <v>41233</v>
      </c>
      <c r="I726" s="150"/>
      <c r="J726" s="150"/>
      <c r="K726" s="150"/>
      <c r="L726" s="150"/>
      <c r="M726" s="150"/>
      <c r="N726" s="150"/>
      <c r="O726" s="150"/>
      <c r="P726" s="150"/>
      <c r="Q726" s="150"/>
      <c r="S726" s="156" t="s">
        <v>1644</v>
      </c>
    </row>
    <row r="727" spans="1:19" s="148" customFormat="1" ht="21">
      <c r="A727" s="153">
        <v>22</v>
      </c>
      <c r="B727" s="154">
        <v>3698</v>
      </c>
      <c r="C727" s="155" t="s">
        <v>730</v>
      </c>
      <c r="D727" s="140" t="s">
        <v>1631</v>
      </c>
      <c r="E727" s="143" t="s">
        <v>1632</v>
      </c>
      <c r="F727" s="150" t="s">
        <v>763</v>
      </c>
      <c r="G727" s="168">
        <v>1570501358513</v>
      </c>
      <c r="H727" s="167">
        <v>41187</v>
      </c>
      <c r="I727" s="150"/>
      <c r="J727" s="150"/>
      <c r="K727" s="150"/>
      <c r="L727" s="150"/>
      <c r="M727" s="150"/>
      <c r="N727" s="150"/>
      <c r="O727" s="150"/>
      <c r="P727" s="150"/>
      <c r="Q727" s="150"/>
      <c r="S727" s="156" t="s">
        <v>1610</v>
      </c>
    </row>
    <row r="728" spans="1:19" s="148" customFormat="1" ht="21">
      <c r="A728" s="153">
        <v>23</v>
      </c>
      <c r="B728" s="154">
        <v>3699</v>
      </c>
      <c r="C728" s="155" t="s">
        <v>730</v>
      </c>
      <c r="D728" s="140" t="s">
        <v>1638</v>
      </c>
      <c r="E728" s="143" t="s">
        <v>1122</v>
      </c>
      <c r="F728" s="150" t="s">
        <v>763</v>
      </c>
      <c r="G728" s="168">
        <v>1570501361123</v>
      </c>
      <c r="H728" s="167">
        <v>41381</v>
      </c>
      <c r="I728" s="150"/>
      <c r="J728" s="150"/>
      <c r="K728" s="150"/>
      <c r="L728" s="150"/>
      <c r="M728" s="150"/>
      <c r="N728" s="150"/>
      <c r="O728" s="150"/>
      <c r="P728" s="150"/>
      <c r="Q728" s="150"/>
      <c r="S728" s="156" t="s">
        <v>1610</v>
      </c>
    </row>
    <row r="729" spans="1:19" s="148" customFormat="1" ht="21">
      <c r="A729" s="153">
        <v>24</v>
      </c>
      <c r="B729" s="154">
        <v>3700</v>
      </c>
      <c r="C729" s="155" t="s">
        <v>730</v>
      </c>
      <c r="D729" s="140" t="s">
        <v>1639</v>
      </c>
      <c r="E729" s="140" t="s">
        <v>1640</v>
      </c>
      <c r="F729" s="150" t="s">
        <v>763</v>
      </c>
      <c r="G729" s="168">
        <v>1570501358777</v>
      </c>
      <c r="H729" s="167">
        <v>41206</v>
      </c>
      <c r="I729" s="150"/>
      <c r="J729" s="150"/>
      <c r="K729" s="150"/>
      <c r="L729" s="150"/>
      <c r="M729" s="150"/>
      <c r="N729" s="150"/>
      <c r="O729" s="150"/>
      <c r="P729" s="150"/>
      <c r="Q729" s="150"/>
      <c r="S729" s="156" t="s">
        <v>1641</v>
      </c>
    </row>
    <row r="730" spans="1:19" s="125" customFormat="1" ht="21">
      <c r="A730" s="153">
        <v>30</v>
      </c>
      <c r="B730" s="144">
        <v>3756</v>
      </c>
      <c r="C730" s="155" t="s">
        <v>730</v>
      </c>
      <c r="D730" s="140" t="s">
        <v>1783</v>
      </c>
      <c r="E730" s="143" t="s">
        <v>1784</v>
      </c>
      <c r="F730" s="153" t="s">
        <v>763</v>
      </c>
      <c r="G730" s="168">
        <v>1506800004981</v>
      </c>
      <c r="H730" s="178">
        <v>40760</v>
      </c>
      <c r="I730" s="141"/>
      <c r="J730" s="141"/>
      <c r="K730" s="141"/>
      <c r="L730" s="141"/>
      <c r="M730" s="141"/>
      <c r="N730" s="141"/>
      <c r="O730" s="141"/>
      <c r="P730" s="141"/>
      <c r="Q730" s="148"/>
      <c r="R730" s="148"/>
      <c r="S730" s="148"/>
    </row>
    <row r="731" spans="1:19" s="125" customFormat="1" ht="21">
      <c r="A731" s="164">
        <v>29</v>
      </c>
      <c r="B731" s="135">
        <v>3713</v>
      </c>
      <c r="C731" s="138" t="s">
        <v>730</v>
      </c>
      <c r="D731" s="139" t="s">
        <v>1710</v>
      </c>
      <c r="E731" s="145" t="s">
        <v>1711</v>
      </c>
      <c r="F731" s="133" t="s">
        <v>763</v>
      </c>
      <c r="G731" s="168">
        <v>1129701513115</v>
      </c>
      <c r="H731" s="178">
        <v>40420</v>
      </c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</row>
    <row r="732" spans="1:19" s="125" customFormat="1" ht="21">
      <c r="A732" s="164">
        <v>30</v>
      </c>
      <c r="B732" s="135">
        <v>3759</v>
      </c>
      <c r="C732" s="138" t="s">
        <v>730</v>
      </c>
      <c r="D732" s="139" t="s">
        <v>1787</v>
      </c>
      <c r="E732" s="145" t="s">
        <v>1788</v>
      </c>
      <c r="F732" s="133" t="s">
        <v>763</v>
      </c>
      <c r="G732" s="168">
        <v>1570501347601</v>
      </c>
      <c r="H732" s="178">
        <v>40428</v>
      </c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</row>
    <row r="733" spans="1:19" s="125" customFormat="1" ht="21">
      <c r="A733" s="164">
        <v>30</v>
      </c>
      <c r="B733" s="135">
        <v>3710</v>
      </c>
      <c r="C733" s="138" t="s">
        <v>730</v>
      </c>
      <c r="D733" s="139" t="s">
        <v>1648</v>
      </c>
      <c r="E733" s="145" t="s">
        <v>1649</v>
      </c>
      <c r="F733" s="133" t="s">
        <v>763</v>
      </c>
      <c r="G733" s="168">
        <v>1570501340126</v>
      </c>
      <c r="H733" s="178">
        <v>39875</v>
      </c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</row>
    <row r="734" spans="1:19" s="125" customFormat="1" ht="21">
      <c r="A734" s="164">
        <v>31</v>
      </c>
      <c r="B734" s="135">
        <v>3711</v>
      </c>
      <c r="C734" s="138" t="s">
        <v>730</v>
      </c>
      <c r="D734" s="139" t="s">
        <v>449</v>
      </c>
      <c r="E734" s="145" t="s">
        <v>1650</v>
      </c>
      <c r="F734" s="133" t="s">
        <v>763</v>
      </c>
      <c r="G734" s="168">
        <v>1579901382240</v>
      </c>
      <c r="H734" s="178">
        <v>40163</v>
      </c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</row>
    <row r="735" spans="1:19" s="125" customFormat="1" ht="21">
      <c r="A735" s="164">
        <v>13</v>
      </c>
      <c r="B735" s="135">
        <v>3688</v>
      </c>
      <c r="C735" s="138" t="s">
        <v>729</v>
      </c>
      <c r="D735" s="139" t="s">
        <v>605</v>
      </c>
      <c r="E735" s="145" t="s">
        <v>1685</v>
      </c>
      <c r="F735" s="133" t="s">
        <v>764</v>
      </c>
      <c r="G735" s="168">
        <v>1570501342552</v>
      </c>
      <c r="H735" s="178">
        <v>40066</v>
      </c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</row>
    <row r="736" spans="1:19" s="125" customFormat="1" ht="21">
      <c r="A736" s="164">
        <v>33</v>
      </c>
      <c r="B736" s="135">
        <v>3709</v>
      </c>
      <c r="C736" s="138" t="s">
        <v>730</v>
      </c>
      <c r="D736" s="139" t="s">
        <v>1651</v>
      </c>
      <c r="E736" s="145" t="s">
        <v>1652</v>
      </c>
      <c r="F736" s="133" t="s">
        <v>763</v>
      </c>
      <c r="G736" s="168">
        <v>1560101667683</v>
      </c>
      <c r="H736" s="178">
        <v>39955</v>
      </c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</row>
    <row r="737" spans="1:20" s="125" customFormat="1" ht="21">
      <c r="A737" s="164">
        <v>35</v>
      </c>
      <c r="B737" s="135">
        <v>3685</v>
      </c>
      <c r="C737" s="138" t="s">
        <v>730</v>
      </c>
      <c r="D737" s="139" t="s">
        <v>1653</v>
      </c>
      <c r="E737" s="145" t="s">
        <v>85</v>
      </c>
      <c r="F737" s="131" t="s">
        <v>763</v>
      </c>
      <c r="G737" s="168">
        <v>1570501337001</v>
      </c>
      <c r="H737" s="178">
        <v>39667</v>
      </c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</row>
    <row r="738" spans="1:20" s="125" customFormat="1" ht="21">
      <c r="A738" s="164">
        <v>36</v>
      </c>
      <c r="B738" s="135">
        <v>3686</v>
      </c>
      <c r="C738" s="138" t="s">
        <v>730</v>
      </c>
      <c r="D738" s="139" t="s">
        <v>1654</v>
      </c>
      <c r="E738" s="145" t="s">
        <v>1655</v>
      </c>
      <c r="F738" s="131" t="s">
        <v>763</v>
      </c>
      <c r="G738" s="168">
        <v>1509966702737</v>
      </c>
      <c r="H738" s="178">
        <v>39900</v>
      </c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</row>
    <row r="739" spans="1:20" s="125" customFormat="1" ht="21">
      <c r="A739" s="164">
        <v>37</v>
      </c>
      <c r="B739" s="135">
        <v>3687</v>
      </c>
      <c r="C739" s="138" t="s">
        <v>730</v>
      </c>
      <c r="D739" s="139" t="s">
        <v>521</v>
      </c>
      <c r="E739" s="145" t="s">
        <v>1685</v>
      </c>
      <c r="F739" s="131" t="s">
        <v>763</v>
      </c>
      <c r="G739" s="168">
        <v>1560101655430</v>
      </c>
      <c r="H739" s="178">
        <v>39661</v>
      </c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</row>
    <row r="740" spans="1:20" s="125" customFormat="1" ht="21">
      <c r="A740" s="164">
        <v>38</v>
      </c>
      <c r="B740" s="135">
        <v>3684</v>
      </c>
      <c r="C740" s="138" t="s">
        <v>730</v>
      </c>
      <c r="D740" s="139" t="s">
        <v>1656</v>
      </c>
      <c r="E740" s="145" t="s">
        <v>1657</v>
      </c>
      <c r="F740" s="141" t="s">
        <v>763</v>
      </c>
      <c r="G740" s="168">
        <v>1570501341823</v>
      </c>
      <c r="H740" s="178">
        <v>40026</v>
      </c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</row>
    <row r="741" spans="1:20" s="125" customFormat="1" ht="21">
      <c r="A741" s="164">
        <v>15</v>
      </c>
      <c r="B741" s="135">
        <v>3707</v>
      </c>
      <c r="C741" s="138" t="s">
        <v>729</v>
      </c>
      <c r="D741" s="139" t="s">
        <v>1705</v>
      </c>
      <c r="E741" s="145" t="s">
        <v>1704</v>
      </c>
      <c r="F741" s="141" t="s">
        <v>764</v>
      </c>
      <c r="G741" s="168">
        <v>1629900813751</v>
      </c>
      <c r="H741" s="178">
        <v>39292</v>
      </c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</row>
    <row r="742" spans="1:20" s="125" customFormat="1" ht="21">
      <c r="A742" s="164">
        <v>16</v>
      </c>
      <c r="B742" s="135">
        <v>3757</v>
      </c>
      <c r="C742" s="138" t="s">
        <v>729</v>
      </c>
      <c r="D742" s="139" t="s">
        <v>1785</v>
      </c>
      <c r="E742" s="145" t="s">
        <v>1786</v>
      </c>
      <c r="F742" s="164" t="s">
        <v>764</v>
      </c>
      <c r="G742" s="168">
        <v>1570501334746</v>
      </c>
      <c r="H742" s="178">
        <v>39513</v>
      </c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</row>
    <row r="743" spans="1:20" s="125" customFormat="1" ht="21">
      <c r="A743" s="164">
        <v>35</v>
      </c>
      <c r="B743" s="135">
        <v>3708</v>
      </c>
      <c r="C743" s="138" t="s">
        <v>730</v>
      </c>
      <c r="D743" s="139" t="s">
        <v>1706</v>
      </c>
      <c r="E743" s="145" t="s">
        <v>1707</v>
      </c>
      <c r="F743" s="141" t="s">
        <v>763</v>
      </c>
      <c r="G743" s="168">
        <v>1149700105633</v>
      </c>
      <c r="H743" s="178">
        <v>39337</v>
      </c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</row>
    <row r="744" spans="1:20" s="125" customFormat="1" ht="21">
      <c r="A744" s="164">
        <v>18</v>
      </c>
      <c r="B744" s="135">
        <v>3672</v>
      </c>
      <c r="C744" s="138" t="s">
        <v>729</v>
      </c>
      <c r="D744" s="139" t="s">
        <v>1669</v>
      </c>
      <c r="E744" s="145" t="s">
        <v>1670</v>
      </c>
      <c r="F744" s="141" t="s">
        <v>764</v>
      </c>
      <c r="G744" s="168">
        <v>1570501328550</v>
      </c>
      <c r="H744" s="178">
        <v>39113</v>
      </c>
      <c r="I744" s="141"/>
      <c r="J744" s="141"/>
      <c r="K744" s="141"/>
      <c r="L744" s="141"/>
      <c r="M744" s="141"/>
      <c r="N744" s="141"/>
      <c r="O744" s="141"/>
      <c r="P744" s="141"/>
      <c r="R744" s="141" t="s">
        <v>1625</v>
      </c>
    </row>
    <row r="745" spans="1:20" s="125" customFormat="1" ht="21">
      <c r="A745" s="164">
        <v>19</v>
      </c>
      <c r="B745" s="135">
        <v>3673</v>
      </c>
      <c r="C745" s="138" t="s">
        <v>729</v>
      </c>
      <c r="D745" s="139" t="s">
        <v>1811</v>
      </c>
      <c r="E745" s="145" t="s">
        <v>1672</v>
      </c>
      <c r="F745" s="141" t="s">
        <v>764</v>
      </c>
      <c r="G745" s="168">
        <v>1570501329033</v>
      </c>
      <c r="H745" s="178">
        <v>39143</v>
      </c>
      <c r="I745" s="141"/>
      <c r="J745" s="141"/>
      <c r="K745" s="141"/>
      <c r="L745" s="141"/>
      <c r="M745" s="141"/>
      <c r="N745" s="141"/>
      <c r="O745" s="141"/>
      <c r="P745" s="141"/>
      <c r="R745" s="141" t="s">
        <v>1647</v>
      </c>
    </row>
    <row r="746" spans="1:20" s="125" customFormat="1" ht="21">
      <c r="A746" s="164">
        <v>20</v>
      </c>
      <c r="B746" s="135">
        <v>3674</v>
      </c>
      <c r="C746" s="138" t="s">
        <v>729</v>
      </c>
      <c r="D746" s="139" t="s">
        <v>1666</v>
      </c>
      <c r="E746" s="145" t="s">
        <v>1667</v>
      </c>
      <c r="F746" s="141" t="s">
        <v>764</v>
      </c>
      <c r="G746" s="168">
        <v>1577700005889</v>
      </c>
      <c r="H746" s="178">
        <v>39001</v>
      </c>
      <c r="I746" s="141"/>
      <c r="J746" s="141"/>
      <c r="K746" s="141"/>
      <c r="L746" s="141"/>
      <c r="M746" s="141"/>
      <c r="N746" s="141"/>
      <c r="O746" s="141"/>
      <c r="P746" s="141"/>
      <c r="R746" s="141" t="s">
        <v>1668</v>
      </c>
    </row>
    <row r="747" spans="1:20" s="125" customFormat="1" ht="21">
      <c r="A747" s="164">
        <v>21</v>
      </c>
      <c r="B747" s="135">
        <v>3675</v>
      </c>
      <c r="C747" s="138" t="s">
        <v>729</v>
      </c>
      <c r="D747" s="139" t="s">
        <v>1662</v>
      </c>
      <c r="E747" s="145" t="s">
        <v>1663</v>
      </c>
      <c r="F747" s="141" t="s">
        <v>764</v>
      </c>
      <c r="G747" s="168">
        <v>1570501327804</v>
      </c>
      <c r="H747" s="178">
        <v>39063</v>
      </c>
      <c r="I747" s="141"/>
      <c r="J747" s="141"/>
      <c r="K747" s="141"/>
      <c r="L747" s="141"/>
      <c r="M747" s="141"/>
      <c r="N747" s="141"/>
      <c r="O747" s="141"/>
      <c r="P747" s="141"/>
      <c r="R747" s="141" t="s">
        <v>1661</v>
      </c>
    </row>
    <row r="748" spans="1:20" s="125" customFormat="1" ht="21">
      <c r="A748" s="164">
        <v>22</v>
      </c>
      <c r="B748" s="135">
        <v>3676</v>
      </c>
      <c r="C748" s="138" t="s">
        <v>729</v>
      </c>
      <c r="D748" s="139" t="s">
        <v>1664</v>
      </c>
      <c r="E748" s="145" t="s">
        <v>1665</v>
      </c>
      <c r="F748" s="141" t="s">
        <v>764</v>
      </c>
      <c r="G748" s="168">
        <v>1570501329068</v>
      </c>
      <c r="H748" s="178">
        <v>39151</v>
      </c>
      <c r="I748" s="141"/>
      <c r="J748" s="141"/>
      <c r="K748" s="141"/>
      <c r="L748" s="141"/>
      <c r="M748" s="141"/>
      <c r="N748" s="141"/>
      <c r="O748" s="141"/>
      <c r="P748" s="141"/>
      <c r="R748" s="141" t="s">
        <v>1625</v>
      </c>
    </row>
    <row r="749" spans="1:20" s="125" customFormat="1" ht="21">
      <c r="A749" s="164">
        <v>27</v>
      </c>
      <c r="B749" s="135">
        <v>3677</v>
      </c>
      <c r="C749" s="138" t="s">
        <v>730</v>
      </c>
      <c r="D749" s="139" t="s">
        <v>1678</v>
      </c>
      <c r="E749" s="145" t="s">
        <v>1609</v>
      </c>
      <c r="F749" s="141" t="s">
        <v>763</v>
      </c>
      <c r="G749" s="168">
        <v>1579901216935</v>
      </c>
      <c r="H749" s="178">
        <v>39088</v>
      </c>
      <c r="I749" s="141"/>
      <c r="J749" s="141"/>
      <c r="K749" s="141"/>
      <c r="L749" s="141"/>
      <c r="M749" s="141"/>
      <c r="N749" s="141"/>
      <c r="O749" s="141"/>
      <c r="P749" s="141"/>
      <c r="R749" s="141" t="s">
        <v>1679</v>
      </c>
    </row>
    <row r="750" spans="1:20" s="125" customFormat="1" ht="21">
      <c r="A750" s="164">
        <v>15</v>
      </c>
      <c r="B750" s="135">
        <v>3678</v>
      </c>
      <c r="C750" s="138" t="s">
        <v>729</v>
      </c>
      <c r="D750" s="139" t="s">
        <v>1676</v>
      </c>
      <c r="E750" s="145" t="s">
        <v>1677</v>
      </c>
      <c r="F750" s="141" t="s">
        <v>764</v>
      </c>
      <c r="G750" s="168">
        <v>1579901195903</v>
      </c>
      <c r="H750" s="178">
        <v>38956</v>
      </c>
      <c r="I750" s="141"/>
      <c r="J750" s="141"/>
      <c r="K750" s="141"/>
      <c r="L750" s="141"/>
      <c r="M750" s="141"/>
      <c r="N750" s="141"/>
      <c r="O750" s="141"/>
      <c r="P750" s="141"/>
      <c r="R750" s="141" t="s">
        <v>1647</v>
      </c>
    </row>
    <row r="751" spans="1:20" s="125" customFormat="1" ht="21">
      <c r="A751" s="164">
        <v>16</v>
      </c>
      <c r="B751" s="135">
        <v>3679</v>
      </c>
      <c r="C751" s="138" t="s">
        <v>729</v>
      </c>
      <c r="D751" s="139" t="s">
        <v>902</v>
      </c>
      <c r="E751" s="145" t="s">
        <v>1684</v>
      </c>
      <c r="F751" s="141" t="s">
        <v>764</v>
      </c>
      <c r="G751" s="168">
        <v>1579901235379</v>
      </c>
      <c r="H751" s="178">
        <v>237543</v>
      </c>
      <c r="I751" s="141"/>
      <c r="J751" s="141"/>
      <c r="K751" s="141"/>
      <c r="L751" s="141"/>
      <c r="M751" s="141"/>
      <c r="N751" s="141"/>
      <c r="O751" s="141"/>
      <c r="P751" s="141"/>
      <c r="R751" s="141" t="s">
        <v>1679</v>
      </c>
    </row>
    <row r="752" spans="1:20" s="125" customFormat="1" ht="21">
      <c r="A752" s="164">
        <v>17</v>
      </c>
      <c r="B752" s="135">
        <v>3680</v>
      </c>
      <c r="C752" s="138" t="s">
        <v>729</v>
      </c>
      <c r="D752" s="139" t="s">
        <v>1682</v>
      </c>
      <c r="E752" s="145" t="s">
        <v>1825</v>
      </c>
      <c r="F752" s="141" t="s">
        <v>764</v>
      </c>
      <c r="G752" s="168">
        <v>1570501330422</v>
      </c>
      <c r="H752" s="178">
        <v>39258</v>
      </c>
      <c r="I752" s="141"/>
      <c r="J752" s="141"/>
      <c r="K752" s="141"/>
      <c r="L752" s="141"/>
      <c r="M752" s="141"/>
      <c r="N752" s="141"/>
      <c r="O752" s="141"/>
      <c r="P752" s="141"/>
      <c r="R752" s="141" t="s">
        <v>1625</v>
      </c>
    </row>
    <row r="753" spans="1:18" s="125" customFormat="1" ht="21">
      <c r="A753" s="164">
        <v>18</v>
      </c>
      <c r="B753" s="135">
        <v>3681</v>
      </c>
      <c r="C753" s="138" t="s">
        <v>729</v>
      </c>
      <c r="D753" s="139" t="s">
        <v>1673</v>
      </c>
      <c r="E753" s="145" t="s">
        <v>1674</v>
      </c>
      <c r="F753" s="141" t="s">
        <v>764</v>
      </c>
      <c r="G753" s="168">
        <v>1570501327341</v>
      </c>
      <c r="H753" s="178">
        <v>39032</v>
      </c>
      <c r="I753" s="141"/>
      <c r="J753" s="141"/>
      <c r="K753" s="141"/>
      <c r="L753" s="141"/>
      <c r="M753" s="141"/>
      <c r="N753" s="141"/>
      <c r="O753" s="141"/>
      <c r="P753" s="141"/>
      <c r="R753" s="141" t="s">
        <v>1647</v>
      </c>
    </row>
    <row r="754" spans="1:18" s="125" customFormat="1" ht="21">
      <c r="A754" s="164">
        <v>19</v>
      </c>
      <c r="B754" s="135">
        <v>3682</v>
      </c>
      <c r="C754" s="138" t="s">
        <v>729</v>
      </c>
      <c r="D754" s="139" t="s">
        <v>1675</v>
      </c>
      <c r="E754" s="145" t="s">
        <v>1196</v>
      </c>
      <c r="F754" s="141" t="s">
        <v>764</v>
      </c>
      <c r="G754" s="168">
        <v>1141101128248</v>
      </c>
      <c r="H754" s="178">
        <v>38927</v>
      </c>
      <c r="I754" s="141"/>
      <c r="J754" s="141"/>
      <c r="K754" s="141"/>
      <c r="L754" s="141"/>
      <c r="M754" s="141"/>
      <c r="N754" s="141"/>
      <c r="O754" s="141"/>
      <c r="P754" s="141"/>
      <c r="R754" s="141" t="s">
        <v>1661</v>
      </c>
    </row>
    <row r="755" spans="1:18" s="125" customFormat="1" ht="21">
      <c r="A755" s="164">
        <v>25</v>
      </c>
      <c r="B755" s="135">
        <v>3754</v>
      </c>
      <c r="C755" s="138" t="s">
        <v>730</v>
      </c>
      <c r="D755" s="139" t="s">
        <v>1680</v>
      </c>
      <c r="E755" s="145" t="s">
        <v>1681</v>
      </c>
      <c r="F755" s="141" t="s">
        <v>763</v>
      </c>
      <c r="G755" s="168">
        <v>1570501325585</v>
      </c>
      <c r="H755" s="178">
        <v>38923</v>
      </c>
      <c r="I755" s="141"/>
      <c r="J755" s="141"/>
      <c r="K755" s="141"/>
      <c r="L755" s="141"/>
      <c r="M755" s="141"/>
      <c r="N755" s="141"/>
      <c r="O755" s="141"/>
      <c r="P755" s="141"/>
      <c r="R755" s="141" t="s">
        <v>1668</v>
      </c>
    </row>
    <row r="756" spans="1:18" s="125" customFormat="1" ht="21">
      <c r="A756" s="164">
        <v>26</v>
      </c>
      <c r="B756" s="135">
        <v>3755</v>
      </c>
      <c r="C756" s="138" t="s">
        <v>730</v>
      </c>
      <c r="D756" s="139" t="s">
        <v>1659</v>
      </c>
      <c r="E756" s="145" t="s">
        <v>1660</v>
      </c>
      <c r="F756" s="141" t="s">
        <v>763</v>
      </c>
      <c r="G756" s="168">
        <v>1769900832983</v>
      </c>
      <c r="H756" s="178">
        <v>39195</v>
      </c>
      <c r="I756" s="141"/>
      <c r="J756" s="141"/>
      <c r="K756" s="141"/>
      <c r="L756" s="141"/>
      <c r="M756" s="141"/>
      <c r="N756" s="141"/>
      <c r="O756" s="141"/>
      <c r="P756" s="141"/>
      <c r="R756" s="141" t="s">
        <v>1661</v>
      </c>
    </row>
    <row r="757" spans="1:18" s="125" customFormat="1" ht="21">
      <c r="A757" s="164">
        <v>15</v>
      </c>
      <c r="B757" s="135">
        <v>3706</v>
      </c>
      <c r="C757" s="166" t="s">
        <v>729</v>
      </c>
      <c r="D757" s="128" t="s">
        <v>1703</v>
      </c>
      <c r="E757" s="163" t="s">
        <v>1704</v>
      </c>
      <c r="F757" s="141" t="s">
        <v>764</v>
      </c>
      <c r="G757" s="168">
        <v>1629900729741</v>
      </c>
      <c r="H757" s="178">
        <v>38450</v>
      </c>
      <c r="I757" s="141"/>
      <c r="J757" s="141"/>
      <c r="K757" s="141"/>
      <c r="L757" s="141"/>
      <c r="M757" s="141"/>
      <c r="N757" s="141"/>
      <c r="O757" s="141"/>
      <c r="P757" s="141"/>
    </row>
    <row r="758" spans="1:18" s="125" customFormat="1" ht="21">
      <c r="A758" s="164">
        <v>16</v>
      </c>
      <c r="B758" s="135">
        <v>3683</v>
      </c>
      <c r="C758" s="138" t="s">
        <v>729</v>
      </c>
      <c r="D758" s="139" t="s">
        <v>1689</v>
      </c>
      <c r="E758" s="145" t="s">
        <v>1690</v>
      </c>
      <c r="F758" s="141" t="s">
        <v>764</v>
      </c>
      <c r="G758" s="168">
        <v>1199901019599</v>
      </c>
      <c r="H758" s="178">
        <v>38344</v>
      </c>
      <c r="I758" s="141"/>
      <c r="J758" s="141"/>
      <c r="K758" s="141"/>
      <c r="L758" s="141"/>
      <c r="M758" s="141"/>
      <c r="N758" s="141"/>
      <c r="O758" s="141"/>
      <c r="P758" s="141"/>
    </row>
    <row r="759" spans="1:18" ht="23.25">
      <c r="B759" s="237">
        <v>3760</v>
      </c>
      <c r="C759" s="88" t="s">
        <v>729</v>
      </c>
      <c r="D759" s="101" t="s">
        <v>1829</v>
      </c>
      <c r="E759" s="101" t="s">
        <v>1830</v>
      </c>
      <c r="F759" s="141" t="s">
        <v>764</v>
      </c>
      <c r="G759" s="168">
        <v>1500701456233</v>
      </c>
      <c r="H759" s="178">
        <v>40263</v>
      </c>
    </row>
    <row r="760" spans="1:18" ht="23.25" customHeight="1">
      <c r="B760" s="237">
        <v>3762</v>
      </c>
      <c r="C760" s="86" t="s">
        <v>729</v>
      </c>
      <c r="D760" s="91" t="s">
        <v>1836</v>
      </c>
      <c r="E760" s="91" t="s">
        <v>1837</v>
      </c>
      <c r="F760" s="234" t="s">
        <v>764</v>
      </c>
      <c r="G760" s="168">
        <v>1104200616341</v>
      </c>
      <c r="H760" s="178">
        <v>39437</v>
      </c>
    </row>
    <row r="761" spans="1:18" ht="23.25">
      <c r="B761" s="237">
        <v>3763</v>
      </c>
      <c r="C761" s="86" t="s">
        <v>730</v>
      </c>
      <c r="D761" s="91" t="s">
        <v>1838</v>
      </c>
      <c r="E761" s="91" t="s">
        <v>1839</v>
      </c>
      <c r="F761" s="234" t="s">
        <v>763</v>
      </c>
      <c r="G761" s="168">
        <v>1849902375317</v>
      </c>
      <c r="H761" s="178">
        <v>41093</v>
      </c>
      <c r="R761" t="s">
        <v>1842</v>
      </c>
    </row>
    <row r="762" spans="1:18" ht="23.25">
      <c r="B762" s="237">
        <v>3764</v>
      </c>
      <c r="C762" s="86" t="s">
        <v>729</v>
      </c>
      <c r="D762" s="91" t="s">
        <v>1840</v>
      </c>
      <c r="E762" s="91" t="s">
        <v>1839</v>
      </c>
      <c r="F762" s="234" t="s">
        <v>764</v>
      </c>
      <c r="G762" s="168">
        <v>1659902610601</v>
      </c>
      <c r="H762" s="178">
        <v>40544</v>
      </c>
      <c r="R762" t="s">
        <v>1842</v>
      </c>
    </row>
    <row r="763" spans="1:18" ht="23.25">
      <c r="B763" s="237">
        <v>3604</v>
      </c>
      <c r="C763" s="86" t="s">
        <v>729</v>
      </c>
      <c r="D763" s="91" t="s">
        <v>1093</v>
      </c>
      <c r="E763" s="91" t="s">
        <v>1094</v>
      </c>
      <c r="F763" s="234" t="s">
        <v>764</v>
      </c>
      <c r="G763" s="168">
        <v>1570501355727</v>
      </c>
      <c r="H763" s="178">
        <v>41006</v>
      </c>
      <c r="R763" t="s">
        <v>1841</v>
      </c>
    </row>
    <row r="764" spans="1:18" ht="23.25">
      <c r="B764" s="237">
        <v>3765</v>
      </c>
      <c r="C764" s="86" t="s">
        <v>729</v>
      </c>
      <c r="D764" s="91" t="s">
        <v>1844</v>
      </c>
      <c r="E764" s="91" t="s">
        <v>1845</v>
      </c>
      <c r="F764" s="234" t="s">
        <v>764</v>
      </c>
      <c r="G764" s="168">
        <v>1209000434978</v>
      </c>
      <c r="H764" s="178">
        <v>39794</v>
      </c>
    </row>
    <row r="765" spans="1:18" ht="23.25">
      <c r="B765" s="237">
        <v>3766</v>
      </c>
      <c r="C765" s="86" t="s">
        <v>730</v>
      </c>
      <c r="D765" s="91" t="s">
        <v>917</v>
      </c>
      <c r="E765" s="91" t="s">
        <v>1722</v>
      </c>
      <c r="F765" s="234" t="s">
        <v>763</v>
      </c>
      <c r="G765" s="168">
        <v>1579901745318</v>
      </c>
      <c r="H765" s="178">
        <v>42299</v>
      </c>
    </row>
    <row r="766" spans="1:18" ht="23.25">
      <c r="B766" s="321">
        <v>3767</v>
      </c>
      <c r="C766" s="322" t="s">
        <v>729</v>
      </c>
      <c r="D766" s="323" t="s">
        <v>490</v>
      </c>
      <c r="E766" s="323" t="s">
        <v>1846</v>
      </c>
      <c r="F766" s="234" t="s">
        <v>764</v>
      </c>
      <c r="G766" s="324">
        <v>1570501366851</v>
      </c>
      <c r="H766" s="325">
        <v>41850</v>
      </c>
    </row>
    <row r="767" spans="1:18" ht="23.25" customHeight="1">
      <c r="B767" s="326"/>
      <c r="C767" s="326"/>
      <c r="D767" s="326"/>
      <c r="E767" s="326"/>
      <c r="F767" s="326"/>
      <c r="G767" s="326"/>
      <c r="H767" s="326"/>
    </row>
    <row r="768" spans="1:18" ht="24" customHeight="1">
      <c r="B768" s="87">
        <v>3768</v>
      </c>
      <c r="C768" s="327" t="s">
        <v>729</v>
      </c>
      <c r="D768" s="328" t="s">
        <v>516</v>
      </c>
      <c r="E768" s="328" t="s">
        <v>1908</v>
      </c>
      <c r="F768" s="329" t="s">
        <v>764</v>
      </c>
      <c r="G768" s="324">
        <v>1567700066021</v>
      </c>
      <c r="H768" s="334">
        <v>41480</v>
      </c>
      <c r="I768" s="329" t="s">
        <v>28</v>
      </c>
      <c r="J768" s="342" t="s">
        <v>1975</v>
      </c>
      <c r="R768" s="338" t="s">
        <v>1943</v>
      </c>
    </row>
    <row r="769" spans="2:18" ht="22.5" customHeight="1">
      <c r="B769" s="87">
        <v>3769</v>
      </c>
      <c r="C769" s="327" t="s">
        <v>729</v>
      </c>
      <c r="D769" s="328" t="s">
        <v>1909</v>
      </c>
      <c r="E769" s="328" t="s">
        <v>1910</v>
      </c>
      <c r="F769" s="329" t="s">
        <v>764</v>
      </c>
      <c r="G769" s="324">
        <v>1579901606580</v>
      </c>
      <c r="H769" s="334">
        <v>41493</v>
      </c>
      <c r="I769" s="329" t="s">
        <v>28</v>
      </c>
      <c r="J769" s="342" t="s">
        <v>1975</v>
      </c>
      <c r="R769" s="338" t="s">
        <v>1973</v>
      </c>
    </row>
    <row r="770" spans="2:18" ht="21" customHeight="1">
      <c r="B770" s="87">
        <v>3770</v>
      </c>
      <c r="C770" s="327" t="s">
        <v>729</v>
      </c>
      <c r="D770" s="328" t="s">
        <v>1911</v>
      </c>
      <c r="E770" s="328" t="s">
        <v>1912</v>
      </c>
      <c r="F770" s="329" t="s">
        <v>764</v>
      </c>
      <c r="G770" s="324">
        <v>1579901622623</v>
      </c>
      <c r="H770" s="334">
        <v>41579</v>
      </c>
      <c r="I770" s="329" t="s">
        <v>28</v>
      </c>
      <c r="J770" s="342" t="s">
        <v>1975</v>
      </c>
      <c r="R770" s="338" t="s">
        <v>1943</v>
      </c>
    </row>
    <row r="771" spans="2:18" ht="23.25">
      <c r="B771" s="87">
        <v>3771</v>
      </c>
      <c r="C771" s="327" t="s">
        <v>729</v>
      </c>
      <c r="D771" s="328" t="s">
        <v>1913</v>
      </c>
      <c r="E771" s="328" t="s">
        <v>1914</v>
      </c>
      <c r="F771" s="329" t="s">
        <v>764</v>
      </c>
      <c r="G771" s="324">
        <v>1579901606733</v>
      </c>
      <c r="H771" s="334">
        <v>41495</v>
      </c>
      <c r="I771" s="329" t="s">
        <v>28</v>
      </c>
      <c r="J771" s="342" t="s">
        <v>1975</v>
      </c>
      <c r="R771" s="337" t="s">
        <v>1944</v>
      </c>
    </row>
    <row r="772" spans="2:18" ht="23.25">
      <c r="B772" s="87">
        <v>3772</v>
      </c>
      <c r="C772" s="327" t="s">
        <v>730</v>
      </c>
      <c r="D772" s="328" t="s">
        <v>1915</v>
      </c>
      <c r="E772" s="328" t="s">
        <v>1916</v>
      </c>
      <c r="F772" s="234" t="s">
        <v>763</v>
      </c>
      <c r="G772" s="324">
        <v>1570501363169</v>
      </c>
      <c r="H772" s="334">
        <v>41548</v>
      </c>
      <c r="I772" s="329" t="s">
        <v>28</v>
      </c>
      <c r="J772" s="342" t="s">
        <v>1975</v>
      </c>
      <c r="R772" s="337" t="s">
        <v>1610</v>
      </c>
    </row>
    <row r="773" spans="2:18" ht="23.25">
      <c r="B773" s="87">
        <v>3773</v>
      </c>
      <c r="C773" s="327" t="s">
        <v>730</v>
      </c>
      <c r="D773" s="328" t="s">
        <v>1917</v>
      </c>
      <c r="E773" s="328" t="s">
        <v>1918</v>
      </c>
      <c r="F773" s="234" t="s">
        <v>763</v>
      </c>
      <c r="G773" s="324">
        <v>1570501365111</v>
      </c>
      <c r="H773" s="334">
        <v>41699</v>
      </c>
      <c r="I773" s="329" t="s">
        <v>28</v>
      </c>
      <c r="J773" s="342" t="s">
        <v>1975</v>
      </c>
      <c r="R773" s="337" t="s">
        <v>1974</v>
      </c>
    </row>
    <row r="774" spans="2:18" ht="23.25">
      <c r="B774" s="87">
        <v>3774</v>
      </c>
      <c r="C774" s="327" t="s">
        <v>730</v>
      </c>
      <c r="D774" s="328" t="s">
        <v>405</v>
      </c>
      <c r="E774" s="328" t="s">
        <v>1919</v>
      </c>
      <c r="F774" s="234" t="s">
        <v>763</v>
      </c>
      <c r="G774" s="324">
        <v>1579901649521</v>
      </c>
      <c r="H774" s="334">
        <v>41730</v>
      </c>
      <c r="I774" s="329" t="s">
        <v>28</v>
      </c>
      <c r="J774" s="342" t="s">
        <v>1975</v>
      </c>
      <c r="R774" s="337" t="s">
        <v>1610</v>
      </c>
    </row>
    <row r="775" spans="2:18" ht="23.25">
      <c r="B775" s="87">
        <v>3775</v>
      </c>
      <c r="C775" s="330" t="s">
        <v>730</v>
      </c>
      <c r="D775" s="283" t="s">
        <v>395</v>
      </c>
      <c r="E775" s="283" t="s">
        <v>1920</v>
      </c>
      <c r="F775" s="234" t="s">
        <v>763</v>
      </c>
      <c r="G775" s="324">
        <v>1969800521488</v>
      </c>
      <c r="H775" s="334">
        <v>41493</v>
      </c>
      <c r="I775" s="329" t="s">
        <v>28</v>
      </c>
      <c r="J775" s="342" t="s">
        <v>1975</v>
      </c>
      <c r="R775" s="337" t="s">
        <v>1610</v>
      </c>
    </row>
    <row r="776" spans="2:18" ht="23.25">
      <c r="B776" s="87">
        <v>3776</v>
      </c>
      <c r="C776" s="330" t="s">
        <v>729</v>
      </c>
      <c r="D776" s="283" t="s">
        <v>1935</v>
      </c>
      <c r="E776" s="283" t="s">
        <v>1908</v>
      </c>
      <c r="F776" s="329" t="s">
        <v>764</v>
      </c>
      <c r="G776" s="324">
        <v>1567700066012</v>
      </c>
      <c r="H776" s="334">
        <v>41480</v>
      </c>
      <c r="I776" s="329" t="s">
        <v>58</v>
      </c>
      <c r="J776" s="342" t="s">
        <v>1975</v>
      </c>
      <c r="R776" s="338" t="s">
        <v>1943</v>
      </c>
    </row>
    <row r="777" spans="2:18" ht="23.25">
      <c r="B777" s="87">
        <v>3777</v>
      </c>
      <c r="C777" s="330" t="s">
        <v>729</v>
      </c>
      <c r="D777" s="283" t="s">
        <v>1936</v>
      </c>
      <c r="E777" s="283" t="s">
        <v>1924</v>
      </c>
      <c r="F777" s="329" t="s">
        <v>764</v>
      </c>
      <c r="G777" s="324">
        <v>1579901615449</v>
      </c>
      <c r="H777" s="334">
        <v>41538</v>
      </c>
      <c r="I777" s="329" t="s">
        <v>58</v>
      </c>
      <c r="J777" s="342" t="s">
        <v>1975</v>
      </c>
      <c r="R777" s="337" t="s">
        <v>1610</v>
      </c>
    </row>
    <row r="778" spans="2:18" ht="23.25">
      <c r="B778" s="87">
        <v>3778</v>
      </c>
      <c r="C778" s="330" t="s">
        <v>729</v>
      </c>
      <c r="D778" s="283" t="s">
        <v>1332</v>
      </c>
      <c r="E778" s="283" t="s">
        <v>1937</v>
      </c>
      <c r="F778" s="329" t="s">
        <v>764</v>
      </c>
      <c r="G778" s="324">
        <v>1579901644716</v>
      </c>
      <c r="H778" s="334">
        <v>41707</v>
      </c>
      <c r="I778" s="329" t="s">
        <v>58</v>
      </c>
      <c r="J778" s="342" t="s">
        <v>1975</v>
      </c>
      <c r="R778" s="340" t="s">
        <v>1974</v>
      </c>
    </row>
    <row r="779" spans="2:18" ht="23.25">
      <c r="B779" s="87">
        <v>3779</v>
      </c>
      <c r="C779" s="330" t="s">
        <v>729</v>
      </c>
      <c r="D779" s="283" t="s">
        <v>1938</v>
      </c>
      <c r="E779" s="283" t="s">
        <v>35</v>
      </c>
      <c r="F779" s="329" t="s">
        <v>764</v>
      </c>
      <c r="G779" s="324">
        <v>1570501364220</v>
      </c>
      <c r="H779" s="334">
        <v>41625</v>
      </c>
      <c r="I779" s="329" t="s">
        <v>58</v>
      </c>
      <c r="J779" s="342" t="s">
        <v>1975</v>
      </c>
      <c r="R779" s="338" t="s">
        <v>1943</v>
      </c>
    </row>
    <row r="780" spans="2:18" ht="23.25">
      <c r="B780" s="87">
        <v>3780</v>
      </c>
      <c r="C780" s="330" t="s">
        <v>729</v>
      </c>
      <c r="D780" s="283" t="s">
        <v>1718</v>
      </c>
      <c r="E780" s="283" t="s">
        <v>1939</v>
      </c>
      <c r="F780" s="329" t="s">
        <v>764</v>
      </c>
      <c r="G780" s="324">
        <v>1570501365030</v>
      </c>
      <c r="H780" s="334">
        <v>41694</v>
      </c>
      <c r="I780" s="329" t="s">
        <v>58</v>
      </c>
      <c r="J780" s="342" t="s">
        <v>1975</v>
      </c>
      <c r="R780" s="343" t="s">
        <v>1943</v>
      </c>
    </row>
    <row r="781" spans="2:18" ht="23.25">
      <c r="B781" s="87">
        <v>3781</v>
      </c>
      <c r="C781" s="300" t="s">
        <v>729</v>
      </c>
      <c r="D781" s="296" t="s">
        <v>533</v>
      </c>
      <c r="E781" s="296" t="s">
        <v>1234</v>
      </c>
      <c r="F781" s="329" t="s">
        <v>764</v>
      </c>
      <c r="G781" s="324">
        <v>1579901645682</v>
      </c>
      <c r="H781" s="334">
        <v>41710</v>
      </c>
      <c r="I781" s="329" t="s">
        <v>58</v>
      </c>
      <c r="J781" s="342" t="s">
        <v>1975</v>
      </c>
      <c r="R781" s="343" t="s">
        <v>1943</v>
      </c>
    </row>
    <row r="782" spans="2:18" ht="23.25">
      <c r="B782" s="87">
        <v>3782</v>
      </c>
      <c r="C782" s="330" t="s">
        <v>730</v>
      </c>
      <c r="D782" s="283" t="s">
        <v>2079</v>
      </c>
      <c r="E782" s="283" t="s">
        <v>1940</v>
      </c>
      <c r="F782" s="234" t="s">
        <v>763</v>
      </c>
      <c r="G782" s="324">
        <v>1579901634648</v>
      </c>
      <c r="H782" s="334">
        <v>41647</v>
      </c>
      <c r="I782" s="329" t="s">
        <v>58</v>
      </c>
      <c r="J782" s="342" t="s">
        <v>1975</v>
      </c>
      <c r="R782" s="343" t="s">
        <v>1943</v>
      </c>
    </row>
    <row r="783" spans="2:18" ht="23.25">
      <c r="B783" s="87">
        <v>3783</v>
      </c>
      <c r="C783" s="300" t="s">
        <v>730</v>
      </c>
      <c r="D783" s="296" t="s">
        <v>1941</v>
      </c>
      <c r="E783" s="296" t="s">
        <v>1942</v>
      </c>
      <c r="F783" s="234" t="s">
        <v>763</v>
      </c>
      <c r="G783" s="324">
        <v>1570501362707</v>
      </c>
      <c r="H783" s="334">
        <v>41513</v>
      </c>
      <c r="I783" s="329" t="s">
        <v>58</v>
      </c>
      <c r="J783" s="342" t="s">
        <v>1975</v>
      </c>
      <c r="R783" s="343" t="s">
        <v>1959</v>
      </c>
    </row>
    <row r="784" spans="2:18" ht="23.25">
      <c r="B784" s="87">
        <v>3784</v>
      </c>
      <c r="C784" s="330" t="s">
        <v>729</v>
      </c>
      <c r="D784" s="283" t="s">
        <v>1922</v>
      </c>
      <c r="E784" s="283" t="s">
        <v>1762</v>
      </c>
      <c r="F784" s="329" t="s">
        <v>764</v>
      </c>
      <c r="G784" s="324">
        <v>1579901615031</v>
      </c>
      <c r="H784" s="334">
        <v>41537</v>
      </c>
      <c r="I784" s="329" t="s">
        <v>1873</v>
      </c>
      <c r="J784" s="342" t="s">
        <v>1975</v>
      </c>
      <c r="R784" s="345" t="s">
        <v>1943</v>
      </c>
    </row>
    <row r="785" spans="2:18" ht="23.25">
      <c r="B785" s="87">
        <v>3785</v>
      </c>
      <c r="C785" s="327" t="s">
        <v>729</v>
      </c>
      <c r="D785" s="328" t="s">
        <v>1921</v>
      </c>
      <c r="E785" s="328" t="s">
        <v>1778</v>
      </c>
      <c r="F785" s="329" t="s">
        <v>764</v>
      </c>
      <c r="G785" s="324">
        <v>1579901630529</v>
      </c>
      <c r="H785" s="334">
        <v>41624</v>
      </c>
      <c r="I785" s="329" t="s">
        <v>1873</v>
      </c>
      <c r="J785" s="342" t="s">
        <v>1975</v>
      </c>
      <c r="R785" s="341" t="s">
        <v>1976</v>
      </c>
    </row>
    <row r="786" spans="2:18" ht="23.25">
      <c r="B786" s="87">
        <v>3786</v>
      </c>
      <c r="C786" s="330" t="s">
        <v>729</v>
      </c>
      <c r="D786" s="283" t="s">
        <v>1923</v>
      </c>
      <c r="E786" s="283" t="s">
        <v>1924</v>
      </c>
      <c r="F786" s="329" t="s">
        <v>764</v>
      </c>
      <c r="G786" s="324">
        <v>1579901615457</v>
      </c>
      <c r="H786" s="334">
        <v>41538</v>
      </c>
      <c r="I786" s="329" t="s">
        <v>1873</v>
      </c>
      <c r="J786" s="342" t="s">
        <v>1975</v>
      </c>
      <c r="R786" s="341" t="s">
        <v>1977</v>
      </c>
    </row>
    <row r="787" spans="2:18" ht="23.25">
      <c r="B787" s="87">
        <v>3787</v>
      </c>
      <c r="C787" s="330" t="s">
        <v>729</v>
      </c>
      <c r="D787" s="283" t="s">
        <v>1925</v>
      </c>
      <c r="E787" s="283" t="s">
        <v>1926</v>
      </c>
      <c r="F787" s="329" t="s">
        <v>764</v>
      </c>
      <c r="G787" s="324">
        <v>1570501364408</v>
      </c>
      <c r="H787" s="334">
        <v>41633</v>
      </c>
      <c r="I787" s="329" t="s">
        <v>1873</v>
      </c>
      <c r="J787" s="342" t="s">
        <v>1975</v>
      </c>
      <c r="R787" t="s">
        <v>1644</v>
      </c>
    </row>
    <row r="788" spans="2:18" ht="23.25">
      <c r="B788" s="87">
        <v>3788</v>
      </c>
      <c r="C788" s="330" t="s">
        <v>729</v>
      </c>
      <c r="D788" s="283" t="s">
        <v>1927</v>
      </c>
      <c r="E788" s="283" t="s">
        <v>1928</v>
      </c>
      <c r="F788" s="329" t="s">
        <v>764</v>
      </c>
      <c r="G788" s="324">
        <v>1509966995505</v>
      </c>
      <c r="H788" s="334">
        <v>41483</v>
      </c>
      <c r="I788" s="329" t="s">
        <v>1873</v>
      </c>
      <c r="J788" s="342" t="s">
        <v>1975</v>
      </c>
      <c r="R788" s="345" t="s">
        <v>1943</v>
      </c>
    </row>
    <row r="789" spans="2:18" ht="23.25">
      <c r="B789" s="87">
        <v>3789</v>
      </c>
      <c r="C789" s="330" t="s">
        <v>729</v>
      </c>
      <c r="D789" s="283" t="s">
        <v>1505</v>
      </c>
      <c r="E789" s="283" t="s">
        <v>1929</v>
      </c>
      <c r="F789" s="329" t="s">
        <v>764</v>
      </c>
      <c r="G789" s="324">
        <v>1570501363592</v>
      </c>
      <c r="H789" s="334">
        <v>41578</v>
      </c>
      <c r="I789" s="329" t="s">
        <v>1873</v>
      </c>
      <c r="J789" s="342" t="s">
        <v>1975</v>
      </c>
      <c r="R789" t="s">
        <v>1625</v>
      </c>
    </row>
    <row r="790" spans="2:18" ht="23.25">
      <c r="B790" s="87">
        <v>3790</v>
      </c>
      <c r="C790" s="330" t="s">
        <v>730</v>
      </c>
      <c r="D790" s="283" t="s">
        <v>1930</v>
      </c>
      <c r="E790" s="283" t="s">
        <v>995</v>
      </c>
      <c r="F790" s="234" t="s">
        <v>763</v>
      </c>
      <c r="G790" s="324">
        <v>1567700063111</v>
      </c>
      <c r="H790" s="334">
        <v>41429</v>
      </c>
      <c r="I790" s="329" t="s">
        <v>1873</v>
      </c>
      <c r="J790" s="342" t="s">
        <v>1975</v>
      </c>
      <c r="R790" t="s">
        <v>1978</v>
      </c>
    </row>
    <row r="791" spans="2:18" ht="23.25">
      <c r="B791" s="87">
        <v>3791</v>
      </c>
      <c r="C791" s="330" t="s">
        <v>730</v>
      </c>
      <c r="D791" s="283" t="s">
        <v>1931</v>
      </c>
      <c r="E791" s="283" t="s">
        <v>1932</v>
      </c>
      <c r="F791" s="234" t="s">
        <v>763</v>
      </c>
      <c r="G791" s="324">
        <v>1578500052485</v>
      </c>
      <c r="H791" s="334">
        <v>41558</v>
      </c>
      <c r="I791" s="329" t="s">
        <v>1873</v>
      </c>
      <c r="J791" s="342" t="s">
        <v>1975</v>
      </c>
      <c r="R791" t="s">
        <v>1979</v>
      </c>
    </row>
    <row r="792" spans="2:18" ht="23.25">
      <c r="B792" s="87">
        <v>3792</v>
      </c>
      <c r="C792" s="300" t="s">
        <v>730</v>
      </c>
      <c r="D792" s="296" t="s">
        <v>1933</v>
      </c>
      <c r="E792" s="331" t="s">
        <v>1934</v>
      </c>
      <c r="F792" s="234" t="s">
        <v>763</v>
      </c>
      <c r="G792" s="324">
        <v>1129902415838</v>
      </c>
      <c r="H792" s="334">
        <v>41718</v>
      </c>
      <c r="I792" s="329" t="s">
        <v>1873</v>
      </c>
      <c r="J792" s="342" t="s">
        <v>1975</v>
      </c>
      <c r="R792" s="341" t="s">
        <v>1977</v>
      </c>
    </row>
    <row r="793" spans="2:18" ht="23.25">
      <c r="B793" s="144">
        <v>3749</v>
      </c>
      <c r="C793" s="267" t="s">
        <v>730</v>
      </c>
      <c r="D793" s="268" t="s">
        <v>1779</v>
      </c>
      <c r="E793" s="269" t="s">
        <v>1780</v>
      </c>
      <c r="F793" s="234" t="s">
        <v>763</v>
      </c>
      <c r="G793" s="324">
        <v>1570501365072</v>
      </c>
      <c r="H793" s="334">
        <v>41690</v>
      </c>
      <c r="I793" s="329" t="s">
        <v>28</v>
      </c>
      <c r="J793" s="326"/>
    </row>
    <row r="794" spans="2:18" ht="23.25">
      <c r="B794" s="144">
        <v>3717</v>
      </c>
      <c r="C794" s="264" t="s">
        <v>730</v>
      </c>
      <c r="D794" s="265" t="s">
        <v>1777</v>
      </c>
      <c r="E794" s="266" t="s">
        <v>1778</v>
      </c>
      <c r="F794" s="234" t="s">
        <v>763</v>
      </c>
      <c r="G794" s="324">
        <v>1570501363371</v>
      </c>
      <c r="H794" s="334">
        <v>41562</v>
      </c>
      <c r="I794" s="329" t="s">
        <v>1873</v>
      </c>
      <c r="J794" s="326"/>
    </row>
    <row r="795" spans="2:18" ht="23.25">
      <c r="B795" s="144">
        <v>3857</v>
      </c>
      <c r="C795" s="264" t="s">
        <v>729</v>
      </c>
      <c r="D795" s="265" t="s">
        <v>2071</v>
      </c>
      <c r="E795" s="266" t="s">
        <v>2072</v>
      </c>
      <c r="F795" s="234" t="s">
        <v>764</v>
      </c>
      <c r="G795" s="324">
        <v>1577700010351</v>
      </c>
      <c r="H795" s="334">
        <v>41725</v>
      </c>
      <c r="I795" s="329" t="s">
        <v>28</v>
      </c>
      <c r="J795" s="342" t="s">
        <v>1975</v>
      </c>
      <c r="R795" t="s">
        <v>2073</v>
      </c>
    </row>
    <row r="796" spans="2:18" ht="23.25">
      <c r="B796" s="144">
        <v>3858</v>
      </c>
      <c r="C796" s="264" t="s">
        <v>729</v>
      </c>
      <c r="D796" s="339" t="s">
        <v>951</v>
      </c>
      <c r="E796" s="339" t="s">
        <v>1946</v>
      </c>
      <c r="F796" s="234" t="s">
        <v>764</v>
      </c>
      <c r="G796" s="324">
        <v>1579901567665</v>
      </c>
      <c r="H796" s="334">
        <v>41254</v>
      </c>
      <c r="I796" s="329" t="s">
        <v>88</v>
      </c>
      <c r="J796" s="326"/>
      <c r="R796" t="s">
        <v>1947</v>
      </c>
    </row>
    <row r="797" spans="2:18" ht="23.25">
      <c r="B797" s="144">
        <v>3859</v>
      </c>
      <c r="C797" s="339" t="s">
        <v>730</v>
      </c>
      <c r="D797" s="339" t="s">
        <v>1948</v>
      </c>
      <c r="E797" s="339" t="s">
        <v>1949</v>
      </c>
      <c r="F797" s="234" t="s">
        <v>763</v>
      </c>
      <c r="G797" s="324">
        <v>1368100089081</v>
      </c>
      <c r="H797" s="334">
        <v>40953</v>
      </c>
      <c r="I797" s="329" t="s">
        <v>113</v>
      </c>
      <c r="J797" s="326"/>
      <c r="R797" t="s">
        <v>2074</v>
      </c>
    </row>
    <row r="798" spans="2:18" ht="23.25">
      <c r="B798" s="144">
        <v>3860</v>
      </c>
      <c r="C798" s="369" t="s">
        <v>729</v>
      </c>
      <c r="D798" s="259" t="s">
        <v>1951</v>
      </c>
      <c r="E798" s="259" t="s">
        <v>1952</v>
      </c>
      <c r="F798" s="234" t="s">
        <v>764</v>
      </c>
      <c r="G798" s="324">
        <v>1719900857439</v>
      </c>
      <c r="H798" s="334">
        <v>40521</v>
      </c>
      <c r="I798" s="329" t="s">
        <v>114</v>
      </c>
      <c r="J798" s="326"/>
      <c r="R798" t="s">
        <v>1953</v>
      </c>
    </row>
    <row r="799" spans="2:18" ht="23.25">
      <c r="B799" s="144">
        <v>3861</v>
      </c>
      <c r="C799" s="318" t="s">
        <v>730</v>
      </c>
      <c r="D799" s="295" t="s">
        <v>1954</v>
      </c>
      <c r="E799" s="305" t="s">
        <v>1955</v>
      </c>
      <c r="F799" s="234" t="s">
        <v>763</v>
      </c>
      <c r="G799" s="324">
        <v>1570501353783</v>
      </c>
      <c r="H799" s="334">
        <v>40865</v>
      </c>
      <c r="I799" s="329" t="s">
        <v>114</v>
      </c>
      <c r="J799" s="326"/>
      <c r="R799" t="s">
        <v>2075</v>
      </c>
    </row>
    <row r="800" spans="2:18" ht="23.25">
      <c r="B800" s="144">
        <v>3862</v>
      </c>
      <c r="C800" s="311" t="s">
        <v>729</v>
      </c>
      <c r="D800" s="262" t="s">
        <v>1957</v>
      </c>
      <c r="E800" s="278" t="s">
        <v>1958</v>
      </c>
      <c r="F800" s="234" t="s">
        <v>764</v>
      </c>
      <c r="G800" s="324">
        <v>1579901457851</v>
      </c>
      <c r="H800" s="334">
        <v>40637</v>
      </c>
      <c r="I800" s="329" t="s">
        <v>141</v>
      </c>
      <c r="J800" s="326"/>
    </row>
    <row r="801" spans="2:10" ht="23.25">
      <c r="B801" s="144">
        <v>3863</v>
      </c>
      <c r="C801" s="311" t="s">
        <v>729</v>
      </c>
      <c r="D801" s="262" t="s">
        <v>1960</v>
      </c>
      <c r="E801" s="263" t="s">
        <v>1961</v>
      </c>
      <c r="F801" s="234" t="s">
        <v>764</v>
      </c>
      <c r="G801" s="324">
        <v>1509966765097</v>
      </c>
      <c r="H801" s="334">
        <v>40242</v>
      </c>
      <c r="I801" s="329" t="s">
        <v>220</v>
      </c>
      <c r="J801" s="326"/>
    </row>
    <row r="802" spans="2:10" ht="23.25">
      <c r="B802" s="144">
        <v>3864</v>
      </c>
      <c r="C802" s="311" t="s">
        <v>730</v>
      </c>
      <c r="D802" s="262" t="s">
        <v>1963</v>
      </c>
      <c r="E802" s="263" t="s">
        <v>1964</v>
      </c>
      <c r="F802" s="234" t="s">
        <v>763</v>
      </c>
      <c r="G802" s="324">
        <v>1570501342439</v>
      </c>
      <c r="H802" s="334">
        <v>40066</v>
      </c>
      <c r="I802" s="329" t="s">
        <v>220</v>
      </c>
      <c r="J802" s="326"/>
    </row>
    <row r="803" spans="2:10" ht="23.25">
      <c r="B803" s="144">
        <v>3865</v>
      </c>
      <c r="C803" s="370" t="s">
        <v>729</v>
      </c>
      <c r="D803" s="293" t="s">
        <v>2076</v>
      </c>
      <c r="E803" s="294" t="s">
        <v>2077</v>
      </c>
      <c r="F803" s="234" t="s">
        <v>764</v>
      </c>
      <c r="G803" s="324">
        <v>1570501343711</v>
      </c>
      <c r="H803" s="334">
        <v>40141</v>
      </c>
      <c r="I803" s="329" t="s">
        <v>220</v>
      </c>
      <c r="J803" s="326"/>
    </row>
    <row r="804" spans="2:10" ht="23.25">
      <c r="B804" s="144">
        <v>3866</v>
      </c>
      <c r="C804" s="371" t="s">
        <v>729</v>
      </c>
      <c r="D804" s="262" t="s">
        <v>1965</v>
      </c>
      <c r="E804" s="263" t="s">
        <v>1966</v>
      </c>
      <c r="F804" s="234" t="s">
        <v>764</v>
      </c>
      <c r="G804" s="324">
        <v>1909803385585</v>
      </c>
      <c r="H804" s="334">
        <v>39788</v>
      </c>
      <c r="I804" s="329" t="s">
        <v>280</v>
      </c>
      <c r="J804" s="326"/>
    </row>
    <row r="805" spans="2:10" ht="23.25">
      <c r="B805" s="144">
        <v>3867</v>
      </c>
      <c r="C805" s="311" t="s">
        <v>730</v>
      </c>
      <c r="D805" s="262" t="s">
        <v>1967</v>
      </c>
      <c r="E805" s="263" t="s">
        <v>1968</v>
      </c>
      <c r="F805" s="234" t="s">
        <v>763</v>
      </c>
      <c r="G805" s="324">
        <v>1102400216174</v>
      </c>
      <c r="H805" s="334">
        <v>39582</v>
      </c>
      <c r="I805" s="329" t="s">
        <v>280</v>
      </c>
      <c r="J805" s="342" t="s">
        <v>1975</v>
      </c>
    </row>
    <row r="806" spans="2:10" ht="23.25">
      <c r="B806" s="417">
        <v>3868</v>
      </c>
      <c r="C806" s="438" t="s">
        <v>730</v>
      </c>
      <c r="D806" s="439" t="s">
        <v>695</v>
      </c>
      <c r="E806" s="440" t="s">
        <v>1969</v>
      </c>
      <c r="F806" s="419" t="s">
        <v>763</v>
      </c>
      <c r="G806" s="420">
        <v>1648900112263</v>
      </c>
      <c r="H806" s="421">
        <v>39761</v>
      </c>
      <c r="I806" s="422" t="s">
        <v>280</v>
      </c>
      <c r="J806" s="423" t="s">
        <v>2091</v>
      </c>
    </row>
    <row r="807" spans="2:10" s="424" customFormat="1" ht="23.25">
      <c r="B807" s="417">
        <v>3869</v>
      </c>
      <c r="C807" s="418" t="s">
        <v>729</v>
      </c>
      <c r="D807" s="418" t="s">
        <v>1890</v>
      </c>
      <c r="E807" s="418" t="s">
        <v>1891</v>
      </c>
      <c r="F807" s="419" t="s">
        <v>764</v>
      </c>
      <c r="G807" s="420">
        <v>1570501330236</v>
      </c>
      <c r="H807" s="421">
        <v>39235</v>
      </c>
      <c r="I807" s="422" t="s">
        <v>300</v>
      </c>
      <c r="J807" s="423" t="s">
        <v>2091</v>
      </c>
    </row>
    <row r="808" spans="2:10" ht="23.25">
      <c r="B808" s="144">
        <v>3870</v>
      </c>
      <c r="C808" s="253" t="s">
        <v>729</v>
      </c>
      <c r="D808" s="253" t="s">
        <v>566</v>
      </c>
      <c r="E808" s="253" t="s">
        <v>31</v>
      </c>
      <c r="F808" s="234" t="s">
        <v>764</v>
      </c>
      <c r="G808" s="324">
        <v>1570501332212</v>
      </c>
      <c r="H808" s="334">
        <v>39348</v>
      </c>
      <c r="I808" s="329" t="s">
        <v>300</v>
      </c>
      <c r="J808" s="326"/>
    </row>
    <row r="809" spans="2:10" ht="23.25">
      <c r="B809" s="144">
        <v>3871</v>
      </c>
      <c r="C809" s="253" t="s">
        <v>729</v>
      </c>
      <c r="D809" s="253" t="s">
        <v>1892</v>
      </c>
      <c r="E809" s="253" t="s">
        <v>1893</v>
      </c>
      <c r="F809" s="234" t="s">
        <v>764</v>
      </c>
      <c r="G809" s="324">
        <v>1570501335467</v>
      </c>
      <c r="H809" s="334">
        <v>39553</v>
      </c>
      <c r="I809" s="329" t="s">
        <v>300</v>
      </c>
      <c r="J809" s="326"/>
    </row>
    <row r="810" spans="2:10" ht="23.25">
      <c r="B810" s="372">
        <v>3872</v>
      </c>
      <c r="C810" s="253" t="s">
        <v>730</v>
      </c>
      <c r="D810" s="253" t="s">
        <v>1894</v>
      </c>
      <c r="E810" s="253" t="s">
        <v>1895</v>
      </c>
      <c r="F810" s="234" t="s">
        <v>763</v>
      </c>
      <c r="G810" s="324">
        <v>1570501333693</v>
      </c>
      <c r="H810" s="334">
        <v>39441</v>
      </c>
      <c r="I810" s="329" t="s">
        <v>300</v>
      </c>
      <c r="J810" s="326"/>
    </row>
    <row r="811" spans="2:10" ht="23.25">
      <c r="B811" s="372">
        <v>3873</v>
      </c>
      <c r="C811" s="253" t="s">
        <v>729</v>
      </c>
      <c r="D811" s="253" t="s">
        <v>1896</v>
      </c>
      <c r="E811" s="253" t="s">
        <v>1897</v>
      </c>
      <c r="F811" s="234" t="s">
        <v>764</v>
      </c>
      <c r="G811" s="324">
        <v>1101801522020</v>
      </c>
      <c r="H811" s="373">
        <v>39293</v>
      </c>
      <c r="I811" s="329" t="s">
        <v>327</v>
      </c>
      <c r="J811" s="326"/>
    </row>
    <row r="812" spans="2:10" ht="23.25">
      <c r="B812" s="372">
        <v>3874</v>
      </c>
      <c r="C812" s="253" t="s">
        <v>729</v>
      </c>
      <c r="D812" s="253" t="s">
        <v>1898</v>
      </c>
      <c r="E812" s="253" t="s">
        <v>1899</v>
      </c>
      <c r="F812" s="234" t="s">
        <v>764</v>
      </c>
      <c r="G812" s="324">
        <v>1579901267653</v>
      </c>
      <c r="H812" s="334">
        <v>39429</v>
      </c>
      <c r="I812" s="329" t="s">
        <v>327</v>
      </c>
      <c r="J812" s="326"/>
    </row>
    <row r="813" spans="2:10" ht="23.25">
      <c r="B813" s="372">
        <v>3875</v>
      </c>
      <c r="C813" s="253" t="s">
        <v>730</v>
      </c>
      <c r="D813" s="253" t="s">
        <v>1900</v>
      </c>
      <c r="E813" s="253" t="s">
        <v>1901</v>
      </c>
      <c r="F813" s="234" t="s">
        <v>763</v>
      </c>
      <c r="G813" s="324">
        <v>1570501335947</v>
      </c>
      <c r="H813" s="334">
        <v>39583</v>
      </c>
      <c r="I813" s="329" t="s">
        <v>327</v>
      </c>
      <c r="J813" s="326"/>
    </row>
    <row r="814" spans="2:10" ht="23.25">
      <c r="B814" s="372">
        <v>3876</v>
      </c>
      <c r="C814" s="253" t="s">
        <v>730</v>
      </c>
      <c r="D814" s="253" t="s">
        <v>1902</v>
      </c>
      <c r="E814" s="253" t="s">
        <v>1903</v>
      </c>
      <c r="F814" s="234" t="s">
        <v>763</v>
      </c>
      <c r="G814" s="324">
        <v>1570501335769</v>
      </c>
      <c r="H814" s="334">
        <v>39574</v>
      </c>
      <c r="I814" s="329" t="s">
        <v>327</v>
      </c>
      <c r="J814" s="326"/>
    </row>
    <row r="815" spans="2:10" ht="23.25">
      <c r="B815" s="372">
        <v>3877</v>
      </c>
      <c r="C815" s="215" t="s">
        <v>730</v>
      </c>
      <c r="D815" s="347" t="s">
        <v>1394</v>
      </c>
      <c r="E815" s="347" t="s">
        <v>2080</v>
      </c>
      <c r="F815" s="234" t="s">
        <v>763</v>
      </c>
      <c r="G815" s="324">
        <v>1659902864238</v>
      </c>
      <c r="H815" s="334">
        <v>42076</v>
      </c>
      <c r="I815" s="329" t="s">
        <v>1418</v>
      </c>
      <c r="J815" s="326">
        <v>2</v>
      </c>
    </row>
    <row r="816" spans="2:10" ht="23.25">
      <c r="B816" s="144">
        <v>3732</v>
      </c>
      <c r="C816" s="327" t="s">
        <v>729</v>
      </c>
      <c r="D816" s="328" t="s">
        <v>1775</v>
      </c>
      <c r="E816" s="328" t="s">
        <v>1776</v>
      </c>
      <c r="F816" s="234" t="s">
        <v>764</v>
      </c>
      <c r="G816" s="324">
        <v>1909803982443</v>
      </c>
      <c r="H816" s="334">
        <v>41638</v>
      </c>
      <c r="I816" s="329" t="s">
        <v>28</v>
      </c>
      <c r="J816" s="326"/>
    </row>
    <row r="817" spans="1:11" ht="23.25">
      <c r="B817" s="144">
        <v>3878</v>
      </c>
      <c r="C817" s="327" t="s">
        <v>729</v>
      </c>
      <c r="D817" s="328" t="s">
        <v>2083</v>
      </c>
      <c r="E817" s="328" t="s">
        <v>2084</v>
      </c>
      <c r="F817" s="234" t="s">
        <v>764</v>
      </c>
      <c r="G817" s="324">
        <v>1570501348071</v>
      </c>
      <c r="H817" s="334">
        <v>40455</v>
      </c>
      <c r="I817" s="329" t="s">
        <v>169</v>
      </c>
      <c r="J817" s="326"/>
    </row>
    <row r="818" spans="1:11" ht="23.25">
      <c r="B818" s="144">
        <v>3879</v>
      </c>
      <c r="C818" s="284" t="s">
        <v>729</v>
      </c>
      <c r="D818" s="284" t="s">
        <v>2088</v>
      </c>
      <c r="E818" s="284" t="s">
        <v>1778</v>
      </c>
      <c r="F818" s="234" t="s">
        <v>764</v>
      </c>
      <c r="G818" s="324">
        <v>1570501326883</v>
      </c>
      <c r="H818" s="334">
        <v>39001</v>
      </c>
      <c r="I818" s="329" t="s">
        <v>348</v>
      </c>
      <c r="J818" s="326"/>
    </row>
    <row r="819" spans="1:11" ht="23.25">
      <c r="B819" s="144">
        <v>3880</v>
      </c>
      <c r="C819" s="284" t="s">
        <v>729</v>
      </c>
      <c r="D819" s="283" t="s">
        <v>2087</v>
      </c>
      <c r="E819" s="283" t="s">
        <v>1690</v>
      </c>
      <c r="F819" s="234" t="s">
        <v>764</v>
      </c>
      <c r="G819" s="324">
        <v>1199901236964</v>
      </c>
      <c r="H819" s="334">
        <v>39779</v>
      </c>
      <c r="I819" s="329" t="s">
        <v>280</v>
      </c>
      <c r="J819" s="326"/>
    </row>
    <row r="820" spans="1:11" ht="23.25">
      <c r="B820" s="144">
        <v>3881</v>
      </c>
      <c r="C820" s="91" t="s">
        <v>730</v>
      </c>
      <c r="D820" s="91" t="s">
        <v>2089</v>
      </c>
      <c r="E820" s="91" t="s">
        <v>2090</v>
      </c>
      <c r="F820" s="234" t="s">
        <v>763</v>
      </c>
      <c r="G820" s="324">
        <v>1139900503918</v>
      </c>
      <c r="H820" s="408">
        <v>38812</v>
      </c>
      <c r="I820" s="329" t="s">
        <v>327</v>
      </c>
      <c r="J820" s="326"/>
    </row>
    <row r="821" spans="1:11" ht="23.25">
      <c r="B821" s="144">
        <v>3882</v>
      </c>
      <c r="C821" s="91" t="s">
        <v>730</v>
      </c>
      <c r="D821" s="328" t="s">
        <v>2092</v>
      </c>
      <c r="E821" s="328" t="s">
        <v>2093</v>
      </c>
      <c r="F821" s="329" t="s">
        <v>763</v>
      </c>
      <c r="G821" s="414">
        <v>1249900845915</v>
      </c>
      <c r="H821" s="334">
        <v>39047</v>
      </c>
      <c r="I821" s="329" t="s">
        <v>300</v>
      </c>
      <c r="J821" s="326"/>
    </row>
    <row r="822" spans="1:11" ht="23.25">
      <c r="B822" s="144">
        <v>3883</v>
      </c>
      <c r="C822" s="91" t="s">
        <v>729</v>
      </c>
      <c r="D822" s="91" t="s">
        <v>515</v>
      </c>
      <c r="E822" s="91" t="s">
        <v>2095</v>
      </c>
      <c r="F822" s="329" t="s">
        <v>764</v>
      </c>
      <c r="G822" s="414">
        <v>1509966605014</v>
      </c>
      <c r="H822" s="334">
        <v>39359</v>
      </c>
      <c r="I822" s="329" t="s">
        <v>300</v>
      </c>
      <c r="J822" s="326"/>
    </row>
    <row r="823" spans="1:11" ht="23.25">
      <c r="B823" s="144">
        <v>3884</v>
      </c>
      <c r="C823" s="91" t="s">
        <v>730</v>
      </c>
      <c r="D823" s="91" t="s">
        <v>1498</v>
      </c>
      <c r="E823" s="91" t="s">
        <v>2096</v>
      </c>
      <c r="F823" s="329" t="s">
        <v>763</v>
      </c>
      <c r="G823" s="414">
        <v>1570501338008</v>
      </c>
      <c r="H823" s="334">
        <v>39728</v>
      </c>
      <c r="I823" s="329" t="s">
        <v>327</v>
      </c>
      <c r="J823" s="326"/>
    </row>
    <row r="824" spans="1:11" ht="23.25">
      <c r="B824" s="144">
        <v>3885</v>
      </c>
      <c r="C824" s="327" t="s">
        <v>729</v>
      </c>
      <c r="D824" s="328" t="s">
        <v>2100</v>
      </c>
      <c r="E824" s="328" t="s">
        <v>2101</v>
      </c>
      <c r="F824" s="329" t="s">
        <v>764</v>
      </c>
      <c r="G824" s="414">
        <v>1209702789393</v>
      </c>
      <c r="H824" s="334">
        <v>41302</v>
      </c>
      <c r="I824" s="329" t="s">
        <v>88</v>
      </c>
      <c r="J824" s="326"/>
    </row>
    <row r="825" spans="1:11" ht="23.25">
      <c r="B825" s="407">
        <v>3886</v>
      </c>
      <c r="C825" s="101" t="s">
        <v>730</v>
      </c>
      <c r="D825" s="101" t="s">
        <v>2102</v>
      </c>
      <c r="E825" s="101" t="s">
        <v>2103</v>
      </c>
      <c r="F825" s="234" t="s">
        <v>763</v>
      </c>
      <c r="G825" s="415">
        <v>1909803221418</v>
      </c>
      <c r="H825" s="416">
        <v>39275</v>
      </c>
      <c r="I825" s="409" t="s">
        <v>300</v>
      </c>
      <c r="J825" s="410"/>
    </row>
    <row r="826" spans="1:11" s="406" customFormat="1" ht="23.25">
      <c r="A826" s="406" t="s">
        <v>2116</v>
      </c>
      <c r="B826" s="402"/>
      <c r="C826" s="411"/>
      <c r="D826" s="412"/>
      <c r="E826" s="412"/>
      <c r="F826" s="404"/>
      <c r="G826" s="413"/>
      <c r="H826" s="403"/>
      <c r="I826" s="404"/>
      <c r="J826" s="405"/>
    </row>
    <row r="827" spans="1:11" ht="23.25">
      <c r="B827" s="87">
        <v>3793</v>
      </c>
      <c r="C827" s="362" t="s">
        <v>730</v>
      </c>
      <c r="D827" s="347" t="s">
        <v>181</v>
      </c>
      <c r="E827" s="347" t="s">
        <v>257</v>
      </c>
      <c r="F827" s="326"/>
      <c r="G827" s="415"/>
      <c r="H827" s="416"/>
      <c r="I827" s="329" t="s">
        <v>766</v>
      </c>
      <c r="J827" s="329" t="s">
        <v>1528</v>
      </c>
    </row>
    <row r="828" spans="1:11" ht="23.25">
      <c r="B828" s="87">
        <v>3794</v>
      </c>
      <c r="C828" s="362" t="s">
        <v>730</v>
      </c>
      <c r="D828" s="347" t="s">
        <v>1981</v>
      </c>
      <c r="E828" s="347" t="s">
        <v>340</v>
      </c>
      <c r="F828" s="326"/>
      <c r="G828" s="415"/>
      <c r="H828" s="416"/>
      <c r="I828" s="329" t="s">
        <v>766</v>
      </c>
      <c r="J828" s="329" t="s">
        <v>1528</v>
      </c>
    </row>
    <row r="829" spans="1:11" ht="23.25">
      <c r="B829" s="87">
        <v>3795</v>
      </c>
      <c r="C829" s="362" t="s">
        <v>730</v>
      </c>
      <c r="D829" s="91" t="s">
        <v>1982</v>
      </c>
      <c r="E829" s="91" t="s">
        <v>748</v>
      </c>
      <c r="F829" s="326"/>
      <c r="G829" s="415"/>
      <c r="H829" s="416"/>
      <c r="I829" s="329" t="s">
        <v>768</v>
      </c>
      <c r="J829" s="329" t="s">
        <v>1528</v>
      </c>
    </row>
    <row r="830" spans="1:11" ht="23.25">
      <c r="B830" s="87">
        <v>3796</v>
      </c>
      <c r="C830" s="362" t="s">
        <v>730</v>
      </c>
      <c r="D830" s="91" t="s">
        <v>2114</v>
      </c>
      <c r="E830" s="91" t="s">
        <v>213</v>
      </c>
      <c r="F830" s="326"/>
      <c r="G830" s="415"/>
      <c r="H830" s="416"/>
      <c r="I830" s="329" t="s">
        <v>768</v>
      </c>
      <c r="J830" s="329" t="s">
        <v>1528</v>
      </c>
      <c r="K830" s="425" t="s">
        <v>1975</v>
      </c>
    </row>
    <row r="831" spans="1:11" ht="23.25">
      <c r="B831" s="87">
        <v>3797</v>
      </c>
      <c r="C831" s="362" t="s">
        <v>730</v>
      </c>
      <c r="D831" s="91" t="s">
        <v>1984</v>
      </c>
      <c r="E831" s="91" t="s">
        <v>31</v>
      </c>
      <c r="F831" s="326"/>
      <c r="G831" s="415"/>
      <c r="H831" s="416"/>
      <c r="I831" s="329" t="s">
        <v>766</v>
      </c>
      <c r="J831" s="329" t="s">
        <v>1528</v>
      </c>
    </row>
    <row r="832" spans="1:11" ht="23.25">
      <c r="B832" s="87">
        <v>3798</v>
      </c>
      <c r="C832" s="362" t="s">
        <v>730</v>
      </c>
      <c r="D832" s="91" t="s">
        <v>2115</v>
      </c>
      <c r="E832" s="91" t="s">
        <v>1986</v>
      </c>
      <c r="F832" s="326"/>
      <c r="G832" s="415"/>
      <c r="H832" s="416"/>
      <c r="I832" s="329" t="s">
        <v>768</v>
      </c>
      <c r="J832" s="329" t="s">
        <v>1528</v>
      </c>
    </row>
    <row r="833" spans="2:11" ht="23.25">
      <c r="B833" s="87">
        <v>3799</v>
      </c>
      <c r="C833" s="91" t="s">
        <v>729</v>
      </c>
      <c r="D833" s="91" t="s">
        <v>1987</v>
      </c>
      <c r="E833" s="91" t="s">
        <v>1988</v>
      </c>
      <c r="F833" s="326"/>
      <c r="G833" s="415"/>
      <c r="H833" s="416"/>
      <c r="I833" s="329" t="s">
        <v>767</v>
      </c>
      <c r="J833" s="329" t="s">
        <v>1523</v>
      </c>
    </row>
    <row r="834" spans="2:11" ht="23.25">
      <c r="B834" s="87">
        <v>3800</v>
      </c>
      <c r="C834" s="91" t="s">
        <v>730</v>
      </c>
      <c r="D834" s="91" t="s">
        <v>679</v>
      </c>
      <c r="E834" s="91" t="s">
        <v>1989</v>
      </c>
      <c r="F834" s="326"/>
      <c r="G834" s="415"/>
      <c r="H834" s="416"/>
      <c r="I834" s="329" t="s">
        <v>767</v>
      </c>
      <c r="J834" s="329" t="s">
        <v>1523</v>
      </c>
    </row>
    <row r="835" spans="2:11" ht="23.25">
      <c r="B835" s="87">
        <v>3801</v>
      </c>
      <c r="C835" s="91" t="s">
        <v>730</v>
      </c>
      <c r="D835" s="91" t="s">
        <v>449</v>
      </c>
      <c r="E835" s="91" t="s">
        <v>1990</v>
      </c>
      <c r="F835" s="326"/>
      <c r="G835" s="415"/>
      <c r="H835" s="416"/>
      <c r="I835" s="329" t="s">
        <v>771</v>
      </c>
      <c r="J835" s="329" t="s">
        <v>1523</v>
      </c>
    </row>
    <row r="836" spans="2:11" ht="23.25">
      <c r="B836" s="87">
        <v>3802</v>
      </c>
      <c r="C836" s="91" t="s">
        <v>730</v>
      </c>
      <c r="D836" s="91" t="s">
        <v>1991</v>
      </c>
      <c r="E836" s="91" t="s">
        <v>99</v>
      </c>
      <c r="F836" s="326"/>
      <c r="G836" s="415"/>
      <c r="H836" s="416"/>
      <c r="I836" s="329" t="s">
        <v>767</v>
      </c>
      <c r="J836" s="329" t="s">
        <v>1523</v>
      </c>
      <c r="K836" s="425" t="s">
        <v>1975</v>
      </c>
    </row>
    <row r="837" spans="2:11" ht="23.25">
      <c r="B837" s="87">
        <v>3803</v>
      </c>
      <c r="C837" s="91" t="s">
        <v>729</v>
      </c>
      <c r="D837" s="91" t="s">
        <v>82</v>
      </c>
      <c r="E837" s="91" t="s">
        <v>2105</v>
      </c>
      <c r="F837" s="326"/>
      <c r="G837" s="415"/>
      <c r="H837" s="416"/>
      <c r="I837" s="329" t="s">
        <v>767</v>
      </c>
      <c r="J837" s="329" t="s">
        <v>1523</v>
      </c>
    </row>
    <row r="838" spans="2:11" ht="23.25">
      <c r="B838" s="87">
        <v>3804</v>
      </c>
      <c r="C838" s="91" t="s">
        <v>730</v>
      </c>
      <c r="D838" s="91" t="s">
        <v>1993</v>
      </c>
      <c r="E838" s="91" t="s">
        <v>1899</v>
      </c>
      <c r="F838" s="326"/>
      <c r="G838" s="415"/>
      <c r="H838" s="416"/>
      <c r="I838" s="329" t="s">
        <v>769</v>
      </c>
      <c r="J838" s="329" t="s">
        <v>1523</v>
      </c>
    </row>
    <row r="839" spans="2:11" ht="23.25">
      <c r="B839" s="87">
        <v>3805</v>
      </c>
      <c r="C839" s="91" t="s">
        <v>730</v>
      </c>
      <c r="D839" s="91" t="s">
        <v>1187</v>
      </c>
      <c r="E839" s="91" t="s">
        <v>1994</v>
      </c>
      <c r="F839" s="326"/>
      <c r="G839" s="415"/>
      <c r="H839" s="416"/>
      <c r="I839" s="329" t="s">
        <v>771</v>
      </c>
      <c r="J839" s="329" t="s">
        <v>1523</v>
      </c>
    </row>
    <row r="840" spans="2:11" ht="23.25">
      <c r="B840" s="87">
        <v>3806</v>
      </c>
      <c r="C840" s="91" t="s">
        <v>729</v>
      </c>
      <c r="D840" s="91" t="s">
        <v>1995</v>
      </c>
      <c r="E840" s="91" t="s">
        <v>1996</v>
      </c>
      <c r="F840" s="326"/>
      <c r="G840" s="415"/>
      <c r="H840" s="416"/>
      <c r="I840" s="329" t="s">
        <v>769</v>
      </c>
      <c r="J840" s="329" t="s">
        <v>1523</v>
      </c>
    </row>
    <row r="841" spans="2:11" ht="23.25">
      <c r="B841" s="87">
        <v>3807</v>
      </c>
      <c r="C841" s="91" t="s">
        <v>729</v>
      </c>
      <c r="D841" s="91" t="s">
        <v>1997</v>
      </c>
      <c r="E841" s="91" t="s">
        <v>1998</v>
      </c>
      <c r="F841" s="326"/>
      <c r="G841" s="415"/>
      <c r="H841" s="416"/>
      <c r="I841" s="329" t="s">
        <v>769</v>
      </c>
      <c r="J841" s="329" t="s">
        <v>1524</v>
      </c>
      <c r="K841" s="425" t="s">
        <v>1975</v>
      </c>
    </row>
    <row r="842" spans="2:11" ht="23.25">
      <c r="B842" s="87">
        <v>3808</v>
      </c>
      <c r="C842" s="91" t="s">
        <v>730</v>
      </c>
      <c r="D842" s="91" t="s">
        <v>1999</v>
      </c>
      <c r="E842" s="91" t="s">
        <v>1615</v>
      </c>
      <c r="F842" s="326"/>
      <c r="G842" s="415"/>
      <c r="H842" s="416"/>
      <c r="I842" s="329" t="s">
        <v>769</v>
      </c>
      <c r="J842" s="329" t="s">
        <v>1524</v>
      </c>
    </row>
    <row r="843" spans="2:11" ht="23.25">
      <c r="B843" s="87">
        <v>3809</v>
      </c>
      <c r="C843" s="91" t="s">
        <v>730</v>
      </c>
      <c r="D843" s="91" t="s">
        <v>2000</v>
      </c>
      <c r="E843" s="91" t="s">
        <v>2001</v>
      </c>
      <c r="F843" s="326"/>
      <c r="G843" s="415"/>
      <c r="H843" s="416"/>
      <c r="I843" s="329" t="s">
        <v>767</v>
      </c>
      <c r="J843" s="329" t="s">
        <v>1524</v>
      </c>
    </row>
    <row r="844" spans="2:11" ht="23.25">
      <c r="B844" s="87">
        <v>3810</v>
      </c>
      <c r="C844" s="91" t="s">
        <v>730</v>
      </c>
      <c r="D844" s="91" t="s">
        <v>2002</v>
      </c>
      <c r="E844" s="91" t="s">
        <v>2003</v>
      </c>
      <c r="F844" s="326"/>
      <c r="G844" s="415"/>
      <c r="H844" s="416"/>
      <c r="I844" s="329" t="s">
        <v>767</v>
      </c>
      <c r="J844" s="329" t="s">
        <v>1524</v>
      </c>
    </row>
    <row r="845" spans="2:11" ht="23.25">
      <c r="B845" s="87">
        <v>3811</v>
      </c>
      <c r="C845" s="91" t="s">
        <v>730</v>
      </c>
      <c r="D845" s="91" t="s">
        <v>2004</v>
      </c>
      <c r="E845" s="91" t="s">
        <v>2005</v>
      </c>
      <c r="F845" s="326"/>
      <c r="G845" s="415"/>
      <c r="H845" s="416"/>
      <c r="I845" s="329" t="s">
        <v>767</v>
      </c>
      <c r="J845" s="329" t="s">
        <v>1524</v>
      </c>
    </row>
    <row r="846" spans="2:11" ht="23.25">
      <c r="B846" s="87">
        <v>3812</v>
      </c>
      <c r="C846" s="91" t="s">
        <v>729</v>
      </c>
      <c r="D846" s="91" t="s">
        <v>2006</v>
      </c>
      <c r="E846" s="91" t="s">
        <v>2007</v>
      </c>
      <c r="F846" s="326"/>
      <c r="G846" s="415"/>
      <c r="H846" s="416"/>
      <c r="I846" s="329" t="s">
        <v>767</v>
      </c>
      <c r="J846" s="329" t="s">
        <v>1524</v>
      </c>
    </row>
    <row r="847" spans="2:11" ht="23.25">
      <c r="B847" s="87">
        <v>3813</v>
      </c>
      <c r="C847" s="91" t="s">
        <v>729</v>
      </c>
      <c r="D847" s="91" t="s">
        <v>2008</v>
      </c>
      <c r="E847" s="91" t="s">
        <v>2009</v>
      </c>
      <c r="F847" s="326"/>
      <c r="G847" s="415"/>
      <c r="H847" s="416"/>
      <c r="I847" s="329" t="s">
        <v>766</v>
      </c>
      <c r="J847" s="329" t="s">
        <v>1525</v>
      </c>
    </row>
    <row r="848" spans="2:11" ht="23.25">
      <c r="B848" s="87">
        <v>3814</v>
      </c>
      <c r="C848" s="91" t="s">
        <v>730</v>
      </c>
      <c r="D848" s="91" t="s">
        <v>2010</v>
      </c>
      <c r="E848" s="91" t="s">
        <v>2011</v>
      </c>
      <c r="F848" s="326"/>
      <c r="G848" s="415"/>
      <c r="H848" s="416"/>
      <c r="I848" s="329" t="s">
        <v>766</v>
      </c>
      <c r="J848" s="329" t="s">
        <v>1525</v>
      </c>
    </row>
    <row r="849" spans="2:11" ht="23.25">
      <c r="B849" s="87">
        <v>3815</v>
      </c>
      <c r="C849" s="91" t="s">
        <v>729</v>
      </c>
      <c r="D849" s="91" t="s">
        <v>2012</v>
      </c>
      <c r="E849" s="91" t="s">
        <v>1183</v>
      </c>
      <c r="F849" s="326"/>
      <c r="G849" s="415"/>
      <c r="H849" s="416"/>
      <c r="I849" s="329" t="s">
        <v>767</v>
      </c>
      <c r="J849" s="329" t="s">
        <v>1525</v>
      </c>
    </row>
    <row r="850" spans="2:11" ht="23.25">
      <c r="B850" s="87">
        <v>3816</v>
      </c>
      <c r="C850" s="91" t="s">
        <v>730</v>
      </c>
      <c r="D850" s="91" t="s">
        <v>2013</v>
      </c>
      <c r="E850" s="91" t="s">
        <v>2014</v>
      </c>
      <c r="F850" s="326"/>
      <c r="G850" s="415"/>
      <c r="H850" s="416"/>
      <c r="I850" s="329" t="s">
        <v>767</v>
      </c>
      <c r="J850" s="329" t="s">
        <v>1525</v>
      </c>
    </row>
    <row r="851" spans="2:11" ht="23.25">
      <c r="B851" s="87">
        <v>3817</v>
      </c>
      <c r="C851" s="91" t="s">
        <v>730</v>
      </c>
      <c r="D851" s="91" t="s">
        <v>449</v>
      </c>
      <c r="E851" s="91" t="s">
        <v>257</v>
      </c>
      <c r="F851" s="326"/>
      <c r="G851" s="415"/>
      <c r="H851" s="416"/>
      <c r="I851" s="329" t="s">
        <v>768</v>
      </c>
      <c r="J851" s="329" t="s">
        <v>1525</v>
      </c>
    </row>
    <row r="852" spans="2:11" ht="23.25">
      <c r="B852" s="87">
        <v>3818</v>
      </c>
      <c r="C852" s="91" t="s">
        <v>729</v>
      </c>
      <c r="D852" s="91" t="s">
        <v>2015</v>
      </c>
      <c r="E852" s="91" t="s">
        <v>2106</v>
      </c>
      <c r="F852" s="326"/>
      <c r="G852" s="415"/>
      <c r="H852" s="416"/>
      <c r="I852" s="329" t="s">
        <v>770</v>
      </c>
      <c r="J852" s="329" t="s">
        <v>1525</v>
      </c>
    </row>
    <row r="853" spans="2:11" ht="23.25">
      <c r="B853" s="87">
        <v>3819</v>
      </c>
      <c r="C853" s="91" t="s">
        <v>729</v>
      </c>
      <c r="D853" s="91" t="s">
        <v>637</v>
      </c>
      <c r="E853" s="91" t="s">
        <v>85</v>
      </c>
      <c r="F853" s="326"/>
      <c r="G853" s="415"/>
      <c r="H853" s="416"/>
      <c r="I853" s="329" t="s">
        <v>770</v>
      </c>
      <c r="J853" s="329" t="s">
        <v>1525</v>
      </c>
    </row>
    <row r="854" spans="2:11" ht="23.25">
      <c r="B854" s="87">
        <v>3820</v>
      </c>
      <c r="C854" s="91" t="s">
        <v>729</v>
      </c>
      <c r="D854" s="91" t="s">
        <v>1763</v>
      </c>
      <c r="E854" s="91" t="s">
        <v>1958</v>
      </c>
      <c r="F854" s="326"/>
      <c r="G854" s="415"/>
      <c r="H854" s="416"/>
      <c r="I854" s="329" t="s">
        <v>770</v>
      </c>
      <c r="J854" s="329" t="s">
        <v>1525</v>
      </c>
    </row>
    <row r="855" spans="2:11" ht="23.25">
      <c r="B855" s="87">
        <v>3821</v>
      </c>
      <c r="C855" s="91" t="s">
        <v>729</v>
      </c>
      <c r="D855" s="91" t="s">
        <v>2017</v>
      </c>
      <c r="E855" s="91" t="s">
        <v>2018</v>
      </c>
      <c r="F855" s="326"/>
      <c r="G855" s="415"/>
      <c r="H855" s="416"/>
      <c r="I855" s="329" t="s">
        <v>767</v>
      </c>
      <c r="J855" s="329" t="s">
        <v>1526</v>
      </c>
    </row>
    <row r="856" spans="2:11" ht="23.25">
      <c r="B856" s="87">
        <v>3822</v>
      </c>
      <c r="C856" s="91" t="s">
        <v>730</v>
      </c>
      <c r="D856" s="91" t="s">
        <v>2019</v>
      </c>
      <c r="E856" s="91" t="s">
        <v>2107</v>
      </c>
      <c r="F856" s="326"/>
      <c r="G856" s="415"/>
      <c r="H856" s="416"/>
      <c r="I856" s="329" t="s">
        <v>769</v>
      </c>
      <c r="J856" s="329" t="s">
        <v>1526</v>
      </c>
    </row>
    <row r="857" spans="2:11" ht="23.25">
      <c r="B857" s="87">
        <v>3823</v>
      </c>
      <c r="C857" s="91" t="s">
        <v>730</v>
      </c>
      <c r="D857" s="91" t="s">
        <v>2020</v>
      </c>
      <c r="E857" s="91" t="s">
        <v>2021</v>
      </c>
      <c r="F857" s="326"/>
      <c r="G857" s="415"/>
      <c r="H857" s="416"/>
      <c r="I857" s="329" t="s">
        <v>769</v>
      </c>
      <c r="J857" s="329" t="s">
        <v>1526</v>
      </c>
    </row>
    <row r="858" spans="2:11" ht="23.25">
      <c r="B858" s="87">
        <v>3824</v>
      </c>
      <c r="C858" s="91" t="s">
        <v>730</v>
      </c>
      <c r="D858" s="91" t="s">
        <v>2022</v>
      </c>
      <c r="E858" s="91" t="s">
        <v>2023</v>
      </c>
      <c r="F858" s="326"/>
      <c r="G858" s="415"/>
      <c r="H858" s="416"/>
      <c r="I858" s="329" t="s">
        <v>767</v>
      </c>
      <c r="J858" s="329" t="s">
        <v>1526</v>
      </c>
    </row>
    <row r="859" spans="2:11" ht="23.25">
      <c r="B859" s="87">
        <v>3825</v>
      </c>
      <c r="C859" s="91" t="s">
        <v>729</v>
      </c>
      <c r="D859" s="91" t="s">
        <v>637</v>
      </c>
      <c r="E859" s="91" t="s">
        <v>2024</v>
      </c>
      <c r="F859" s="326"/>
      <c r="G859" s="415"/>
      <c r="H859" s="416"/>
      <c r="I859" s="329" t="s">
        <v>767</v>
      </c>
      <c r="J859" s="329" t="s">
        <v>1526</v>
      </c>
      <c r="K859" s="425" t="s">
        <v>1975</v>
      </c>
    </row>
    <row r="860" spans="2:11" ht="23.25">
      <c r="B860" s="87">
        <v>3826</v>
      </c>
      <c r="C860" s="91" t="s">
        <v>730</v>
      </c>
      <c r="D860" s="91" t="s">
        <v>2025</v>
      </c>
      <c r="E860" s="91" t="s">
        <v>2026</v>
      </c>
      <c r="F860" s="326"/>
      <c r="G860" s="415"/>
      <c r="H860" s="416"/>
      <c r="I860" s="329" t="s">
        <v>767</v>
      </c>
      <c r="J860" s="329" t="s">
        <v>1526</v>
      </c>
    </row>
    <row r="861" spans="2:11" ht="23.25">
      <c r="B861" s="87">
        <v>3827</v>
      </c>
      <c r="C861" s="91" t="s">
        <v>729</v>
      </c>
      <c r="D861" s="91" t="s">
        <v>2027</v>
      </c>
      <c r="E861" s="91" t="s">
        <v>2028</v>
      </c>
      <c r="F861" s="326"/>
      <c r="G861" s="415"/>
      <c r="H861" s="416"/>
      <c r="I861" s="329" t="s">
        <v>769</v>
      </c>
      <c r="J861" s="329" t="s">
        <v>1526</v>
      </c>
    </row>
    <row r="862" spans="2:11" ht="23.25">
      <c r="B862" s="87">
        <v>3828</v>
      </c>
      <c r="C862" s="91" t="s">
        <v>729</v>
      </c>
      <c r="D862" s="91" t="s">
        <v>2029</v>
      </c>
      <c r="E862" s="91" t="s">
        <v>2030</v>
      </c>
      <c r="F862" s="326"/>
      <c r="G862" s="415"/>
      <c r="H862" s="416"/>
      <c r="I862" s="329" t="s">
        <v>767</v>
      </c>
      <c r="J862" s="329" t="s">
        <v>1527</v>
      </c>
    </row>
    <row r="863" spans="2:11" ht="23.25">
      <c r="B863" s="87">
        <v>3829</v>
      </c>
      <c r="C863" s="91" t="s">
        <v>729</v>
      </c>
      <c r="D863" s="91" t="s">
        <v>2031</v>
      </c>
      <c r="E863" s="91" t="s">
        <v>2032</v>
      </c>
      <c r="F863" s="326"/>
      <c r="G863" s="415"/>
      <c r="H863" s="416"/>
      <c r="I863" s="329" t="s">
        <v>767</v>
      </c>
      <c r="J863" s="329" t="s">
        <v>1527</v>
      </c>
    </row>
    <row r="864" spans="2:11" ht="23.25">
      <c r="B864" s="87">
        <v>3830</v>
      </c>
      <c r="C864" s="91" t="s">
        <v>729</v>
      </c>
      <c r="D864" s="91" t="s">
        <v>2108</v>
      </c>
      <c r="E864" s="91" t="s">
        <v>2109</v>
      </c>
      <c r="F864" s="326"/>
      <c r="G864" s="415"/>
      <c r="H864" s="416"/>
      <c r="I864" s="329" t="s">
        <v>767</v>
      </c>
      <c r="J864" s="329" t="s">
        <v>1527</v>
      </c>
    </row>
    <row r="865" spans="2:11" ht="23.25">
      <c r="B865" s="87">
        <v>3831</v>
      </c>
      <c r="C865" s="91" t="s">
        <v>730</v>
      </c>
      <c r="D865" s="91" t="s">
        <v>2033</v>
      </c>
      <c r="E865" s="91" t="s">
        <v>2110</v>
      </c>
      <c r="F865" s="326"/>
      <c r="G865" s="415"/>
      <c r="H865" s="416"/>
      <c r="I865" s="329" t="s">
        <v>769</v>
      </c>
      <c r="J865" s="329" t="s">
        <v>1527</v>
      </c>
    </row>
    <row r="866" spans="2:11" ht="23.25">
      <c r="B866" s="87">
        <v>3832</v>
      </c>
      <c r="C866" s="91" t="s">
        <v>730</v>
      </c>
      <c r="D866" s="91" t="s">
        <v>2034</v>
      </c>
      <c r="E866" s="91" t="s">
        <v>2111</v>
      </c>
      <c r="F866" s="326"/>
      <c r="G866" s="415"/>
      <c r="H866" s="416"/>
      <c r="I866" s="329" t="s">
        <v>769</v>
      </c>
      <c r="J866" s="329" t="s">
        <v>1527</v>
      </c>
    </row>
    <row r="867" spans="2:11" ht="23.25">
      <c r="B867" s="87">
        <v>3833</v>
      </c>
      <c r="C867" s="91" t="s">
        <v>729</v>
      </c>
      <c r="D867" s="91" t="s">
        <v>1569</v>
      </c>
      <c r="E867" s="91" t="s">
        <v>133</v>
      </c>
      <c r="F867" s="326"/>
      <c r="G867" s="415"/>
      <c r="H867" s="416"/>
      <c r="I867" s="329" t="s">
        <v>771</v>
      </c>
      <c r="J867" s="329" t="s">
        <v>1527</v>
      </c>
    </row>
    <row r="868" spans="2:11" ht="23.25">
      <c r="B868" s="87">
        <v>3834</v>
      </c>
      <c r="C868" s="91" t="s">
        <v>730</v>
      </c>
      <c r="D868" s="91" t="s">
        <v>2035</v>
      </c>
      <c r="E868" s="91" t="s">
        <v>2036</v>
      </c>
      <c r="F868" s="326"/>
      <c r="G868" s="415"/>
      <c r="H868" s="416"/>
      <c r="I868" s="329" t="s">
        <v>771</v>
      </c>
      <c r="J868" s="329" t="s">
        <v>1527</v>
      </c>
    </row>
    <row r="869" spans="2:11" ht="23.25">
      <c r="B869" s="87">
        <v>3835</v>
      </c>
      <c r="C869" s="91" t="s">
        <v>729</v>
      </c>
      <c r="D869" s="91" t="s">
        <v>2037</v>
      </c>
      <c r="E869" s="91" t="s">
        <v>2038</v>
      </c>
      <c r="F869" s="326"/>
      <c r="G869" s="415"/>
      <c r="H869" s="416"/>
      <c r="I869" s="329" t="s">
        <v>766</v>
      </c>
      <c r="J869" s="329" t="s">
        <v>1522</v>
      </c>
      <c r="K869" s="425" t="s">
        <v>1975</v>
      </c>
    </row>
    <row r="870" spans="2:11" ht="23.25">
      <c r="B870" s="87">
        <v>3836</v>
      </c>
      <c r="C870" s="91" t="s">
        <v>729</v>
      </c>
      <c r="D870" s="91" t="s">
        <v>2039</v>
      </c>
      <c r="E870" s="91" t="s">
        <v>2040</v>
      </c>
      <c r="F870" s="326"/>
      <c r="G870" s="415"/>
      <c r="H870" s="416"/>
      <c r="I870" s="329" t="s">
        <v>766</v>
      </c>
      <c r="J870" s="329" t="s">
        <v>1522</v>
      </c>
      <c r="K870" s="425" t="s">
        <v>1975</v>
      </c>
    </row>
    <row r="871" spans="2:11" ht="23.25">
      <c r="B871" s="87">
        <v>3837</v>
      </c>
      <c r="C871" s="91" t="s">
        <v>730</v>
      </c>
      <c r="D871" s="91" t="s">
        <v>395</v>
      </c>
      <c r="E871" s="91" t="s">
        <v>2041</v>
      </c>
      <c r="F871" s="326"/>
      <c r="G871" s="415"/>
      <c r="H871" s="416"/>
      <c r="I871" s="329" t="s">
        <v>766</v>
      </c>
      <c r="J871" s="329" t="s">
        <v>1522</v>
      </c>
      <c r="K871" s="425" t="s">
        <v>1975</v>
      </c>
    </row>
    <row r="872" spans="2:11" ht="23.25">
      <c r="B872" s="87">
        <v>3838</v>
      </c>
      <c r="C872" s="91" t="s">
        <v>729</v>
      </c>
      <c r="D872" s="91" t="s">
        <v>2042</v>
      </c>
      <c r="E872" s="91" t="s">
        <v>2112</v>
      </c>
      <c r="F872" s="326"/>
      <c r="G872" s="415"/>
      <c r="H872" s="416"/>
      <c r="I872" s="329" t="s">
        <v>768</v>
      </c>
      <c r="J872" s="329" t="s">
        <v>1522</v>
      </c>
      <c r="K872" s="425" t="s">
        <v>1975</v>
      </c>
    </row>
    <row r="873" spans="2:11" ht="23.25">
      <c r="B873" s="87">
        <v>3839</v>
      </c>
      <c r="C873" s="91" t="s">
        <v>730</v>
      </c>
      <c r="D873" s="91" t="s">
        <v>2044</v>
      </c>
      <c r="E873" s="91" t="s">
        <v>2045</v>
      </c>
      <c r="F873" s="326"/>
      <c r="G873" s="415"/>
      <c r="H873" s="416"/>
      <c r="I873" s="329" t="s">
        <v>768</v>
      </c>
      <c r="J873" s="329" t="s">
        <v>1522</v>
      </c>
      <c r="K873" s="425" t="s">
        <v>1975</v>
      </c>
    </row>
    <row r="874" spans="2:11" ht="23.25">
      <c r="B874" s="87">
        <v>3840</v>
      </c>
      <c r="C874" s="91" t="s">
        <v>729</v>
      </c>
      <c r="D874" s="91" t="s">
        <v>2046</v>
      </c>
      <c r="E874" s="91" t="s">
        <v>2047</v>
      </c>
      <c r="F874" s="326"/>
      <c r="G874" s="415"/>
      <c r="H874" s="416"/>
      <c r="I874" s="329" t="s">
        <v>768</v>
      </c>
      <c r="J874" s="329" t="s">
        <v>1522</v>
      </c>
      <c r="K874" s="425" t="s">
        <v>1975</v>
      </c>
    </row>
    <row r="875" spans="2:11" ht="23.25">
      <c r="B875" s="87">
        <v>3841</v>
      </c>
      <c r="C875" s="91" t="s">
        <v>729</v>
      </c>
      <c r="D875" s="91" t="s">
        <v>2048</v>
      </c>
      <c r="E875" s="91" t="s">
        <v>99</v>
      </c>
      <c r="F875" s="326"/>
      <c r="G875" s="415"/>
      <c r="H875" s="416"/>
      <c r="I875" s="329" t="s">
        <v>770</v>
      </c>
      <c r="J875" s="329" t="s">
        <v>1522</v>
      </c>
      <c r="K875" s="425" t="s">
        <v>1975</v>
      </c>
    </row>
    <row r="876" spans="2:11" ht="23.25">
      <c r="B876" s="87">
        <v>3842</v>
      </c>
      <c r="C876" s="91" t="s">
        <v>730</v>
      </c>
      <c r="D876" s="91" t="s">
        <v>2049</v>
      </c>
      <c r="E876" s="91" t="s">
        <v>1213</v>
      </c>
      <c r="F876" s="326"/>
      <c r="G876" s="415"/>
      <c r="H876" s="416"/>
      <c r="I876" s="329" t="s">
        <v>770</v>
      </c>
      <c r="J876" s="329" t="s">
        <v>1522</v>
      </c>
      <c r="K876" s="425" t="s">
        <v>1975</v>
      </c>
    </row>
    <row r="877" spans="2:11" ht="23.25">
      <c r="B877" s="87">
        <v>3843</v>
      </c>
      <c r="C877" s="91" t="s">
        <v>729</v>
      </c>
      <c r="D877" s="91" t="s">
        <v>2050</v>
      </c>
      <c r="E877" s="91" t="s">
        <v>26</v>
      </c>
      <c r="F877" s="326"/>
      <c r="G877" s="415"/>
      <c r="H877" s="416"/>
      <c r="I877" s="329" t="s">
        <v>766</v>
      </c>
      <c r="J877" s="329" t="s">
        <v>1529</v>
      </c>
      <c r="K877" s="425" t="s">
        <v>1975</v>
      </c>
    </row>
    <row r="878" spans="2:11" ht="23.25">
      <c r="B878" s="87">
        <v>3844</v>
      </c>
      <c r="C878" s="91" t="s">
        <v>730</v>
      </c>
      <c r="D878" s="91" t="s">
        <v>2051</v>
      </c>
      <c r="E878" s="91" t="s">
        <v>2052</v>
      </c>
      <c r="F878" s="326"/>
      <c r="G878" s="415"/>
      <c r="H878" s="416"/>
      <c r="I878" s="329" t="s">
        <v>768</v>
      </c>
      <c r="J878" s="329" t="s">
        <v>1529</v>
      </c>
      <c r="K878" s="425" t="s">
        <v>1975</v>
      </c>
    </row>
    <row r="879" spans="2:11" ht="23.25">
      <c r="B879" s="87">
        <v>3845</v>
      </c>
      <c r="C879" s="91" t="s">
        <v>730</v>
      </c>
      <c r="D879" s="91" t="s">
        <v>2053</v>
      </c>
      <c r="E879" s="91" t="s">
        <v>129</v>
      </c>
      <c r="F879" s="326"/>
      <c r="G879" s="415"/>
      <c r="H879" s="416"/>
      <c r="I879" s="329" t="s">
        <v>766</v>
      </c>
      <c r="J879" s="329" t="s">
        <v>1529</v>
      </c>
      <c r="K879" s="425" t="s">
        <v>1975</v>
      </c>
    </row>
    <row r="880" spans="2:11" ht="23.25">
      <c r="B880" s="87">
        <v>3846</v>
      </c>
      <c r="C880" s="91" t="s">
        <v>729</v>
      </c>
      <c r="D880" s="91" t="s">
        <v>951</v>
      </c>
      <c r="E880" s="91" t="s">
        <v>2054</v>
      </c>
      <c r="F880" s="326"/>
      <c r="G880" s="415"/>
      <c r="H880" s="416"/>
      <c r="I880" s="329" t="s">
        <v>766</v>
      </c>
      <c r="J880" s="329" t="s">
        <v>1529</v>
      </c>
      <c r="K880" s="425" t="s">
        <v>1975</v>
      </c>
    </row>
    <row r="881" spans="2:11" ht="23.25">
      <c r="B881" s="87">
        <v>3847</v>
      </c>
      <c r="C881" s="91" t="s">
        <v>730</v>
      </c>
      <c r="D881" s="91" t="s">
        <v>2002</v>
      </c>
      <c r="E881" s="91" t="s">
        <v>2055</v>
      </c>
      <c r="F881" s="326"/>
      <c r="G881" s="415"/>
      <c r="H881" s="416"/>
      <c r="I881" s="329" t="s">
        <v>766</v>
      </c>
      <c r="J881" s="329" t="s">
        <v>1529</v>
      </c>
      <c r="K881" s="425" t="s">
        <v>1975</v>
      </c>
    </row>
    <row r="882" spans="2:11" ht="23.25">
      <c r="B882" s="87">
        <v>3848</v>
      </c>
      <c r="C882" s="91" t="s">
        <v>729</v>
      </c>
      <c r="D882" s="91" t="s">
        <v>2113</v>
      </c>
      <c r="E882" s="91" t="s">
        <v>2057</v>
      </c>
      <c r="F882" s="326"/>
      <c r="G882" s="415"/>
      <c r="H882" s="416"/>
      <c r="I882" s="329" t="s">
        <v>767</v>
      </c>
      <c r="J882" s="329" t="s">
        <v>1530</v>
      </c>
    </row>
    <row r="883" spans="2:11" ht="23.25">
      <c r="B883" s="87">
        <v>3849</v>
      </c>
      <c r="C883" s="91" t="s">
        <v>730</v>
      </c>
      <c r="D883" s="91" t="s">
        <v>2058</v>
      </c>
      <c r="E883" s="91" t="s">
        <v>1003</v>
      </c>
      <c r="F883" s="326"/>
      <c r="G883" s="415"/>
      <c r="H883" s="416"/>
      <c r="I883" s="329" t="s">
        <v>769</v>
      </c>
      <c r="J883" s="329" t="s">
        <v>1530</v>
      </c>
    </row>
    <row r="884" spans="2:11" ht="23.25">
      <c r="B884" s="87">
        <v>3850</v>
      </c>
      <c r="C884" s="91" t="s">
        <v>729</v>
      </c>
      <c r="D884" s="91" t="s">
        <v>2059</v>
      </c>
      <c r="E884" s="91" t="s">
        <v>2060</v>
      </c>
      <c r="F884" s="326"/>
      <c r="G884" s="415"/>
      <c r="H884" s="416"/>
      <c r="I884" s="329" t="s">
        <v>771</v>
      </c>
      <c r="J884" s="329" t="s">
        <v>1530</v>
      </c>
    </row>
    <row r="885" spans="2:11" ht="23.25">
      <c r="B885" s="87">
        <v>3851</v>
      </c>
      <c r="C885" s="91" t="s">
        <v>729</v>
      </c>
      <c r="D885" s="91" t="s">
        <v>2061</v>
      </c>
      <c r="E885" s="91" t="s">
        <v>319</v>
      </c>
      <c r="F885" s="326"/>
      <c r="G885" s="415"/>
      <c r="H885" s="416"/>
      <c r="I885" s="329" t="s">
        <v>769</v>
      </c>
      <c r="J885" s="329" t="s">
        <v>1530</v>
      </c>
    </row>
    <row r="886" spans="2:11" ht="23.25">
      <c r="B886" s="87">
        <v>3852</v>
      </c>
      <c r="C886" s="91" t="s">
        <v>729</v>
      </c>
      <c r="D886" s="91" t="s">
        <v>2062</v>
      </c>
      <c r="E886" s="91" t="s">
        <v>2063</v>
      </c>
      <c r="F886" s="326"/>
      <c r="G886" s="415"/>
      <c r="H886" s="416"/>
      <c r="I886" s="329" t="s">
        <v>767</v>
      </c>
      <c r="J886" s="329" t="s">
        <v>1530</v>
      </c>
    </row>
    <row r="887" spans="2:11" ht="23.25">
      <c r="B887" s="87">
        <v>3853</v>
      </c>
      <c r="C887" s="91" t="s">
        <v>730</v>
      </c>
      <c r="D887" s="91" t="s">
        <v>2064</v>
      </c>
      <c r="E887" s="91" t="s">
        <v>1635</v>
      </c>
      <c r="F887" s="326"/>
      <c r="G887" s="415"/>
      <c r="H887" s="416"/>
      <c r="I887" s="329" t="s">
        <v>767</v>
      </c>
      <c r="J887" s="329" t="s">
        <v>1530</v>
      </c>
    </row>
    <row r="888" spans="2:11" ht="23.25">
      <c r="B888" s="87">
        <v>3854</v>
      </c>
      <c r="C888" s="91" t="s">
        <v>730</v>
      </c>
      <c r="D888" s="91" t="s">
        <v>2066</v>
      </c>
      <c r="E888" s="91" t="s">
        <v>2067</v>
      </c>
      <c r="F888" s="326"/>
      <c r="G888" s="415"/>
      <c r="H888" s="416"/>
      <c r="I888" s="329" t="s">
        <v>767</v>
      </c>
      <c r="J888" s="329" t="s">
        <v>1530</v>
      </c>
      <c r="K888" s="425" t="s">
        <v>1975</v>
      </c>
    </row>
    <row r="889" spans="2:11" ht="23.25">
      <c r="B889" s="87">
        <v>3855</v>
      </c>
      <c r="C889" s="91" t="s">
        <v>730</v>
      </c>
      <c r="D889" s="91" t="s">
        <v>2065</v>
      </c>
      <c r="E889" s="91" t="s">
        <v>1188</v>
      </c>
      <c r="F889" s="326"/>
      <c r="G889" s="415"/>
      <c r="H889" s="416"/>
      <c r="I889" s="329" t="s">
        <v>766</v>
      </c>
      <c r="J889" s="329" t="s">
        <v>1529</v>
      </c>
    </row>
    <row r="890" spans="2:11" ht="23.25">
      <c r="B890" s="87">
        <v>3856</v>
      </c>
      <c r="C890" s="91" t="s">
        <v>729</v>
      </c>
      <c r="D890" s="91" t="s">
        <v>2068</v>
      </c>
      <c r="E890" s="91" t="s">
        <v>2069</v>
      </c>
      <c r="F890" s="326"/>
      <c r="G890" s="415"/>
      <c r="H890" s="416"/>
      <c r="I890" s="329" t="s">
        <v>766</v>
      </c>
      <c r="J890" s="329" t="s">
        <v>1522</v>
      </c>
      <c r="K890" s="425" t="s">
        <v>1975</v>
      </c>
    </row>
    <row r="891" spans="2:11" ht="23.25">
      <c r="B891" s="434">
        <v>3877</v>
      </c>
      <c r="C891" s="323" t="s">
        <v>730</v>
      </c>
      <c r="D891" s="323" t="s">
        <v>910</v>
      </c>
      <c r="E891" s="323" t="s">
        <v>2080</v>
      </c>
      <c r="F891" s="410"/>
      <c r="G891" s="415"/>
      <c r="H891" s="416"/>
      <c r="I891" s="409" t="s">
        <v>771</v>
      </c>
      <c r="J891" s="409" t="s">
        <v>1522</v>
      </c>
    </row>
    <row r="892" spans="2:11" ht="21" customHeight="1">
      <c r="B892" s="87">
        <v>3887</v>
      </c>
      <c r="C892" s="91" t="s">
        <v>729</v>
      </c>
      <c r="D892" s="91" t="s">
        <v>888</v>
      </c>
      <c r="E892" s="91" t="s">
        <v>272</v>
      </c>
      <c r="F892" s="435"/>
      <c r="G892" s="436">
        <v>1579901428916</v>
      </c>
      <c r="H892" s="437">
        <v>40462</v>
      </c>
      <c r="I892" s="329" t="s">
        <v>141</v>
      </c>
      <c r="J892" s="435"/>
    </row>
    <row r="893" spans="2:11">
      <c r="G893" s="415"/>
    </row>
    <row r="894" spans="2:11">
      <c r="G894" s="415"/>
    </row>
    <row r="895" spans="2:11">
      <c r="G895" s="415"/>
    </row>
    <row r="896" spans="2:11">
      <c r="G896" s="415"/>
    </row>
    <row r="897" spans="7:7">
      <c r="G897" s="415"/>
    </row>
    <row r="898" spans="7:7">
      <c r="G898" s="415"/>
    </row>
    <row r="899" spans="7:7">
      <c r="G899" s="415"/>
    </row>
    <row r="900" spans="7:7">
      <c r="G900" s="415"/>
    </row>
    <row r="901" spans="7:7">
      <c r="G901" s="415"/>
    </row>
    <row r="902" spans="7:7">
      <c r="G902" s="415"/>
    </row>
    <row r="903" spans="7:7">
      <c r="G903" s="415"/>
    </row>
    <row r="904" spans="7:7">
      <c r="G904" s="415"/>
    </row>
    <row r="905" spans="7:7">
      <c r="G905" s="415"/>
    </row>
    <row r="906" spans="7:7">
      <c r="G906" s="415"/>
    </row>
    <row r="907" spans="7:7">
      <c r="G907" s="415"/>
    </row>
    <row r="908" spans="7:7">
      <c r="G908" s="415"/>
    </row>
    <row r="909" spans="7:7">
      <c r="G909" s="415"/>
    </row>
    <row r="910" spans="7:7">
      <c r="G910" s="415"/>
    </row>
    <row r="911" spans="7:7">
      <c r="G911" s="415"/>
    </row>
    <row r="912" spans="7:7">
      <c r="G912" s="415"/>
    </row>
    <row r="913" spans="7:7">
      <c r="G913" s="415"/>
    </row>
    <row r="914" spans="7:7">
      <c r="G914" s="415"/>
    </row>
    <row r="915" spans="7:7">
      <c r="G915" s="415"/>
    </row>
    <row r="916" spans="7:7">
      <c r="G916" s="415"/>
    </row>
    <row r="917" spans="7:7">
      <c r="G917" s="415"/>
    </row>
    <row r="918" spans="7:7">
      <c r="G918" s="415"/>
    </row>
    <row r="919" spans="7:7">
      <c r="G919" s="415"/>
    </row>
    <row r="920" spans="7:7">
      <c r="G920" s="415"/>
    </row>
    <row r="921" spans="7:7">
      <c r="G921" s="415"/>
    </row>
    <row r="922" spans="7:7">
      <c r="G922" s="415"/>
    </row>
    <row r="923" spans="7:7">
      <c r="G923" s="415"/>
    </row>
    <row r="924" spans="7:7">
      <c r="G924" s="415"/>
    </row>
    <row r="925" spans="7:7">
      <c r="G925" s="415"/>
    </row>
    <row r="926" spans="7:7">
      <c r="G926" s="415"/>
    </row>
    <row r="927" spans="7:7">
      <c r="G927" s="415"/>
    </row>
    <row r="928" spans="7:7">
      <c r="G928" s="415"/>
    </row>
    <row r="929" spans="7:7">
      <c r="G929" s="415"/>
    </row>
    <row r="930" spans="7:7">
      <c r="G930" s="415"/>
    </row>
    <row r="931" spans="7:7">
      <c r="G931" s="415"/>
    </row>
    <row r="932" spans="7:7">
      <c r="G932" s="415"/>
    </row>
    <row r="933" spans="7:7">
      <c r="G933" s="415"/>
    </row>
    <row r="934" spans="7:7">
      <c r="G934" s="415"/>
    </row>
    <row r="935" spans="7:7">
      <c r="G935" s="415"/>
    </row>
    <row r="936" spans="7:7">
      <c r="G936" s="415"/>
    </row>
    <row r="937" spans="7:7">
      <c r="G937" s="415"/>
    </row>
    <row r="938" spans="7:7">
      <c r="G938" s="415"/>
    </row>
    <row r="939" spans="7:7">
      <c r="G939" s="415"/>
    </row>
    <row r="940" spans="7:7">
      <c r="G940" s="415"/>
    </row>
    <row r="941" spans="7:7">
      <c r="G941" s="415"/>
    </row>
    <row r="942" spans="7:7">
      <c r="G942" s="415"/>
    </row>
    <row r="943" spans="7:7">
      <c r="G943" s="415"/>
    </row>
    <row r="944" spans="7:7">
      <c r="G944" s="415"/>
    </row>
    <row r="945" spans="7:7">
      <c r="G945" s="415"/>
    </row>
    <row r="946" spans="7:7">
      <c r="G946" s="415"/>
    </row>
    <row r="947" spans="7:7">
      <c r="G947" s="415"/>
    </row>
    <row r="948" spans="7:7">
      <c r="G948" s="415"/>
    </row>
    <row r="949" spans="7:7">
      <c r="G949" s="415"/>
    </row>
    <row r="950" spans="7:7">
      <c r="G950" s="415"/>
    </row>
    <row r="951" spans="7:7">
      <c r="G951" s="415"/>
    </row>
    <row r="952" spans="7:7">
      <c r="G952" s="415"/>
    </row>
    <row r="953" spans="7:7">
      <c r="G953" s="415"/>
    </row>
    <row r="954" spans="7:7">
      <c r="G954" s="415"/>
    </row>
    <row r="955" spans="7:7">
      <c r="G955" s="415"/>
    </row>
    <row r="956" spans="7:7">
      <c r="G956" s="415"/>
    </row>
    <row r="957" spans="7:7">
      <c r="G957" s="415"/>
    </row>
    <row r="958" spans="7:7">
      <c r="G958" s="415"/>
    </row>
    <row r="959" spans="7:7">
      <c r="G959" s="415"/>
    </row>
    <row r="960" spans="7:7">
      <c r="G960" s="415"/>
    </row>
    <row r="961" spans="7:7">
      <c r="G961" s="415"/>
    </row>
    <row r="962" spans="7:7">
      <c r="G962" s="415"/>
    </row>
    <row r="963" spans="7:7">
      <c r="G963" s="415"/>
    </row>
    <row r="964" spans="7:7">
      <c r="G964" s="415"/>
    </row>
    <row r="965" spans="7:7">
      <c r="G965" s="415"/>
    </row>
    <row r="966" spans="7:7">
      <c r="G966" s="415"/>
    </row>
    <row r="967" spans="7:7">
      <c r="G967" s="415"/>
    </row>
    <row r="968" spans="7:7">
      <c r="G968" s="415"/>
    </row>
    <row r="969" spans="7:7">
      <c r="G969" s="415"/>
    </row>
    <row r="970" spans="7:7">
      <c r="G970" s="415"/>
    </row>
    <row r="971" spans="7:7">
      <c r="G971" s="415"/>
    </row>
    <row r="972" spans="7:7">
      <c r="G972" s="415"/>
    </row>
    <row r="973" spans="7:7">
      <c r="G973" s="415"/>
    </row>
    <row r="974" spans="7:7">
      <c r="G974" s="415"/>
    </row>
    <row r="975" spans="7:7">
      <c r="G975" s="415"/>
    </row>
    <row r="976" spans="7:7">
      <c r="G976" s="415"/>
    </row>
    <row r="977" spans="7:7">
      <c r="G977" s="415"/>
    </row>
    <row r="978" spans="7:7">
      <c r="G978" s="415"/>
    </row>
    <row r="979" spans="7:7">
      <c r="G979" s="415"/>
    </row>
    <row r="980" spans="7:7">
      <c r="G980" s="415"/>
    </row>
    <row r="981" spans="7:7">
      <c r="G981" s="415"/>
    </row>
    <row r="982" spans="7:7">
      <c r="G982" s="415"/>
    </row>
    <row r="983" spans="7:7">
      <c r="G983" s="415"/>
    </row>
    <row r="984" spans="7:7">
      <c r="G984" s="415"/>
    </row>
    <row r="985" spans="7:7">
      <c r="G985" s="415"/>
    </row>
    <row r="986" spans="7:7">
      <c r="G986" s="415"/>
    </row>
    <row r="987" spans="7:7">
      <c r="G987" s="415"/>
    </row>
    <row r="988" spans="7:7">
      <c r="G988" s="415"/>
    </row>
    <row r="989" spans="7:7">
      <c r="G989" s="415"/>
    </row>
    <row r="990" spans="7:7">
      <c r="G990" s="415"/>
    </row>
    <row r="991" spans="7:7">
      <c r="G991" s="415"/>
    </row>
    <row r="992" spans="7:7">
      <c r="G992" s="415"/>
    </row>
    <row r="993" spans="7:7">
      <c r="G993" s="415"/>
    </row>
    <row r="994" spans="7:7">
      <c r="G994" s="415"/>
    </row>
    <row r="995" spans="7:7">
      <c r="G995" s="415"/>
    </row>
    <row r="996" spans="7:7">
      <c r="G996" s="415"/>
    </row>
    <row r="997" spans="7:7">
      <c r="G997" s="415"/>
    </row>
    <row r="998" spans="7:7">
      <c r="G998" s="415"/>
    </row>
    <row r="999" spans="7:7">
      <c r="G999" s="415"/>
    </row>
    <row r="1000" spans="7:7">
      <c r="G1000" s="415"/>
    </row>
    <row r="1001" spans="7:7">
      <c r="G1001" s="415"/>
    </row>
    <row r="1002" spans="7:7">
      <c r="G1002" s="415"/>
    </row>
    <row r="1003" spans="7:7">
      <c r="G1003" s="415"/>
    </row>
    <row r="1004" spans="7:7">
      <c r="G1004" s="415"/>
    </row>
    <row r="1005" spans="7:7">
      <c r="G1005" s="415"/>
    </row>
    <row r="1006" spans="7:7">
      <c r="G1006" s="415"/>
    </row>
    <row r="1007" spans="7:7">
      <c r="G1007" s="415"/>
    </row>
    <row r="1008" spans="7:7">
      <c r="G1008" s="415"/>
    </row>
    <row r="1009" spans="7:7">
      <c r="G1009" s="415"/>
    </row>
    <row r="1010" spans="7:7">
      <c r="G1010" s="415"/>
    </row>
    <row r="1011" spans="7:7">
      <c r="G1011" s="415"/>
    </row>
    <row r="1012" spans="7:7">
      <c r="G1012" s="415"/>
    </row>
    <row r="1013" spans="7:7">
      <c r="G1013" s="415"/>
    </row>
    <row r="1014" spans="7:7">
      <c r="G1014" s="415"/>
    </row>
    <row r="1015" spans="7:7">
      <c r="G1015" s="415"/>
    </row>
    <row r="1016" spans="7:7">
      <c r="G1016" s="415"/>
    </row>
    <row r="1017" spans="7:7">
      <c r="G1017" s="415"/>
    </row>
    <row r="1018" spans="7:7">
      <c r="G1018" s="415"/>
    </row>
    <row r="1019" spans="7:7">
      <c r="G1019" s="415"/>
    </row>
    <row r="1020" spans="7:7">
      <c r="G1020" s="415"/>
    </row>
    <row r="1021" spans="7:7">
      <c r="G1021" s="415"/>
    </row>
    <row r="1022" spans="7:7">
      <c r="G1022" s="415"/>
    </row>
    <row r="1023" spans="7:7">
      <c r="G1023" s="415"/>
    </row>
    <row r="1024" spans="7:7">
      <c r="G1024" s="415"/>
    </row>
    <row r="1025" spans="7:7">
      <c r="G1025" s="415"/>
    </row>
    <row r="1026" spans="7:7">
      <c r="G1026" s="415"/>
    </row>
    <row r="1027" spans="7:7">
      <c r="G1027" s="415"/>
    </row>
    <row r="1028" spans="7:7">
      <c r="G1028" s="415"/>
    </row>
    <row r="1029" spans="7:7">
      <c r="G1029" s="415"/>
    </row>
    <row r="1030" spans="7:7">
      <c r="G1030" s="415"/>
    </row>
    <row r="1031" spans="7:7">
      <c r="G1031" s="415"/>
    </row>
    <row r="1032" spans="7:7">
      <c r="G1032" s="415"/>
    </row>
    <row r="1033" spans="7:7">
      <c r="G1033" s="415"/>
    </row>
    <row r="1034" spans="7:7">
      <c r="G1034" s="415"/>
    </row>
    <row r="1035" spans="7:7">
      <c r="G1035" s="415"/>
    </row>
    <row r="1036" spans="7:7">
      <c r="G1036" s="415"/>
    </row>
    <row r="1037" spans="7:7">
      <c r="G1037" s="415"/>
    </row>
    <row r="1038" spans="7:7">
      <c r="G1038" s="415"/>
    </row>
    <row r="1039" spans="7:7">
      <c r="G1039" s="415"/>
    </row>
    <row r="1040" spans="7:7">
      <c r="G1040" s="415"/>
    </row>
    <row r="1041" spans="7:7">
      <c r="G1041" s="415"/>
    </row>
    <row r="1042" spans="7:7">
      <c r="G1042" s="415"/>
    </row>
    <row r="1043" spans="7:7">
      <c r="G1043" s="415"/>
    </row>
    <row r="1044" spans="7:7">
      <c r="G1044" s="415"/>
    </row>
    <row r="1045" spans="7:7">
      <c r="G1045" s="415"/>
    </row>
    <row r="1046" spans="7:7">
      <c r="G1046" s="415"/>
    </row>
    <row r="1047" spans="7:7">
      <c r="G1047" s="415"/>
    </row>
    <row r="1048" spans="7:7">
      <c r="G1048" s="415"/>
    </row>
    <row r="1049" spans="7:7">
      <c r="G1049" s="415"/>
    </row>
    <row r="1050" spans="7:7">
      <c r="G1050" s="415"/>
    </row>
    <row r="1051" spans="7:7">
      <c r="G1051" s="415"/>
    </row>
    <row r="1052" spans="7:7">
      <c r="G1052" s="415"/>
    </row>
    <row r="1053" spans="7:7">
      <c r="G1053" s="415"/>
    </row>
    <row r="1054" spans="7:7">
      <c r="G1054" s="415"/>
    </row>
    <row r="1055" spans="7:7">
      <c r="G1055" s="415"/>
    </row>
    <row r="1056" spans="7:7">
      <c r="G1056" s="415"/>
    </row>
    <row r="1057" spans="7:7">
      <c r="G1057" s="415"/>
    </row>
    <row r="1058" spans="7:7">
      <c r="G1058" s="415"/>
    </row>
    <row r="1059" spans="7:7">
      <c r="G1059" s="415"/>
    </row>
    <row r="1060" spans="7:7">
      <c r="G1060" s="415"/>
    </row>
    <row r="1061" spans="7:7">
      <c r="G1061" s="415"/>
    </row>
    <row r="1062" spans="7:7">
      <c r="G1062" s="415"/>
    </row>
    <row r="1063" spans="7:7">
      <c r="G1063" s="415"/>
    </row>
    <row r="1064" spans="7:7">
      <c r="G1064" s="415"/>
    </row>
    <row r="1065" spans="7:7">
      <c r="G1065" s="415"/>
    </row>
    <row r="1066" spans="7:7">
      <c r="G1066" s="415"/>
    </row>
    <row r="1067" spans="7:7">
      <c r="G1067" s="415"/>
    </row>
    <row r="1068" spans="7:7">
      <c r="G1068" s="415"/>
    </row>
    <row r="1069" spans="7:7">
      <c r="G1069" s="415"/>
    </row>
    <row r="1070" spans="7:7">
      <c r="G1070" s="415"/>
    </row>
    <row r="1071" spans="7:7">
      <c r="G1071" s="415"/>
    </row>
    <row r="1072" spans="7:7">
      <c r="G1072" s="415"/>
    </row>
    <row r="1073" spans="7:7">
      <c r="G1073" s="415"/>
    </row>
    <row r="1074" spans="7:7">
      <c r="G1074" s="415"/>
    </row>
    <row r="1075" spans="7:7">
      <c r="G1075" s="415"/>
    </row>
    <row r="1076" spans="7:7">
      <c r="G1076" s="415"/>
    </row>
    <row r="1077" spans="7:7">
      <c r="G1077" s="415"/>
    </row>
    <row r="1078" spans="7:7">
      <c r="G1078" s="415"/>
    </row>
    <row r="1079" spans="7:7">
      <c r="G1079" s="415"/>
    </row>
    <row r="1080" spans="7:7">
      <c r="G1080" s="415"/>
    </row>
    <row r="1081" spans="7:7">
      <c r="G1081" s="415"/>
    </row>
    <row r="1082" spans="7:7">
      <c r="G1082" s="415"/>
    </row>
    <row r="1083" spans="7:7">
      <c r="G1083" s="415"/>
    </row>
    <row r="1084" spans="7:7">
      <c r="G1084" s="415"/>
    </row>
    <row r="1085" spans="7:7">
      <c r="G1085" s="415"/>
    </row>
    <row r="1086" spans="7:7">
      <c r="G1086" s="415"/>
    </row>
    <row r="1087" spans="7:7">
      <c r="G1087" s="415"/>
    </row>
    <row r="1088" spans="7:7">
      <c r="G1088" s="415"/>
    </row>
    <row r="1089" spans="7:7">
      <c r="G1089" s="415"/>
    </row>
    <row r="1090" spans="7:7">
      <c r="G1090" s="415"/>
    </row>
    <row r="1091" spans="7:7">
      <c r="G1091" s="415"/>
    </row>
    <row r="1092" spans="7:7">
      <c r="G1092" s="415"/>
    </row>
    <row r="1093" spans="7:7">
      <c r="G1093" s="415"/>
    </row>
    <row r="1094" spans="7:7">
      <c r="G1094" s="415"/>
    </row>
    <row r="1095" spans="7:7">
      <c r="G1095" s="415"/>
    </row>
    <row r="1096" spans="7:7">
      <c r="G1096" s="415"/>
    </row>
    <row r="1097" spans="7:7">
      <c r="G1097" s="415"/>
    </row>
    <row r="1098" spans="7:7">
      <c r="G1098" s="415"/>
    </row>
    <row r="1099" spans="7:7">
      <c r="G1099" s="415"/>
    </row>
    <row r="1100" spans="7:7">
      <c r="G1100" s="415"/>
    </row>
    <row r="1101" spans="7:7">
      <c r="G1101" s="415"/>
    </row>
    <row r="1102" spans="7:7">
      <c r="G1102" s="415"/>
    </row>
    <row r="1103" spans="7:7">
      <c r="G1103" s="415"/>
    </row>
    <row r="1104" spans="7:7">
      <c r="G1104" s="415"/>
    </row>
    <row r="1105" spans="7:7">
      <c r="G1105" s="415"/>
    </row>
    <row r="1106" spans="7:7">
      <c r="G1106" s="415"/>
    </row>
    <row r="1107" spans="7:7">
      <c r="G1107" s="415"/>
    </row>
    <row r="1108" spans="7:7">
      <c r="G1108" s="415"/>
    </row>
    <row r="1109" spans="7:7">
      <c r="G1109" s="415"/>
    </row>
    <row r="1110" spans="7:7">
      <c r="G1110" s="415"/>
    </row>
    <row r="1111" spans="7:7">
      <c r="G1111" s="415"/>
    </row>
    <row r="1112" spans="7:7">
      <c r="G1112" s="415"/>
    </row>
    <row r="1113" spans="7:7">
      <c r="G1113" s="415"/>
    </row>
    <row r="1114" spans="7:7">
      <c r="G1114" s="415"/>
    </row>
    <row r="1115" spans="7:7">
      <c r="G1115" s="415"/>
    </row>
    <row r="1116" spans="7:7">
      <c r="G1116" s="415"/>
    </row>
    <row r="1117" spans="7:7">
      <c r="G1117" s="415"/>
    </row>
    <row r="1118" spans="7:7">
      <c r="G1118" s="415"/>
    </row>
    <row r="1119" spans="7:7">
      <c r="G1119" s="415"/>
    </row>
    <row r="1120" spans="7:7">
      <c r="G1120" s="415"/>
    </row>
    <row r="1121" spans="7:7">
      <c r="G1121" s="415"/>
    </row>
    <row r="1122" spans="7:7">
      <c r="G1122" s="415"/>
    </row>
    <row r="1123" spans="7:7">
      <c r="G1123" s="415"/>
    </row>
    <row r="1124" spans="7:7">
      <c r="G1124" s="415"/>
    </row>
    <row r="1125" spans="7:7">
      <c r="G1125" s="415"/>
    </row>
    <row r="1126" spans="7:7">
      <c r="G1126" s="415"/>
    </row>
    <row r="1127" spans="7:7">
      <c r="G1127" s="415"/>
    </row>
    <row r="1128" spans="7:7">
      <c r="G1128" s="415"/>
    </row>
    <row r="1129" spans="7:7">
      <c r="G1129" s="415"/>
    </row>
    <row r="1130" spans="7:7">
      <c r="G1130" s="415"/>
    </row>
    <row r="1131" spans="7:7">
      <c r="G1131" s="415"/>
    </row>
    <row r="1132" spans="7:7">
      <c r="G1132" s="415"/>
    </row>
    <row r="1133" spans="7:7">
      <c r="G1133" s="415"/>
    </row>
    <row r="1134" spans="7:7">
      <c r="G1134" s="415"/>
    </row>
    <row r="1135" spans="7:7">
      <c r="G1135" s="415"/>
    </row>
    <row r="1136" spans="7:7">
      <c r="G1136" s="415"/>
    </row>
    <row r="1137" spans="7:7">
      <c r="G1137" s="415"/>
    </row>
    <row r="1138" spans="7:7">
      <c r="G1138" s="415"/>
    </row>
    <row r="1139" spans="7:7">
      <c r="G1139" s="415"/>
    </row>
    <row r="1140" spans="7:7">
      <c r="G1140" s="415"/>
    </row>
    <row r="1141" spans="7:7">
      <c r="G1141" s="415"/>
    </row>
    <row r="1142" spans="7:7">
      <c r="G1142" s="415"/>
    </row>
    <row r="1143" spans="7:7">
      <c r="G1143" s="415"/>
    </row>
    <row r="1144" spans="7:7">
      <c r="G1144" s="415"/>
    </row>
    <row r="1145" spans="7:7">
      <c r="G1145" s="415"/>
    </row>
    <row r="1146" spans="7:7">
      <c r="G1146" s="415"/>
    </row>
    <row r="1147" spans="7:7">
      <c r="G1147" s="415"/>
    </row>
    <row r="1148" spans="7:7">
      <c r="G1148" s="415"/>
    </row>
    <row r="1149" spans="7:7">
      <c r="G1149" s="415"/>
    </row>
    <row r="1150" spans="7:7">
      <c r="G1150" s="415"/>
    </row>
    <row r="1151" spans="7:7">
      <c r="G1151" s="415"/>
    </row>
    <row r="1152" spans="7:7">
      <c r="G1152" s="415"/>
    </row>
    <row r="1153" spans="7:7">
      <c r="G1153" s="415"/>
    </row>
    <row r="1154" spans="7:7">
      <c r="G1154" s="415"/>
    </row>
    <row r="1155" spans="7:7">
      <c r="G1155" s="415"/>
    </row>
    <row r="1156" spans="7:7">
      <c r="G1156" s="415"/>
    </row>
    <row r="1157" spans="7:7">
      <c r="G1157" s="415"/>
    </row>
    <row r="1158" spans="7:7">
      <c r="G1158" s="415"/>
    </row>
    <row r="1159" spans="7:7">
      <c r="G1159" s="415"/>
    </row>
    <row r="1160" spans="7:7">
      <c r="G1160" s="415"/>
    </row>
    <row r="1161" spans="7:7">
      <c r="G1161" s="415"/>
    </row>
    <row r="1162" spans="7:7">
      <c r="G1162" s="415"/>
    </row>
    <row r="1163" spans="7:7">
      <c r="G1163" s="415"/>
    </row>
    <row r="1164" spans="7:7">
      <c r="G1164" s="415"/>
    </row>
    <row r="1165" spans="7:7">
      <c r="G1165" s="415"/>
    </row>
    <row r="1166" spans="7:7">
      <c r="G1166" s="415"/>
    </row>
    <row r="1167" spans="7:7">
      <c r="G1167" s="415"/>
    </row>
    <row r="1168" spans="7:7">
      <c r="G1168" s="415"/>
    </row>
    <row r="1169" spans="7:7">
      <c r="G1169" s="415"/>
    </row>
    <row r="1170" spans="7:7">
      <c r="G1170" s="415"/>
    </row>
    <row r="1171" spans="7:7">
      <c r="G1171" s="415"/>
    </row>
    <row r="1172" spans="7:7">
      <c r="G1172" s="415"/>
    </row>
    <row r="1173" spans="7:7">
      <c r="G1173" s="415"/>
    </row>
    <row r="1174" spans="7:7">
      <c r="G1174" s="415"/>
    </row>
    <row r="1175" spans="7:7">
      <c r="G1175" s="415"/>
    </row>
    <row r="1176" spans="7:7">
      <c r="G1176" s="415"/>
    </row>
    <row r="1177" spans="7:7">
      <c r="G1177" s="415"/>
    </row>
    <row r="1178" spans="7:7">
      <c r="G1178" s="415"/>
    </row>
    <row r="1179" spans="7:7">
      <c r="G1179" s="415"/>
    </row>
    <row r="1180" spans="7:7">
      <c r="G1180" s="415"/>
    </row>
    <row r="1181" spans="7:7">
      <c r="G1181" s="415"/>
    </row>
    <row r="1182" spans="7:7">
      <c r="G1182" s="415"/>
    </row>
    <row r="1183" spans="7:7">
      <c r="G1183" s="415"/>
    </row>
    <row r="1184" spans="7:7">
      <c r="G1184" s="415"/>
    </row>
    <row r="1185" spans="7:7">
      <c r="G1185" s="415"/>
    </row>
    <row r="1186" spans="7:7">
      <c r="G1186" s="415"/>
    </row>
    <row r="1187" spans="7:7">
      <c r="G1187" s="415"/>
    </row>
    <row r="1188" spans="7:7">
      <c r="G1188" s="415"/>
    </row>
    <row r="1189" spans="7:7">
      <c r="G1189" s="415"/>
    </row>
    <row r="1190" spans="7:7">
      <c r="G1190" s="415"/>
    </row>
    <row r="1191" spans="7:7">
      <c r="G1191" s="415"/>
    </row>
    <row r="1192" spans="7:7">
      <c r="G1192" s="415"/>
    </row>
    <row r="1193" spans="7:7">
      <c r="G1193" s="415"/>
    </row>
    <row r="1194" spans="7:7">
      <c r="G1194" s="415"/>
    </row>
    <row r="1195" spans="7:7">
      <c r="G1195" s="415"/>
    </row>
    <row r="1196" spans="7:7">
      <c r="G1196" s="415"/>
    </row>
    <row r="1197" spans="7:7">
      <c r="G1197" s="415"/>
    </row>
    <row r="1198" spans="7:7">
      <c r="G1198" s="415"/>
    </row>
    <row r="1199" spans="7:7">
      <c r="G1199" s="415"/>
    </row>
    <row r="1200" spans="7:7">
      <c r="G1200" s="415"/>
    </row>
    <row r="1201" spans="7:7">
      <c r="G1201" s="415"/>
    </row>
    <row r="1202" spans="7:7">
      <c r="G1202" s="415"/>
    </row>
    <row r="1203" spans="7:7">
      <c r="G1203" s="415"/>
    </row>
    <row r="1204" spans="7:7">
      <c r="G1204" s="415"/>
    </row>
    <row r="1205" spans="7:7">
      <c r="G1205" s="415"/>
    </row>
    <row r="1206" spans="7:7">
      <c r="G1206" s="415"/>
    </row>
    <row r="1207" spans="7:7">
      <c r="G1207" s="415"/>
    </row>
    <row r="1208" spans="7:7">
      <c r="G1208" s="415"/>
    </row>
    <row r="1209" spans="7:7">
      <c r="G1209" s="415"/>
    </row>
    <row r="1210" spans="7:7">
      <c r="G1210" s="415"/>
    </row>
    <row r="1211" spans="7:7">
      <c r="G1211" s="415"/>
    </row>
    <row r="1212" spans="7:7">
      <c r="G1212" s="415"/>
    </row>
    <row r="1213" spans="7:7">
      <c r="G1213" s="415"/>
    </row>
    <row r="1214" spans="7:7">
      <c r="G1214" s="415"/>
    </row>
    <row r="1215" spans="7:7">
      <c r="G1215" s="415"/>
    </row>
    <row r="1216" spans="7:7">
      <c r="G1216" s="415"/>
    </row>
    <row r="1217" spans="7:7">
      <c r="G1217" s="415"/>
    </row>
    <row r="1218" spans="7:7">
      <c r="G1218" s="415"/>
    </row>
    <row r="1219" spans="7:7">
      <c r="G1219" s="415"/>
    </row>
    <row r="1220" spans="7:7">
      <c r="G1220" s="415"/>
    </row>
    <row r="1221" spans="7:7">
      <c r="G1221" s="415"/>
    </row>
    <row r="1222" spans="7:7">
      <c r="G1222" s="415"/>
    </row>
    <row r="1223" spans="7:7">
      <c r="G1223" s="415"/>
    </row>
    <row r="1224" spans="7:7">
      <c r="G1224" s="415"/>
    </row>
    <row r="1225" spans="7:7">
      <c r="G1225" s="415"/>
    </row>
    <row r="1226" spans="7:7">
      <c r="G1226" s="415"/>
    </row>
    <row r="1227" spans="7:7">
      <c r="G1227" s="415"/>
    </row>
    <row r="1228" spans="7:7">
      <c r="G1228" s="415"/>
    </row>
    <row r="1229" spans="7:7">
      <c r="G1229" s="415"/>
    </row>
    <row r="1230" spans="7:7">
      <c r="G1230" s="415"/>
    </row>
    <row r="1231" spans="7:7">
      <c r="G1231" s="415"/>
    </row>
    <row r="1232" spans="7:7">
      <c r="G1232" s="415"/>
    </row>
    <row r="1233" spans="7:7">
      <c r="G1233" s="415"/>
    </row>
    <row r="1234" spans="7:7">
      <c r="G1234" s="415"/>
    </row>
    <row r="1235" spans="7:7">
      <c r="G1235" s="415"/>
    </row>
    <row r="1236" spans="7:7">
      <c r="G1236" s="415"/>
    </row>
    <row r="1237" spans="7:7">
      <c r="G1237" s="415"/>
    </row>
    <row r="1238" spans="7:7">
      <c r="G1238" s="415"/>
    </row>
    <row r="1239" spans="7:7">
      <c r="G1239" s="415"/>
    </row>
    <row r="1240" spans="7:7">
      <c r="G1240" s="415"/>
    </row>
    <row r="1241" spans="7:7">
      <c r="G1241" s="415"/>
    </row>
    <row r="1242" spans="7:7">
      <c r="G1242" s="415"/>
    </row>
    <row r="1243" spans="7:7">
      <c r="G1243" s="415"/>
    </row>
    <row r="1244" spans="7:7">
      <c r="G1244" s="415"/>
    </row>
    <row r="1245" spans="7:7">
      <c r="G1245" s="415"/>
    </row>
    <row r="1246" spans="7:7">
      <c r="G1246" s="415"/>
    </row>
    <row r="1247" spans="7:7">
      <c r="G1247" s="415"/>
    </row>
    <row r="1248" spans="7:7">
      <c r="G1248" s="415"/>
    </row>
    <row r="1249" spans="7:7">
      <c r="G1249" s="415"/>
    </row>
    <row r="1250" spans="7:7">
      <c r="G1250" s="415"/>
    </row>
    <row r="1251" spans="7:7">
      <c r="G1251" s="415"/>
    </row>
    <row r="1252" spans="7:7">
      <c r="G1252" s="415"/>
    </row>
    <row r="1253" spans="7:7">
      <c r="G1253" s="415"/>
    </row>
    <row r="1254" spans="7:7">
      <c r="G1254" s="415"/>
    </row>
    <row r="1255" spans="7:7">
      <c r="G1255" s="415"/>
    </row>
    <row r="1256" spans="7:7">
      <c r="G1256" s="415"/>
    </row>
    <row r="1257" spans="7:7">
      <c r="G1257" s="415"/>
    </row>
    <row r="1258" spans="7:7">
      <c r="G1258" s="415"/>
    </row>
    <row r="1259" spans="7:7">
      <c r="G1259" s="415"/>
    </row>
    <row r="1260" spans="7:7">
      <c r="G1260" s="415"/>
    </row>
    <row r="1261" spans="7:7">
      <c r="G1261" s="415"/>
    </row>
    <row r="1262" spans="7:7">
      <c r="G1262" s="415"/>
    </row>
    <row r="1263" spans="7:7">
      <c r="G1263" s="415"/>
    </row>
    <row r="1264" spans="7:7">
      <c r="G1264" s="415"/>
    </row>
    <row r="1265" spans="7:7">
      <c r="G1265" s="415"/>
    </row>
    <row r="1266" spans="7:7">
      <c r="G1266" s="415"/>
    </row>
    <row r="1267" spans="7:7">
      <c r="G1267" s="415"/>
    </row>
    <row r="1268" spans="7:7">
      <c r="G1268" s="415"/>
    </row>
    <row r="1269" spans="7:7">
      <c r="G1269" s="415"/>
    </row>
    <row r="1270" spans="7:7">
      <c r="G1270" s="415"/>
    </row>
    <row r="1271" spans="7:7">
      <c r="G1271" s="415"/>
    </row>
    <row r="1272" spans="7:7">
      <c r="G1272" s="415"/>
    </row>
    <row r="1273" spans="7:7">
      <c r="G1273" s="415"/>
    </row>
    <row r="1274" spans="7:7">
      <c r="G1274" s="415"/>
    </row>
    <row r="1275" spans="7:7">
      <c r="G1275" s="415"/>
    </row>
    <row r="1276" spans="7:7">
      <c r="G1276" s="415"/>
    </row>
    <row r="1277" spans="7:7">
      <c r="G1277" s="415"/>
    </row>
    <row r="1278" spans="7:7">
      <c r="G1278" s="415"/>
    </row>
    <row r="1279" spans="7:7">
      <c r="G1279" s="415"/>
    </row>
    <row r="1280" spans="7:7">
      <c r="G1280" s="415"/>
    </row>
    <row r="1281" spans="7:7">
      <c r="G1281" s="415"/>
    </row>
    <row r="1282" spans="7:7">
      <c r="G1282" s="415"/>
    </row>
    <row r="1283" spans="7:7">
      <c r="G1283" s="415"/>
    </row>
    <row r="1284" spans="7:7">
      <c r="G1284" s="415"/>
    </row>
    <row r="1285" spans="7:7">
      <c r="G1285" s="415"/>
    </row>
    <row r="1286" spans="7:7">
      <c r="G1286" s="415"/>
    </row>
    <row r="1287" spans="7:7">
      <c r="G1287" s="415"/>
    </row>
    <row r="1288" spans="7:7">
      <c r="G1288" s="415"/>
    </row>
    <row r="1289" spans="7:7">
      <c r="G1289" s="415"/>
    </row>
    <row r="1290" spans="7:7">
      <c r="G1290" s="415"/>
    </row>
    <row r="1291" spans="7:7">
      <c r="G1291" s="415"/>
    </row>
    <row r="1292" spans="7:7">
      <c r="G1292" s="415"/>
    </row>
    <row r="1293" spans="7:7">
      <c r="G1293" s="415"/>
    </row>
    <row r="1294" spans="7:7">
      <c r="G1294" s="415"/>
    </row>
    <row r="1295" spans="7:7">
      <c r="G1295" s="415"/>
    </row>
    <row r="1296" spans="7:7">
      <c r="G1296" s="415"/>
    </row>
    <row r="1297" spans="7:7">
      <c r="G1297" s="415"/>
    </row>
    <row r="1298" spans="7:7">
      <c r="G1298" s="415"/>
    </row>
    <row r="1299" spans="7:7">
      <c r="G1299" s="415"/>
    </row>
    <row r="1300" spans="7:7">
      <c r="G1300" s="415"/>
    </row>
    <row r="1301" spans="7:7">
      <c r="G1301" s="415"/>
    </row>
    <row r="1302" spans="7:7">
      <c r="G1302" s="415"/>
    </row>
    <row r="1303" spans="7:7">
      <c r="G1303" s="415"/>
    </row>
    <row r="1304" spans="7:7">
      <c r="G1304" s="415"/>
    </row>
    <row r="1305" spans="7:7">
      <c r="G1305" s="415"/>
    </row>
    <row r="1306" spans="7:7">
      <c r="G1306" s="415"/>
    </row>
    <row r="1307" spans="7:7">
      <c r="G1307" s="415"/>
    </row>
    <row r="1308" spans="7:7">
      <c r="G1308" s="415"/>
    </row>
    <row r="1309" spans="7:7">
      <c r="G1309" s="415"/>
    </row>
    <row r="1310" spans="7:7">
      <c r="G1310" s="415"/>
    </row>
    <row r="1311" spans="7:7">
      <c r="G1311" s="415"/>
    </row>
    <row r="1312" spans="7:7">
      <c r="G1312" s="415"/>
    </row>
    <row r="1313" spans="7:7">
      <c r="G1313" s="415"/>
    </row>
    <row r="1314" spans="7:7">
      <c r="G1314" s="415"/>
    </row>
    <row r="1315" spans="7:7">
      <c r="G1315" s="415"/>
    </row>
    <row r="1316" spans="7:7">
      <c r="G1316" s="415"/>
    </row>
    <row r="1317" spans="7:7">
      <c r="G1317" s="415"/>
    </row>
    <row r="1318" spans="7:7">
      <c r="G1318" s="415"/>
    </row>
    <row r="1319" spans="7:7">
      <c r="G1319" s="415"/>
    </row>
    <row r="1320" spans="7:7">
      <c r="G1320" s="415"/>
    </row>
    <row r="1321" spans="7:7">
      <c r="G1321" s="415"/>
    </row>
    <row r="1322" spans="7:7">
      <c r="G1322" s="415"/>
    </row>
    <row r="1323" spans="7:7">
      <c r="G1323" s="415"/>
    </row>
    <row r="1324" spans="7:7">
      <c r="G1324" s="415"/>
    </row>
    <row r="1325" spans="7:7">
      <c r="G1325" s="415"/>
    </row>
    <row r="1326" spans="7:7">
      <c r="G1326" s="415"/>
    </row>
    <row r="1327" spans="7:7">
      <c r="G1327" s="415"/>
    </row>
    <row r="1328" spans="7:7">
      <c r="G1328" s="415"/>
    </row>
    <row r="1329" spans="7:7">
      <c r="G1329" s="415"/>
    </row>
    <row r="1330" spans="7:7">
      <c r="G1330" s="415"/>
    </row>
    <row r="1331" spans="7:7">
      <c r="G1331" s="415"/>
    </row>
    <row r="1332" spans="7:7">
      <c r="G1332" s="415"/>
    </row>
    <row r="1333" spans="7:7">
      <c r="G1333" s="415"/>
    </row>
    <row r="1334" spans="7:7">
      <c r="G1334" s="415"/>
    </row>
    <row r="1335" spans="7:7">
      <c r="G1335" s="415"/>
    </row>
    <row r="1336" spans="7:7">
      <c r="G1336" s="415"/>
    </row>
    <row r="1337" spans="7:7">
      <c r="G1337" s="415"/>
    </row>
    <row r="1338" spans="7:7">
      <c r="G1338" s="415"/>
    </row>
    <row r="1339" spans="7:7">
      <c r="G1339" s="415"/>
    </row>
    <row r="1340" spans="7:7">
      <c r="G1340" s="415"/>
    </row>
    <row r="1341" spans="7:7">
      <c r="G1341" s="415"/>
    </row>
    <row r="1342" spans="7:7">
      <c r="G1342" s="415"/>
    </row>
    <row r="1343" spans="7:7">
      <c r="G1343" s="415"/>
    </row>
    <row r="1344" spans="7:7">
      <c r="G1344" s="415"/>
    </row>
    <row r="1345" spans="7:7">
      <c r="G1345" s="415"/>
    </row>
    <row r="1346" spans="7:7">
      <c r="G1346" s="415"/>
    </row>
    <row r="1347" spans="7:7">
      <c r="G1347" s="415"/>
    </row>
    <row r="1348" spans="7:7">
      <c r="G1348" s="415"/>
    </row>
    <row r="1349" spans="7:7">
      <c r="G1349" s="415"/>
    </row>
    <row r="1350" spans="7:7">
      <c r="G1350" s="415"/>
    </row>
    <row r="1351" spans="7:7">
      <c r="G1351" s="415"/>
    </row>
    <row r="1352" spans="7:7">
      <c r="G1352" s="415"/>
    </row>
    <row r="1353" spans="7:7">
      <c r="G1353" s="415"/>
    </row>
    <row r="1354" spans="7:7">
      <c r="G1354" s="415"/>
    </row>
    <row r="1355" spans="7:7">
      <c r="G1355" s="415"/>
    </row>
    <row r="1356" spans="7:7">
      <c r="G1356" s="415"/>
    </row>
    <row r="1357" spans="7:7">
      <c r="G1357" s="415"/>
    </row>
    <row r="1358" spans="7:7">
      <c r="G1358" s="415"/>
    </row>
    <row r="1359" spans="7:7">
      <c r="G1359" s="415"/>
    </row>
    <row r="1360" spans="7:7">
      <c r="G1360" s="415"/>
    </row>
    <row r="1361" spans="7:7">
      <c r="G1361" s="415"/>
    </row>
    <row r="1362" spans="7:7">
      <c r="G1362" s="415"/>
    </row>
    <row r="1363" spans="7:7">
      <c r="G1363" s="415"/>
    </row>
    <row r="1364" spans="7:7">
      <c r="G1364" s="415"/>
    </row>
    <row r="1365" spans="7:7">
      <c r="G1365" s="415"/>
    </row>
    <row r="1366" spans="7:7">
      <c r="G1366" s="415"/>
    </row>
    <row r="1367" spans="7:7">
      <c r="G1367" s="415"/>
    </row>
    <row r="1368" spans="7:7">
      <c r="G1368" s="415"/>
    </row>
    <row r="1369" spans="7:7">
      <c r="G1369" s="415"/>
    </row>
    <row r="1370" spans="7:7">
      <c r="G1370" s="415"/>
    </row>
    <row r="1371" spans="7:7">
      <c r="G1371" s="415"/>
    </row>
    <row r="1372" spans="7:7">
      <c r="G1372" s="415"/>
    </row>
    <row r="1373" spans="7:7">
      <c r="G1373" s="415"/>
    </row>
    <row r="1374" spans="7:7">
      <c r="G1374" s="415"/>
    </row>
    <row r="1375" spans="7:7">
      <c r="G1375" s="415"/>
    </row>
    <row r="1376" spans="7:7">
      <c r="G1376" s="415"/>
    </row>
    <row r="1377" spans="7:7">
      <c r="G1377" s="415"/>
    </row>
    <row r="1378" spans="7:7">
      <c r="G1378" s="415"/>
    </row>
    <row r="1379" spans="7:7">
      <c r="G1379" s="415"/>
    </row>
    <row r="1380" spans="7:7">
      <c r="G1380" s="415"/>
    </row>
    <row r="1381" spans="7:7">
      <c r="G1381" s="415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695"/>
  <sheetViews>
    <sheetView workbookViewId="0">
      <selection activeCell="I23" sqref="I23"/>
    </sheetView>
  </sheetViews>
  <sheetFormatPr defaultRowHeight="14.25"/>
  <cols>
    <col min="7" max="7" width="30.625" bestFit="1" customWidth="1"/>
    <col min="11" max="11" width="20.375" bestFit="1" customWidth="1"/>
  </cols>
  <sheetData>
    <row r="1" spans="1:14">
      <c r="A1">
        <v>3497</v>
      </c>
      <c r="B1" t="s">
        <v>729</v>
      </c>
      <c r="C1" t="s">
        <v>1036</v>
      </c>
      <c r="D1" t="s">
        <v>834</v>
      </c>
      <c r="E1" t="s">
        <v>28</v>
      </c>
      <c r="F1">
        <v>1</v>
      </c>
      <c r="G1" t="str">
        <f>CONCATENATE(B1,C1,"   ",D1)</f>
        <v>เด็กชายจารุกิตติ์   ขัดอ้าย</v>
      </c>
      <c r="J1">
        <f>A1</f>
        <v>3497</v>
      </c>
      <c r="K1" t="str">
        <f>G1</f>
        <v>เด็กชายจารุกิตติ์   ขัดอ้าย</v>
      </c>
      <c r="L1">
        <f>J1</f>
        <v>3497</v>
      </c>
      <c r="M1" t="str">
        <f>E1</f>
        <v>ป.1/1</v>
      </c>
      <c r="N1">
        <f>F1</f>
        <v>1</v>
      </c>
    </row>
    <row r="2" spans="1:14">
      <c r="A2">
        <v>3375</v>
      </c>
      <c r="B2" t="s">
        <v>729</v>
      </c>
      <c r="C2" t="s">
        <v>640</v>
      </c>
      <c r="D2" t="s">
        <v>1604</v>
      </c>
      <c r="E2" t="s">
        <v>28</v>
      </c>
      <c r="F2">
        <v>2</v>
      </c>
      <c r="G2" t="str">
        <f t="shared" ref="G2:G65" si="0">CONCATENATE(B2,C2,"   ",D2)</f>
        <v>เด็กชายณัฐนนท์   อู๋เมืองคำ</v>
      </c>
      <c r="J2">
        <f t="shared" ref="J2:J11" si="1">A2</f>
        <v>3375</v>
      </c>
      <c r="K2" t="str">
        <f t="shared" ref="K2:K11" si="2">G2</f>
        <v>เด็กชายณัฐนนท์   อู๋เมืองคำ</v>
      </c>
      <c r="L2">
        <f t="shared" ref="L2:L11" si="3">J2</f>
        <v>3375</v>
      </c>
      <c r="M2" t="str">
        <f t="shared" ref="M2:M11" si="4">E2</f>
        <v>ป.1/1</v>
      </c>
      <c r="N2">
        <f t="shared" ref="N2:N11" si="5">F2</f>
        <v>2</v>
      </c>
    </row>
    <row r="3" spans="1:14">
      <c r="A3">
        <v>3385</v>
      </c>
      <c r="B3" t="s">
        <v>729</v>
      </c>
      <c r="C3" t="s">
        <v>728</v>
      </c>
      <c r="D3" t="s">
        <v>1031</v>
      </c>
      <c r="E3" t="s">
        <v>28</v>
      </c>
      <c r="F3">
        <v>3</v>
      </c>
      <c r="G3" t="str">
        <f t="shared" si="0"/>
        <v>เด็กชายณัฐวัฒน์   จุ่มปาแฝก</v>
      </c>
      <c r="J3">
        <f t="shared" si="1"/>
        <v>3385</v>
      </c>
      <c r="K3" t="str">
        <f t="shared" si="2"/>
        <v>เด็กชายณัฐวัฒน์   จุ่มปาแฝก</v>
      </c>
      <c r="L3">
        <f t="shared" si="3"/>
        <v>3385</v>
      </c>
      <c r="M3" t="str">
        <f t="shared" si="4"/>
        <v>ป.1/1</v>
      </c>
      <c r="N3">
        <f t="shared" si="5"/>
        <v>3</v>
      </c>
    </row>
    <row r="4" spans="1:14">
      <c r="A4">
        <v>3388</v>
      </c>
      <c r="B4" t="s">
        <v>729</v>
      </c>
      <c r="C4" t="s">
        <v>935</v>
      </c>
      <c r="D4" t="s">
        <v>1053</v>
      </c>
      <c r="E4" t="s">
        <v>28</v>
      </c>
      <c r="F4">
        <v>4</v>
      </c>
      <c r="G4" t="str">
        <f t="shared" si="0"/>
        <v>เด็กชายธิติสรณ์   ใจมอย</v>
      </c>
      <c r="J4">
        <f t="shared" si="1"/>
        <v>3388</v>
      </c>
      <c r="K4" t="str">
        <f t="shared" si="2"/>
        <v>เด็กชายธิติสรณ์   ใจมอย</v>
      </c>
      <c r="L4">
        <f t="shared" si="3"/>
        <v>3388</v>
      </c>
      <c r="M4" t="str">
        <f t="shared" si="4"/>
        <v>ป.1/1</v>
      </c>
      <c r="N4">
        <f t="shared" si="5"/>
        <v>4</v>
      </c>
    </row>
    <row r="5" spans="1:14">
      <c r="A5">
        <v>3367</v>
      </c>
      <c r="B5" t="s">
        <v>729</v>
      </c>
      <c r="C5" t="s">
        <v>923</v>
      </c>
      <c r="D5" t="s">
        <v>1600</v>
      </c>
      <c r="E5" t="s">
        <v>28</v>
      </c>
      <c r="F5">
        <v>5</v>
      </c>
      <c r="G5" t="str">
        <f t="shared" si="0"/>
        <v>เด็กชายธีรดนย์   บัวธนะ</v>
      </c>
      <c r="J5">
        <f t="shared" si="1"/>
        <v>3367</v>
      </c>
      <c r="K5" t="str">
        <f t="shared" si="2"/>
        <v>เด็กชายธีรดนย์   บัวธนะ</v>
      </c>
      <c r="L5">
        <f t="shared" si="3"/>
        <v>3367</v>
      </c>
      <c r="M5" t="str">
        <f t="shared" si="4"/>
        <v>ป.1/1</v>
      </c>
      <c r="N5">
        <f t="shared" si="5"/>
        <v>5</v>
      </c>
    </row>
    <row r="6" spans="1:14">
      <c r="A6">
        <v>3364</v>
      </c>
      <c r="B6" t="s">
        <v>729</v>
      </c>
      <c r="C6" t="s">
        <v>921</v>
      </c>
      <c r="D6" t="s">
        <v>1605</v>
      </c>
      <c r="E6" t="s">
        <v>28</v>
      </c>
      <c r="F6">
        <v>6</v>
      </c>
      <c r="G6" t="str">
        <f t="shared" si="0"/>
        <v>เด็กชายพัทชดนย์   เย็นมาก</v>
      </c>
      <c r="J6">
        <f t="shared" si="1"/>
        <v>3364</v>
      </c>
      <c r="K6" t="str">
        <f t="shared" si="2"/>
        <v>เด็กชายพัทชดนย์   เย็นมาก</v>
      </c>
      <c r="L6">
        <f t="shared" si="3"/>
        <v>3364</v>
      </c>
      <c r="M6" t="str">
        <f t="shared" si="4"/>
        <v>ป.1/1</v>
      </c>
      <c r="N6">
        <f t="shared" si="5"/>
        <v>6</v>
      </c>
    </row>
    <row r="7" spans="1:14">
      <c r="A7">
        <v>3363</v>
      </c>
      <c r="B7" t="s">
        <v>729</v>
      </c>
      <c r="C7" t="s">
        <v>1429</v>
      </c>
      <c r="D7" t="s">
        <v>167</v>
      </c>
      <c r="E7" t="s">
        <v>28</v>
      </c>
      <c r="F7">
        <v>7</v>
      </c>
      <c r="G7" t="str">
        <f t="shared" si="0"/>
        <v>เด็กชายพัชรพรรณ    ลาดคม</v>
      </c>
      <c r="J7">
        <f t="shared" si="1"/>
        <v>3363</v>
      </c>
      <c r="K7" t="str">
        <f t="shared" si="2"/>
        <v>เด็กชายพัชรพรรณ    ลาดคม</v>
      </c>
      <c r="L7">
        <f t="shared" si="3"/>
        <v>3363</v>
      </c>
      <c r="M7" t="str">
        <f t="shared" si="4"/>
        <v>ป.1/1</v>
      </c>
      <c r="N7">
        <f t="shared" si="5"/>
        <v>7</v>
      </c>
    </row>
    <row r="8" spans="1:14">
      <c r="A8">
        <v>3361</v>
      </c>
      <c r="B8" t="s">
        <v>729</v>
      </c>
      <c r="C8" t="s">
        <v>561</v>
      </c>
      <c r="D8" t="s">
        <v>821</v>
      </c>
      <c r="E8" t="s">
        <v>28</v>
      </c>
      <c r="F8">
        <v>8</v>
      </c>
      <c r="G8" t="str">
        <f t="shared" si="0"/>
        <v>เด็กชายพีรวิชญ์   สีใจสา</v>
      </c>
      <c r="J8">
        <f t="shared" si="1"/>
        <v>3361</v>
      </c>
      <c r="K8" t="str">
        <f t="shared" si="2"/>
        <v>เด็กชายพีรวิชญ์   สีใจสา</v>
      </c>
      <c r="L8">
        <f t="shared" si="3"/>
        <v>3361</v>
      </c>
      <c r="M8" t="str">
        <f t="shared" si="4"/>
        <v>ป.1/1</v>
      </c>
      <c r="N8">
        <f t="shared" si="5"/>
        <v>8</v>
      </c>
    </row>
    <row r="9" spans="1:14">
      <c r="A9">
        <v>3496</v>
      </c>
      <c r="B9" t="s">
        <v>729</v>
      </c>
      <c r="C9" t="s">
        <v>930</v>
      </c>
      <c r="D9" t="s">
        <v>833</v>
      </c>
      <c r="E9" t="s">
        <v>28</v>
      </c>
      <c r="F9">
        <v>9</v>
      </c>
      <c r="G9" t="str">
        <f t="shared" si="0"/>
        <v>เด็กชายวัชรภูมิ   แสนวิเศษ</v>
      </c>
      <c r="J9">
        <f t="shared" si="1"/>
        <v>3496</v>
      </c>
      <c r="K9" t="str">
        <f t="shared" si="2"/>
        <v>เด็กชายวัชรภูมิ   แสนวิเศษ</v>
      </c>
      <c r="L9">
        <f t="shared" si="3"/>
        <v>3496</v>
      </c>
      <c r="M9" t="str">
        <f t="shared" si="4"/>
        <v>ป.1/1</v>
      </c>
      <c r="N9">
        <f t="shared" si="5"/>
        <v>9</v>
      </c>
    </row>
    <row r="10" spans="1:14">
      <c r="A10">
        <v>3380</v>
      </c>
      <c r="B10" t="s">
        <v>729</v>
      </c>
      <c r="C10" t="s">
        <v>934</v>
      </c>
      <c r="D10" t="s">
        <v>1598</v>
      </c>
      <c r="E10" t="s">
        <v>28</v>
      </c>
      <c r="F10">
        <v>10</v>
      </c>
      <c r="G10" t="str">
        <f t="shared" si="0"/>
        <v>เด็กชายเสฏฐวุฒิ   อินทวี</v>
      </c>
      <c r="J10">
        <f t="shared" si="1"/>
        <v>3380</v>
      </c>
      <c r="K10" t="str">
        <f t="shared" si="2"/>
        <v>เด็กชายเสฏฐวุฒิ   อินทวี</v>
      </c>
      <c r="L10">
        <f t="shared" si="3"/>
        <v>3380</v>
      </c>
      <c r="M10" t="str">
        <f t="shared" si="4"/>
        <v>ป.1/1</v>
      </c>
      <c r="N10">
        <f t="shared" si="5"/>
        <v>10</v>
      </c>
    </row>
    <row r="11" spans="1:14">
      <c r="A11">
        <v>3701</v>
      </c>
      <c r="B11" t="s">
        <v>729</v>
      </c>
      <c r="C11" t="s">
        <v>1617</v>
      </c>
      <c r="D11" t="s">
        <v>163</v>
      </c>
      <c r="E11" t="s">
        <v>28</v>
      </c>
      <c r="F11">
        <v>11</v>
      </c>
      <c r="G11" t="str">
        <f t="shared" si="0"/>
        <v>เด็กชายรณพีร์   เจริญสุข</v>
      </c>
      <c r="J11">
        <f t="shared" si="1"/>
        <v>3701</v>
      </c>
      <c r="K11" t="str">
        <f t="shared" si="2"/>
        <v>เด็กชายรณพีร์   เจริญสุข</v>
      </c>
      <c r="L11">
        <f t="shared" si="3"/>
        <v>3701</v>
      </c>
      <c r="M11" t="str">
        <f t="shared" si="4"/>
        <v>ป.1/1</v>
      </c>
      <c r="N11">
        <f t="shared" si="5"/>
        <v>11</v>
      </c>
    </row>
    <row r="12" spans="1:14">
      <c r="A12">
        <v>3702</v>
      </c>
      <c r="B12" t="s">
        <v>729</v>
      </c>
      <c r="C12" t="s">
        <v>1601</v>
      </c>
      <c r="D12" t="s">
        <v>1602</v>
      </c>
      <c r="E12" t="s">
        <v>28</v>
      </c>
      <c r="F12">
        <v>12</v>
      </c>
      <c r="G12" t="str">
        <f t="shared" si="0"/>
        <v>เด็กชายวศิษฐ์   ชัยรัตน์</v>
      </c>
      <c r="J12">
        <f t="shared" ref="J12:J75" si="6">A12</f>
        <v>3702</v>
      </c>
      <c r="K12" t="str">
        <f t="shared" ref="K12:K75" si="7">G12</f>
        <v>เด็กชายวศิษฐ์   ชัยรัตน์</v>
      </c>
      <c r="L12">
        <f t="shared" ref="L12:L75" si="8">J12</f>
        <v>3702</v>
      </c>
      <c r="M12" t="str">
        <f t="shared" ref="M12:M75" si="9">E12</f>
        <v>ป.1/1</v>
      </c>
      <c r="N12">
        <f t="shared" ref="N12:N75" si="10">F12</f>
        <v>12</v>
      </c>
    </row>
    <row r="13" spans="1:14">
      <c r="A13">
        <v>3374</v>
      </c>
      <c r="B13" t="s">
        <v>730</v>
      </c>
      <c r="C13" t="s">
        <v>938</v>
      </c>
      <c r="D13" t="s">
        <v>1613</v>
      </c>
      <c r="E13" t="s">
        <v>28</v>
      </c>
      <c r="F13">
        <v>13</v>
      </c>
      <c r="G13" t="str">
        <f t="shared" si="0"/>
        <v>เด็กหญิงกาญจนา   คำแดง</v>
      </c>
      <c r="J13">
        <f t="shared" si="6"/>
        <v>3374</v>
      </c>
      <c r="K13" t="str">
        <f t="shared" si="7"/>
        <v>เด็กหญิงกาญจนา   คำแดง</v>
      </c>
      <c r="L13">
        <f t="shared" si="8"/>
        <v>3374</v>
      </c>
      <c r="M13" t="str">
        <f t="shared" si="9"/>
        <v>ป.1/1</v>
      </c>
      <c r="N13">
        <f t="shared" si="10"/>
        <v>13</v>
      </c>
    </row>
    <row r="14" spans="1:14">
      <c r="A14">
        <v>3358</v>
      </c>
      <c r="B14" t="s">
        <v>730</v>
      </c>
      <c r="C14" t="s">
        <v>928</v>
      </c>
      <c r="D14" t="s">
        <v>1238</v>
      </c>
      <c r="E14" t="s">
        <v>28</v>
      </c>
      <c r="F14">
        <v>14</v>
      </c>
      <c r="G14" t="str">
        <f t="shared" si="0"/>
        <v>เด็กหญิงจิดาภา   เสรีไพร</v>
      </c>
      <c r="J14">
        <f t="shared" si="6"/>
        <v>3358</v>
      </c>
      <c r="K14" t="str">
        <f t="shared" si="7"/>
        <v>เด็กหญิงจิดาภา   เสรีไพร</v>
      </c>
      <c r="L14">
        <f t="shared" si="8"/>
        <v>3358</v>
      </c>
      <c r="M14" t="str">
        <f t="shared" si="9"/>
        <v>ป.1/1</v>
      </c>
      <c r="N14">
        <f t="shared" si="10"/>
        <v>14</v>
      </c>
    </row>
    <row r="15" spans="1:14">
      <c r="A15">
        <v>3372</v>
      </c>
      <c r="B15" t="s">
        <v>730</v>
      </c>
      <c r="C15" t="s">
        <v>937</v>
      </c>
      <c r="D15" t="s">
        <v>1607</v>
      </c>
      <c r="E15" t="s">
        <v>28</v>
      </c>
      <c r="F15">
        <v>15</v>
      </c>
      <c r="G15" t="str">
        <f t="shared" si="0"/>
        <v>เด็กหญิงปริยาภรณ์   พรหมชัยวุฒิ</v>
      </c>
      <c r="J15">
        <f t="shared" si="6"/>
        <v>3372</v>
      </c>
      <c r="K15" t="str">
        <f t="shared" si="7"/>
        <v>เด็กหญิงปริยาภรณ์   พรหมชัยวุฒิ</v>
      </c>
      <c r="L15">
        <f t="shared" si="8"/>
        <v>3372</v>
      </c>
      <c r="M15" t="str">
        <f t="shared" si="9"/>
        <v>ป.1/1</v>
      </c>
      <c r="N15">
        <f t="shared" si="10"/>
        <v>15</v>
      </c>
    </row>
    <row r="16" spans="1:14">
      <c r="A16">
        <v>3359</v>
      </c>
      <c r="B16" t="s">
        <v>730</v>
      </c>
      <c r="C16" t="s">
        <v>929</v>
      </c>
      <c r="D16" t="s">
        <v>1611</v>
      </c>
      <c r="E16" t="s">
        <v>28</v>
      </c>
      <c r="F16">
        <v>16</v>
      </c>
      <c r="G16" t="str">
        <f t="shared" si="0"/>
        <v>เด็กหญิงพิมชนกวนันท์   ไวกสิกรณ์</v>
      </c>
      <c r="J16">
        <f t="shared" si="6"/>
        <v>3359</v>
      </c>
      <c r="K16" t="str">
        <f t="shared" si="7"/>
        <v>เด็กหญิงพิมชนกวนันท์   ไวกสิกรณ์</v>
      </c>
      <c r="L16">
        <f t="shared" si="8"/>
        <v>3359</v>
      </c>
      <c r="M16" t="str">
        <f t="shared" si="9"/>
        <v>ป.1/1</v>
      </c>
      <c r="N16">
        <f t="shared" si="10"/>
        <v>16</v>
      </c>
    </row>
    <row r="17" spans="1:14">
      <c r="A17">
        <v>3376</v>
      </c>
      <c r="B17" t="s">
        <v>730</v>
      </c>
      <c r="C17" t="s">
        <v>939</v>
      </c>
      <c r="D17" t="s">
        <v>103</v>
      </c>
      <c r="E17" t="s">
        <v>28</v>
      </c>
      <c r="F17">
        <v>17</v>
      </c>
      <c r="G17" t="str">
        <f t="shared" si="0"/>
        <v>เด็กหญิงมณีวรรณ   ตาสาย</v>
      </c>
      <c r="J17">
        <f t="shared" si="6"/>
        <v>3376</v>
      </c>
      <c r="K17" t="str">
        <f t="shared" si="7"/>
        <v>เด็กหญิงมณีวรรณ   ตาสาย</v>
      </c>
      <c r="L17">
        <f t="shared" si="8"/>
        <v>3376</v>
      </c>
      <c r="M17" t="str">
        <f t="shared" si="9"/>
        <v>ป.1/1</v>
      </c>
      <c r="N17">
        <f t="shared" si="10"/>
        <v>17</v>
      </c>
    </row>
    <row r="18" spans="1:14">
      <c r="A18">
        <v>3499</v>
      </c>
      <c r="B18" t="s">
        <v>730</v>
      </c>
      <c r="C18" t="s">
        <v>932</v>
      </c>
      <c r="D18" t="s">
        <v>2</v>
      </c>
      <c r="E18" t="s">
        <v>28</v>
      </c>
      <c r="F18">
        <v>18</v>
      </c>
      <c r="G18" t="str">
        <f t="shared" si="0"/>
        <v>เด็กหญิงรัตนาวดี   ดวงมณี</v>
      </c>
      <c r="J18">
        <f t="shared" si="6"/>
        <v>3499</v>
      </c>
      <c r="K18" t="str">
        <f t="shared" si="7"/>
        <v>เด็กหญิงรัตนาวดี   ดวงมณี</v>
      </c>
      <c r="L18">
        <f t="shared" si="8"/>
        <v>3499</v>
      </c>
      <c r="M18" t="str">
        <f t="shared" si="9"/>
        <v>ป.1/1</v>
      </c>
      <c r="N18">
        <f t="shared" si="10"/>
        <v>18</v>
      </c>
    </row>
    <row r="19" spans="1:14">
      <c r="A19">
        <v>3386</v>
      </c>
      <c r="B19" t="s">
        <v>730</v>
      </c>
      <c r="C19" t="s">
        <v>553</v>
      </c>
      <c r="D19" t="s">
        <v>258</v>
      </c>
      <c r="E19" t="s">
        <v>28</v>
      </c>
      <c r="F19">
        <v>19</v>
      </c>
      <c r="G19" t="str">
        <f t="shared" si="0"/>
        <v>เด็กหญิงวริศรา   วงศ์อนันต์</v>
      </c>
      <c r="J19">
        <f t="shared" si="6"/>
        <v>3386</v>
      </c>
      <c r="K19" t="str">
        <f t="shared" si="7"/>
        <v>เด็กหญิงวริศรา   วงศ์อนันต์</v>
      </c>
      <c r="L19">
        <f t="shared" si="8"/>
        <v>3386</v>
      </c>
      <c r="M19" t="str">
        <f t="shared" si="9"/>
        <v>ป.1/1</v>
      </c>
      <c r="N19">
        <f t="shared" si="10"/>
        <v>19</v>
      </c>
    </row>
    <row r="20" spans="1:14">
      <c r="A20">
        <v>3362</v>
      </c>
      <c r="B20" t="s">
        <v>730</v>
      </c>
      <c r="C20" t="s">
        <v>1219</v>
      </c>
      <c r="D20" t="s">
        <v>1606</v>
      </c>
      <c r="E20" t="s">
        <v>28</v>
      </c>
      <c r="F20">
        <v>20</v>
      </c>
      <c r="G20" t="str">
        <f t="shared" si="0"/>
        <v>เด็กหญิงวิรัญชนา   เอมอาด</v>
      </c>
      <c r="J20">
        <f t="shared" si="6"/>
        <v>3362</v>
      </c>
      <c r="K20" t="str">
        <f t="shared" si="7"/>
        <v>เด็กหญิงวิรัญชนา   เอมอาด</v>
      </c>
      <c r="L20">
        <f t="shared" si="8"/>
        <v>3362</v>
      </c>
      <c r="M20" t="str">
        <f t="shared" si="9"/>
        <v>ป.1/1</v>
      </c>
      <c r="N20">
        <f t="shared" si="10"/>
        <v>20</v>
      </c>
    </row>
    <row r="21" spans="1:14">
      <c r="A21">
        <v>3703</v>
      </c>
      <c r="B21" t="s">
        <v>730</v>
      </c>
      <c r="C21" t="s">
        <v>1614</v>
      </c>
      <c r="D21" t="s">
        <v>1615</v>
      </c>
      <c r="E21" t="s">
        <v>28</v>
      </c>
      <c r="F21">
        <v>21</v>
      </c>
      <c r="G21" t="str">
        <f t="shared" si="0"/>
        <v>เด็กหญิงณัฐธนิสชา   มะโนเกตุ</v>
      </c>
      <c r="J21">
        <f t="shared" si="6"/>
        <v>3703</v>
      </c>
      <c r="K21" t="str">
        <f t="shared" si="7"/>
        <v>เด็กหญิงณัฐธนิสชา   มะโนเกตุ</v>
      </c>
      <c r="L21">
        <f t="shared" si="8"/>
        <v>3703</v>
      </c>
      <c r="M21" t="str">
        <f t="shared" si="9"/>
        <v>ป.1/1</v>
      </c>
      <c r="N21">
        <f t="shared" si="10"/>
        <v>21</v>
      </c>
    </row>
    <row r="22" spans="1:14">
      <c r="A22">
        <v>3704</v>
      </c>
      <c r="B22" t="s">
        <v>730</v>
      </c>
      <c r="C22" t="s">
        <v>1608</v>
      </c>
      <c r="D22" t="s">
        <v>1609</v>
      </c>
      <c r="E22" t="s">
        <v>28</v>
      </c>
      <c r="F22">
        <v>22</v>
      </c>
      <c r="G22" t="str">
        <f t="shared" si="0"/>
        <v>เด็กหญิงพรสุภัค   ดวงวรรณา</v>
      </c>
      <c r="J22">
        <f t="shared" si="6"/>
        <v>3704</v>
      </c>
      <c r="K22" t="str">
        <f t="shared" si="7"/>
        <v>เด็กหญิงพรสุภัค   ดวงวรรณา</v>
      </c>
      <c r="L22">
        <f t="shared" si="8"/>
        <v>3704</v>
      </c>
      <c r="M22" t="str">
        <f t="shared" si="9"/>
        <v>ป.1/1</v>
      </c>
      <c r="N22">
        <f t="shared" si="10"/>
        <v>22</v>
      </c>
    </row>
    <row r="23" spans="1:14">
      <c r="A23">
        <v>3705</v>
      </c>
      <c r="B23" t="s">
        <v>730</v>
      </c>
      <c r="C23" t="s">
        <v>1612</v>
      </c>
      <c r="D23" t="s">
        <v>211</v>
      </c>
      <c r="E23" t="s">
        <v>28</v>
      </c>
      <c r="F23">
        <v>23</v>
      </c>
      <c r="G23" t="str">
        <f t="shared" si="0"/>
        <v>เด็กหญิงพัชนิดา   ตุ่นสีใส</v>
      </c>
      <c r="J23">
        <f t="shared" si="6"/>
        <v>3705</v>
      </c>
      <c r="K23" t="str">
        <f t="shared" si="7"/>
        <v>เด็กหญิงพัชนิดา   ตุ่นสีใส</v>
      </c>
      <c r="L23">
        <f t="shared" si="8"/>
        <v>3705</v>
      </c>
      <c r="M23" t="str">
        <f t="shared" si="9"/>
        <v>ป.1/1</v>
      </c>
      <c r="N23">
        <f t="shared" si="10"/>
        <v>23</v>
      </c>
    </row>
    <row r="24" spans="1:14">
      <c r="A24">
        <v>3712</v>
      </c>
      <c r="B24" t="s">
        <v>730</v>
      </c>
      <c r="C24" t="s">
        <v>1708</v>
      </c>
      <c r="D24" t="s">
        <v>85</v>
      </c>
      <c r="E24" t="s">
        <v>28</v>
      </c>
      <c r="F24">
        <v>24</v>
      </c>
      <c r="G24" t="str">
        <f t="shared" si="0"/>
        <v>เด็กหญิงวราพรรณ   เชื้อเมืองพาน</v>
      </c>
      <c r="J24">
        <f t="shared" si="6"/>
        <v>3712</v>
      </c>
      <c r="K24" t="str">
        <f t="shared" si="7"/>
        <v>เด็กหญิงวราพรรณ   เชื้อเมืองพาน</v>
      </c>
      <c r="L24">
        <f t="shared" si="8"/>
        <v>3712</v>
      </c>
      <c r="M24" t="str">
        <f t="shared" si="9"/>
        <v>ป.1/1</v>
      </c>
      <c r="N24">
        <f t="shared" si="10"/>
        <v>24</v>
      </c>
    </row>
    <row r="25" spans="1:14">
      <c r="A25">
        <v>3758</v>
      </c>
      <c r="B25" t="s">
        <v>730</v>
      </c>
      <c r="C25" t="s">
        <v>612</v>
      </c>
      <c r="D25" t="s">
        <v>362</v>
      </c>
      <c r="E25" t="s">
        <v>28</v>
      </c>
      <c r="F25">
        <v>25</v>
      </c>
      <c r="G25" t="str">
        <f t="shared" si="0"/>
        <v>เด็กหญิงอาภัสรา   ภัครเมธี</v>
      </c>
      <c r="J25">
        <f t="shared" si="6"/>
        <v>3758</v>
      </c>
      <c r="K25" t="str">
        <f t="shared" si="7"/>
        <v>เด็กหญิงอาภัสรา   ภัครเมธี</v>
      </c>
      <c r="L25">
        <f t="shared" si="8"/>
        <v>3758</v>
      </c>
      <c r="M25" t="str">
        <f t="shared" si="9"/>
        <v>ป.1/1</v>
      </c>
      <c r="N25">
        <f t="shared" si="10"/>
        <v>25</v>
      </c>
    </row>
    <row r="26" spans="1:14">
      <c r="A26">
        <v>3360</v>
      </c>
      <c r="B26" t="s">
        <v>729</v>
      </c>
      <c r="C26" t="s">
        <v>920</v>
      </c>
      <c r="D26" t="s">
        <v>1626</v>
      </c>
      <c r="E26" t="s">
        <v>58</v>
      </c>
      <c r="F26">
        <v>1</v>
      </c>
      <c r="G26" t="str">
        <f t="shared" si="0"/>
        <v>เด็กชายเกียรติภูมิ   อุ่นเสาร์</v>
      </c>
      <c r="J26">
        <f t="shared" si="6"/>
        <v>3360</v>
      </c>
      <c r="K26" t="str">
        <f t="shared" si="7"/>
        <v>เด็กชายเกียรติภูมิ   อุ่นเสาร์</v>
      </c>
      <c r="L26">
        <f t="shared" si="8"/>
        <v>3360</v>
      </c>
      <c r="M26" t="str">
        <f t="shared" si="9"/>
        <v>ป.1/2</v>
      </c>
      <c r="N26">
        <f t="shared" si="10"/>
        <v>1</v>
      </c>
    </row>
    <row r="27" spans="1:14">
      <c r="A27">
        <v>3365</v>
      </c>
      <c r="B27" t="s">
        <v>729</v>
      </c>
      <c r="C27" t="s">
        <v>922</v>
      </c>
      <c r="D27" t="s">
        <v>1620</v>
      </c>
      <c r="E27" t="s">
        <v>58</v>
      </c>
      <c r="F27">
        <v>2</v>
      </c>
      <c r="G27" t="str">
        <f t="shared" si="0"/>
        <v>เด็กชายฐิติภัทร   คำมูลชัย</v>
      </c>
      <c r="J27">
        <f t="shared" si="6"/>
        <v>3365</v>
      </c>
      <c r="K27" t="str">
        <f t="shared" si="7"/>
        <v>เด็กชายฐิติภัทร   คำมูลชัย</v>
      </c>
      <c r="L27">
        <f t="shared" si="8"/>
        <v>3365</v>
      </c>
      <c r="M27" t="str">
        <f t="shared" si="9"/>
        <v>ป.1/2</v>
      </c>
      <c r="N27">
        <f t="shared" si="10"/>
        <v>2</v>
      </c>
    </row>
    <row r="28" spans="1:14">
      <c r="A28">
        <v>3377</v>
      </c>
      <c r="B28" t="s">
        <v>729</v>
      </c>
      <c r="C28" t="s">
        <v>933</v>
      </c>
      <c r="D28" t="s">
        <v>86</v>
      </c>
      <c r="E28" t="s">
        <v>58</v>
      </c>
      <c r="F28">
        <v>3</v>
      </c>
      <c r="G28" t="str">
        <f t="shared" si="0"/>
        <v>เด็กชายปฏิภาณ   สนจุ้ย</v>
      </c>
      <c r="J28">
        <f t="shared" si="6"/>
        <v>3377</v>
      </c>
      <c r="K28" t="str">
        <f t="shared" si="7"/>
        <v>เด็กชายปฏิภาณ   สนจุ้ย</v>
      </c>
      <c r="L28">
        <f t="shared" si="8"/>
        <v>3377</v>
      </c>
      <c r="M28" t="str">
        <f t="shared" si="9"/>
        <v>ป.1/2</v>
      </c>
      <c r="N28">
        <f t="shared" si="10"/>
        <v>3</v>
      </c>
    </row>
    <row r="29" spans="1:14">
      <c r="A29">
        <v>3353</v>
      </c>
      <c r="B29" t="s">
        <v>729</v>
      </c>
      <c r="C29" t="s">
        <v>639</v>
      </c>
      <c r="D29" t="s">
        <v>265</v>
      </c>
      <c r="E29" t="s">
        <v>58</v>
      </c>
      <c r="F29">
        <v>4</v>
      </c>
      <c r="G29" t="str">
        <f t="shared" si="0"/>
        <v>เด็กชายพงศกร   สุภาวรรณ์</v>
      </c>
      <c r="J29">
        <f t="shared" si="6"/>
        <v>3353</v>
      </c>
      <c r="K29" t="str">
        <f t="shared" si="7"/>
        <v>เด็กชายพงศกร   สุภาวรรณ์</v>
      </c>
      <c r="L29">
        <f t="shared" si="8"/>
        <v>3353</v>
      </c>
      <c r="M29" t="str">
        <f t="shared" si="9"/>
        <v>ป.1/2</v>
      </c>
      <c r="N29">
        <f t="shared" si="10"/>
        <v>4</v>
      </c>
    </row>
    <row r="30" spans="1:14">
      <c r="A30">
        <v>3387</v>
      </c>
      <c r="B30" t="s">
        <v>729</v>
      </c>
      <c r="C30" t="s">
        <v>940</v>
      </c>
      <c r="D30" t="s">
        <v>1619</v>
      </c>
      <c r="E30" t="s">
        <v>58</v>
      </c>
      <c r="F30">
        <v>5</v>
      </c>
      <c r="G30" t="str">
        <f t="shared" si="0"/>
        <v>เด็กชายพานกนก   สมพบ</v>
      </c>
      <c r="J30">
        <f t="shared" si="6"/>
        <v>3387</v>
      </c>
      <c r="K30" t="str">
        <f t="shared" si="7"/>
        <v>เด็กชายพานกนก   สมพบ</v>
      </c>
      <c r="L30">
        <f t="shared" si="8"/>
        <v>3387</v>
      </c>
      <c r="M30" t="str">
        <f t="shared" si="9"/>
        <v>ป.1/2</v>
      </c>
      <c r="N30">
        <f t="shared" si="10"/>
        <v>5</v>
      </c>
    </row>
    <row r="31" spans="1:14">
      <c r="A31">
        <v>3563</v>
      </c>
      <c r="B31" t="s">
        <v>729</v>
      </c>
      <c r="C31" t="s">
        <v>1064</v>
      </c>
      <c r="D31" t="s">
        <v>1179</v>
      </c>
      <c r="E31" t="s">
        <v>58</v>
      </c>
      <c r="F31">
        <v>6</v>
      </c>
      <c r="G31" t="str">
        <f t="shared" si="0"/>
        <v>เด็กชายภณ   ศิริเสถียร</v>
      </c>
      <c r="J31">
        <f t="shared" si="6"/>
        <v>3563</v>
      </c>
      <c r="K31" t="str">
        <f t="shared" si="7"/>
        <v>เด็กชายภณ   ศิริเสถียร</v>
      </c>
      <c r="L31">
        <f t="shared" si="8"/>
        <v>3563</v>
      </c>
      <c r="M31" t="str">
        <f t="shared" si="9"/>
        <v>ป.1/2</v>
      </c>
      <c r="N31">
        <f t="shared" si="10"/>
        <v>6</v>
      </c>
    </row>
    <row r="32" spans="1:14">
      <c r="A32">
        <v>3384</v>
      </c>
      <c r="B32" t="s">
        <v>729</v>
      </c>
      <c r="C32" t="s">
        <v>667</v>
      </c>
      <c r="D32" t="s">
        <v>363</v>
      </c>
      <c r="E32" t="s">
        <v>58</v>
      </c>
      <c r="F32">
        <v>7</v>
      </c>
      <c r="G32" t="str">
        <f t="shared" si="0"/>
        <v>เด็กชายอดิเทพ   มีจันที</v>
      </c>
      <c r="J32">
        <f t="shared" si="6"/>
        <v>3384</v>
      </c>
      <c r="K32" t="str">
        <f t="shared" si="7"/>
        <v>เด็กชายอดิเทพ   มีจันที</v>
      </c>
      <c r="L32">
        <f t="shared" si="8"/>
        <v>3384</v>
      </c>
      <c r="M32" t="str">
        <f t="shared" si="9"/>
        <v>ป.1/2</v>
      </c>
      <c r="N32">
        <f t="shared" si="10"/>
        <v>7</v>
      </c>
    </row>
    <row r="33" spans="1:14">
      <c r="A33">
        <v>3689</v>
      </c>
      <c r="B33" t="s">
        <v>729</v>
      </c>
      <c r="C33" t="s">
        <v>1623</v>
      </c>
      <c r="D33" t="s">
        <v>1624</v>
      </c>
      <c r="E33" t="s">
        <v>58</v>
      </c>
      <c r="F33">
        <v>8</v>
      </c>
      <c r="G33" t="str">
        <f t="shared" si="0"/>
        <v>เด็กชายกรกฤต   เออแสง</v>
      </c>
      <c r="J33">
        <f t="shared" si="6"/>
        <v>3689</v>
      </c>
      <c r="K33" t="str">
        <f t="shared" si="7"/>
        <v>เด็กชายกรกฤต   เออแสง</v>
      </c>
      <c r="L33">
        <f t="shared" si="8"/>
        <v>3689</v>
      </c>
      <c r="M33" t="str">
        <f t="shared" si="9"/>
        <v>ป.1/2</v>
      </c>
      <c r="N33">
        <f t="shared" si="10"/>
        <v>8</v>
      </c>
    </row>
    <row r="34" spans="1:14">
      <c r="A34">
        <v>3690</v>
      </c>
      <c r="B34" t="s">
        <v>729</v>
      </c>
      <c r="C34" t="s">
        <v>1645</v>
      </c>
      <c r="D34" t="s">
        <v>1646</v>
      </c>
      <c r="E34" t="s">
        <v>58</v>
      </c>
      <c r="F34">
        <v>9</v>
      </c>
      <c r="G34" t="str">
        <f t="shared" si="0"/>
        <v>เด็กชายจักรรินทร์   อินทะประดิษฐ์</v>
      </c>
      <c r="J34">
        <f t="shared" si="6"/>
        <v>3690</v>
      </c>
      <c r="K34" t="str">
        <f t="shared" si="7"/>
        <v>เด็กชายจักรรินทร์   อินทะประดิษฐ์</v>
      </c>
      <c r="L34">
        <f t="shared" si="8"/>
        <v>3690</v>
      </c>
      <c r="M34" t="str">
        <f t="shared" si="9"/>
        <v>ป.1/2</v>
      </c>
      <c r="N34">
        <f t="shared" si="10"/>
        <v>9</v>
      </c>
    </row>
    <row r="35" spans="1:14">
      <c r="A35">
        <v>3691</v>
      </c>
      <c r="B35" t="s">
        <v>729</v>
      </c>
      <c r="C35" t="s">
        <v>1621</v>
      </c>
      <c r="D35" t="s">
        <v>1073</v>
      </c>
      <c r="E35" t="s">
        <v>58</v>
      </c>
      <c r="F35">
        <v>10</v>
      </c>
      <c r="G35" t="str">
        <f t="shared" si="0"/>
        <v>เด็กชายนพรรณพ   วรกิตติกรกุล</v>
      </c>
      <c r="J35">
        <f t="shared" si="6"/>
        <v>3691</v>
      </c>
      <c r="K35" t="str">
        <f t="shared" si="7"/>
        <v>เด็กชายนพรรณพ   วรกิตติกรกุล</v>
      </c>
      <c r="L35">
        <f t="shared" si="8"/>
        <v>3691</v>
      </c>
      <c r="M35" t="str">
        <f t="shared" si="9"/>
        <v>ป.1/2</v>
      </c>
      <c r="N35">
        <f t="shared" si="10"/>
        <v>10</v>
      </c>
    </row>
    <row r="36" spans="1:14">
      <c r="A36">
        <v>3692</v>
      </c>
      <c r="B36" t="s">
        <v>729</v>
      </c>
      <c r="C36" t="s">
        <v>1658</v>
      </c>
      <c r="D36" t="s">
        <v>37</v>
      </c>
      <c r="E36" t="s">
        <v>58</v>
      </c>
      <c r="F36">
        <v>11</v>
      </c>
      <c r="G36" t="str">
        <f t="shared" si="0"/>
        <v>เด็กชายภูมิภัทร   แสนคำ</v>
      </c>
      <c r="J36">
        <f t="shared" si="6"/>
        <v>3692</v>
      </c>
      <c r="K36" t="str">
        <f t="shared" si="7"/>
        <v>เด็กชายภูมิภัทร   แสนคำ</v>
      </c>
      <c r="L36">
        <f t="shared" si="8"/>
        <v>3692</v>
      </c>
      <c r="M36" t="str">
        <f t="shared" si="9"/>
        <v>ป.1/2</v>
      </c>
      <c r="N36">
        <f t="shared" si="10"/>
        <v>11</v>
      </c>
    </row>
    <row r="37" spans="1:14">
      <c r="A37">
        <v>3693</v>
      </c>
      <c r="B37" t="s">
        <v>729</v>
      </c>
      <c r="C37" t="s">
        <v>1627</v>
      </c>
      <c r="D37" t="s">
        <v>1628</v>
      </c>
      <c r="E37" t="s">
        <v>58</v>
      </c>
      <c r="F37">
        <v>12</v>
      </c>
      <c r="G37" t="str">
        <f t="shared" si="0"/>
        <v>เด็กชายสุธีกานต์   ตาระนะ</v>
      </c>
      <c r="J37">
        <f t="shared" si="6"/>
        <v>3693</v>
      </c>
      <c r="K37" t="str">
        <f t="shared" si="7"/>
        <v>เด็กชายสุธีกานต์   ตาระนะ</v>
      </c>
      <c r="L37">
        <f t="shared" si="8"/>
        <v>3693</v>
      </c>
      <c r="M37" t="str">
        <f t="shared" si="9"/>
        <v>ป.1/2</v>
      </c>
      <c r="N37">
        <f t="shared" si="10"/>
        <v>12</v>
      </c>
    </row>
    <row r="38" spans="1:14">
      <c r="A38">
        <v>3356</v>
      </c>
      <c r="B38" t="s">
        <v>730</v>
      </c>
      <c r="C38" t="s">
        <v>926</v>
      </c>
      <c r="D38" t="s">
        <v>85</v>
      </c>
      <c r="E38" t="s">
        <v>58</v>
      </c>
      <c r="F38">
        <v>13</v>
      </c>
      <c r="G38" t="str">
        <f t="shared" si="0"/>
        <v>เด็กหญิงชนัญญา   เชื้อเมืองพาน</v>
      </c>
      <c r="J38">
        <f t="shared" si="6"/>
        <v>3356</v>
      </c>
      <c r="K38" t="str">
        <f t="shared" si="7"/>
        <v>เด็กหญิงชนัญญา   เชื้อเมืองพาน</v>
      </c>
      <c r="L38">
        <f t="shared" si="8"/>
        <v>3356</v>
      </c>
      <c r="M38" t="str">
        <f t="shared" si="9"/>
        <v>ป.1/2</v>
      </c>
      <c r="N38">
        <f t="shared" si="10"/>
        <v>13</v>
      </c>
    </row>
    <row r="39" spans="1:14">
      <c r="A39">
        <v>3354</v>
      </c>
      <c r="B39" t="s">
        <v>730</v>
      </c>
      <c r="C39" t="s">
        <v>1782</v>
      </c>
      <c r="D39" t="s">
        <v>160</v>
      </c>
      <c r="E39" t="s">
        <v>58</v>
      </c>
      <c r="F39">
        <v>14</v>
      </c>
      <c r="G39" t="str">
        <f t="shared" si="0"/>
        <v>เด็กหญิงฑักษอร    มั่นเหมาะ</v>
      </c>
      <c r="J39">
        <f t="shared" si="6"/>
        <v>3354</v>
      </c>
      <c r="K39" t="str">
        <f t="shared" si="7"/>
        <v>เด็กหญิงฑักษอร    มั่นเหมาะ</v>
      </c>
      <c r="L39">
        <f t="shared" si="8"/>
        <v>3354</v>
      </c>
      <c r="M39" t="str">
        <f t="shared" si="9"/>
        <v>ป.1/2</v>
      </c>
      <c r="N39">
        <f t="shared" si="10"/>
        <v>14</v>
      </c>
    </row>
    <row r="40" spans="1:14">
      <c r="A40">
        <v>3368</v>
      </c>
      <c r="B40" t="s">
        <v>730</v>
      </c>
      <c r="C40" t="s">
        <v>521</v>
      </c>
      <c r="D40" t="s">
        <v>99</v>
      </c>
      <c r="E40" t="s">
        <v>58</v>
      </c>
      <c r="F40">
        <v>15</v>
      </c>
      <c r="G40" t="str">
        <f t="shared" si="0"/>
        <v>เด็กหญิงณัฐธิดา   ยูลึ</v>
      </c>
      <c r="J40">
        <f t="shared" si="6"/>
        <v>3368</v>
      </c>
      <c r="K40" t="str">
        <f t="shared" si="7"/>
        <v>เด็กหญิงณัฐธิดา   ยูลึ</v>
      </c>
      <c r="L40">
        <f t="shared" si="8"/>
        <v>3368</v>
      </c>
      <c r="M40" t="str">
        <f t="shared" si="9"/>
        <v>ป.1/2</v>
      </c>
      <c r="N40">
        <f t="shared" si="10"/>
        <v>15</v>
      </c>
    </row>
    <row r="41" spans="1:14">
      <c r="A41">
        <v>3495</v>
      </c>
      <c r="B41" t="s">
        <v>730</v>
      </c>
      <c r="C41" t="s">
        <v>924</v>
      </c>
      <c r="D41" t="s">
        <v>36</v>
      </c>
      <c r="E41" t="s">
        <v>58</v>
      </c>
      <c r="F41">
        <v>16</v>
      </c>
      <c r="G41" t="str">
        <f t="shared" si="0"/>
        <v>เด็กหญิงธัญพิชชา   ตาเรือน</v>
      </c>
      <c r="J41">
        <f t="shared" si="6"/>
        <v>3495</v>
      </c>
      <c r="K41" t="str">
        <f t="shared" si="7"/>
        <v>เด็กหญิงธัญพิชชา   ตาเรือน</v>
      </c>
      <c r="L41">
        <f t="shared" si="8"/>
        <v>3495</v>
      </c>
      <c r="M41" t="str">
        <f t="shared" si="9"/>
        <v>ป.1/2</v>
      </c>
      <c r="N41">
        <f t="shared" si="10"/>
        <v>16</v>
      </c>
    </row>
    <row r="42" spans="1:14">
      <c r="A42">
        <v>3355</v>
      </c>
      <c r="B42" t="s">
        <v>730</v>
      </c>
      <c r="C42" t="s">
        <v>925</v>
      </c>
      <c r="D42" t="s">
        <v>1635</v>
      </c>
      <c r="E42" t="s">
        <v>58</v>
      </c>
      <c r="F42">
        <v>17</v>
      </c>
      <c r="G42" t="str">
        <f t="shared" si="0"/>
        <v>เด็กหญิงภาวิณี   สิมมา</v>
      </c>
      <c r="J42">
        <f t="shared" si="6"/>
        <v>3355</v>
      </c>
      <c r="K42" t="str">
        <f t="shared" si="7"/>
        <v>เด็กหญิงภาวิณี   สิมมา</v>
      </c>
      <c r="L42">
        <f t="shared" si="8"/>
        <v>3355</v>
      </c>
      <c r="M42" t="str">
        <f t="shared" si="9"/>
        <v>ป.1/2</v>
      </c>
      <c r="N42">
        <f t="shared" si="10"/>
        <v>17</v>
      </c>
    </row>
    <row r="43" spans="1:14">
      <c r="A43">
        <v>3694</v>
      </c>
      <c r="B43" t="s">
        <v>730</v>
      </c>
      <c r="C43" t="s">
        <v>1629</v>
      </c>
      <c r="D43" t="s">
        <v>1630</v>
      </c>
      <c r="E43" t="s">
        <v>58</v>
      </c>
      <c r="F43">
        <v>18</v>
      </c>
      <c r="G43" t="str">
        <f t="shared" si="0"/>
        <v>เด็กหญิงญภา   ปาณะการ</v>
      </c>
      <c r="J43">
        <f t="shared" si="6"/>
        <v>3694</v>
      </c>
      <c r="K43" t="str">
        <f t="shared" si="7"/>
        <v>เด็กหญิงญภา   ปาณะการ</v>
      </c>
      <c r="L43">
        <f t="shared" si="8"/>
        <v>3694</v>
      </c>
      <c r="M43" t="str">
        <f t="shared" si="9"/>
        <v>ป.1/2</v>
      </c>
      <c r="N43">
        <f t="shared" si="10"/>
        <v>18</v>
      </c>
    </row>
    <row r="44" spans="1:14">
      <c r="A44">
        <v>3695</v>
      </c>
      <c r="B44" t="s">
        <v>730</v>
      </c>
      <c r="C44" t="s">
        <v>1633</v>
      </c>
      <c r="D44" t="s">
        <v>1634</v>
      </c>
      <c r="E44" t="s">
        <v>58</v>
      </c>
      <c r="F44">
        <v>19</v>
      </c>
      <c r="G44" t="str">
        <f t="shared" si="0"/>
        <v>เด็กหญิงญาธิดา   เกตณรงค์</v>
      </c>
      <c r="J44">
        <f t="shared" si="6"/>
        <v>3695</v>
      </c>
      <c r="K44" t="str">
        <f t="shared" si="7"/>
        <v>เด็กหญิงญาธิดา   เกตณรงค์</v>
      </c>
      <c r="L44">
        <f t="shared" si="8"/>
        <v>3695</v>
      </c>
      <c r="M44" t="str">
        <f t="shared" si="9"/>
        <v>ป.1/2</v>
      </c>
      <c r="N44">
        <f t="shared" si="10"/>
        <v>19</v>
      </c>
    </row>
    <row r="45" spans="1:14">
      <c r="A45">
        <v>3696</v>
      </c>
      <c r="B45" t="s">
        <v>730</v>
      </c>
      <c r="C45" t="s">
        <v>1636</v>
      </c>
      <c r="D45" t="s">
        <v>3</v>
      </c>
      <c r="E45" t="s">
        <v>58</v>
      </c>
      <c r="F45">
        <v>20</v>
      </c>
      <c r="G45" t="str">
        <f t="shared" si="0"/>
        <v>เด็กหญิงณัชชารินทร์   ตื้อแก้ว</v>
      </c>
      <c r="J45">
        <f t="shared" si="6"/>
        <v>3696</v>
      </c>
      <c r="K45" t="str">
        <f t="shared" si="7"/>
        <v>เด็กหญิงณัชชารินทร์   ตื้อแก้ว</v>
      </c>
      <c r="L45">
        <f t="shared" si="8"/>
        <v>3696</v>
      </c>
      <c r="M45" t="str">
        <f t="shared" si="9"/>
        <v>ป.1/2</v>
      </c>
      <c r="N45">
        <f t="shared" si="10"/>
        <v>20</v>
      </c>
    </row>
    <row r="46" spans="1:14">
      <c r="A46">
        <v>3697</v>
      </c>
      <c r="B46" t="s">
        <v>730</v>
      </c>
      <c r="C46" t="s">
        <v>1642</v>
      </c>
      <c r="D46" t="s">
        <v>1643</v>
      </c>
      <c r="E46" t="s">
        <v>58</v>
      </c>
      <c r="F46">
        <v>21</v>
      </c>
      <c r="G46" t="str">
        <f t="shared" si="0"/>
        <v>เด็กหญิงณัชนันท์   ร่วมชาติ</v>
      </c>
      <c r="J46">
        <f t="shared" si="6"/>
        <v>3697</v>
      </c>
      <c r="K46" t="str">
        <f t="shared" si="7"/>
        <v>เด็กหญิงณัชนันท์   ร่วมชาติ</v>
      </c>
      <c r="L46">
        <f t="shared" si="8"/>
        <v>3697</v>
      </c>
      <c r="M46" t="str">
        <f t="shared" si="9"/>
        <v>ป.1/2</v>
      </c>
      <c r="N46">
        <f t="shared" si="10"/>
        <v>21</v>
      </c>
    </row>
    <row r="47" spans="1:14">
      <c r="A47">
        <v>3698</v>
      </c>
      <c r="B47" t="s">
        <v>730</v>
      </c>
      <c r="C47" t="s">
        <v>1631</v>
      </c>
      <c r="D47" t="s">
        <v>1632</v>
      </c>
      <c r="E47" t="s">
        <v>58</v>
      </c>
      <c r="F47">
        <v>22</v>
      </c>
      <c r="G47" t="str">
        <f t="shared" si="0"/>
        <v>เด็กหญิงธัญรดา   ศรีกุลกิจ</v>
      </c>
      <c r="J47">
        <f t="shared" si="6"/>
        <v>3698</v>
      </c>
      <c r="K47" t="str">
        <f t="shared" si="7"/>
        <v>เด็กหญิงธัญรดา   ศรีกุลกิจ</v>
      </c>
      <c r="L47">
        <f t="shared" si="8"/>
        <v>3698</v>
      </c>
      <c r="M47" t="str">
        <f t="shared" si="9"/>
        <v>ป.1/2</v>
      </c>
      <c r="N47">
        <f t="shared" si="10"/>
        <v>22</v>
      </c>
    </row>
    <row r="48" spans="1:14">
      <c r="A48">
        <v>3699</v>
      </c>
      <c r="B48" t="s">
        <v>730</v>
      </c>
      <c r="C48" t="s">
        <v>1638</v>
      </c>
      <c r="D48" t="s">
        <v>1122</v>
      </c>
      <c r="E48" t="s">
        <v>58</v>
      </c>
      <c r="F48">
        <v>23</v>
      </c>
      <c r="G48" t="str">
        <f t="shared" si="0"/>
        <v>เด็กหญิงวิภารัต   หน่อแก้ว</v>
      </c>
      <c r="J48">
        <f t="shared" si="6"/>
        <v>3699</v>
      </c>
      <c r="K48" t="str">
        <f t="shared" si="7"/>
        <v>เด็กหญิงวิภารัต   หน่อแก้ว</v>
      </c>
      <c r="L48">
        <f t="shared" si="8"/>
        <v>3699</v>
      </c>
      <c r="M48" t="str">
        <f t="shared" si="9"/>
        <v>ป.1/2</v>
      </c>
      <c r="N48">
        <f t="shared" si="10"/>
        <v>23</v>
      </c>
    </row>
    <row r="49" spans="1:14">
      <c r="A49">
        <v>3700</v>
      </c>
      <c r="B49" t="s">
        <v>730</v>
      </c>
      <c r="C49" t="s">
        <v>1639</v>
      </c>
      <c r="D49" t="s">
        <v>1640</v>
      </c>
      <c r="E49" t="s">
        <v>58</v>
      </c>
      <c r="F49">
        <v>24</v>
      </c>
      <c r="G49" t="str">
        <f t="shared" si="0"/>
        <v>เด็กหญิงอันธิกา   พรหมศรี</v>
      </c>
      <c r="J49">
        <f t="shared" si="6"/>
        <v>3700</v>
      </c>
      <c r="K49" t="str">
        <f t="shared" si="7"/>
        <v>เด็กหญิงอันธิกา   พรหมศรี</v>
      </c>
      <c r="L49">
        <f t="shared" si="8"/>
        <v>3700</v>
      </c>
      <c r="M49" t="str">
        <f t="shared" si="9"/>
        <v>ป.1/2</v>
      </c>
      <c r="N49">
        <f t="shared" si="10"/>
        <v>24</v>
      </c>
    </row>
    <row r="50" spans="1:14">
      <c r="A50">
        <v>3149</v>
      </c>
      <c r="B50" t="s">
        <v>729</v>
      </c>
      <c r="C50" t="s">
        <v>396</v>
      </c>
      <c r="D50" t="s">
        <v>26</v>
      </c>
      <c r="E50" t="s">
        <v>88</v>
      </c>
      <c r="F50">
        <v>1</v>
      </c>
      <c r="G50" t="str">
        <f t="shared" si="0"/>
        <v>เด็กชายชยานันต์   มณีรัตน์</v>
      </c>
      <c r="J50">
        <f t="shared" si="6"/>
        <v>3149</v>
      </c>
      <c r="K50" t="str">
        <f t="shared" si="7"/>
        <v>เด็กชายชยานันต์   มณีรัตน์</v>
      </c>
      <c r="L50">
        <f t="shared" si="8"/>
        <v>3149</v>
      </c>
      <c r="M50" t="str">
        <f t="shared" si="9"/>
        <v>ป.2/1</v>
      </c>
      <c r="N50">
        <f t="shared" si="10"/>
        <v>1</v>
      </c>
    </row>
    <row r="51" spans="1:14">
      <c r="A51">
        <v>3196</v>
      </c>
      <c r="B51" t="s">
        <v>729</v>
      </c>
      <c r="C51" t="s">
        <v>887</v>
      </c>
      <c r="D51" t="s">
        <v>788</v>
      </c>
      <c r="E51" t="s">
        <v>88</v>
      </c>
      <c r="F51">
        <v>2</v>
      </c>
      <c r="G51" t="str">
        <f t="shared" si="0"/>
        <v xml:space="preserve">เด็กชายกฤตภาส   เกษมสุข </v>
      </c>
      <c r="J51">
        <f t="shared" si="6"/>
        <v>3196</v>
      </c>
      <c r="K51" t="str">
        <f t="shared" si="7"/>
        <v xml:space="preserve">เด็กชายกฤตภาส   เกษมสุข </v>
      </c>
      <c r="L51">
        <f t="shared" si="8"/>
        <v>3196</v>
      </c>
      <c r="M51" t="str">
        <f t="shared" si="9"/>
        <v>ป.2/1</v>
      </c>
      <c r="N51">
        <f t="shared" si="10"/>
        <v>2</v>
      </c>
    </row>
    <row r="52" spans="1:14">
      <c r="A52">
        <v>3197</v>
      </c>
      <c r="B52" t="s">
        <v>729</v>
      </c>
      <c r="C52" t="s">
        <v>900</v>
      </c>
      <c r="D52" t="s">
        <v>802</v>
      </c>
      <c r="E52" t="s">
        <v>88</v>
      </c>
      <c r="F52">
        <v>3</v>
      </c>
      <c r="G52" t="str">
        <f t="shared" si="0"/>
        <v xml:space="preserve">เด็กชายกฤษฎา   จันทร์ตา </v>
      </c>
      <c r="J52">
        <f t="shared" si="6"/>
        <v>3197</v>
      </c>
      <c r="K52" t="str">
        <f t="shared" si="7"/>
        <v xml:space="preserve">เด็กชายกฤษฎา   จันทร์ตา </v>
      </c>
      <c r="L52">
        <f t="shared" si="8"/>
        <v>3197</v>
      </c>
      <c r="M52" t="str">
        <f t="shared" si="9"/>
        <v>ป.2/1</v>
      </c>
      <c r="N52">
        <f t="shared" si="10"/>
        <v>3</v>
      </c>
    </row>
    <row r="53" spans="1:14">
      <c r="A53">
        <v>3201</v>
      </c>
      <c r="B53" t="s">
        <v>729</v>
      </c>
      <c r="C53" t="s">
        <v>903</v>
      </c>
      <c r="D53" t="s">
        <v>805</v>
      </c>
      <c r="E53" t="s">
        <v>88</v>
      </c>
      <c r="F53">
        <v>4</v>
      </c>
      <c r="G53" t="str">
        <f t="shared" si="0"/>
        <v xml:space="preserve">เด็กชายธณัชชนม์   ติ๊บปละ </v>
      </c>
      <c r="J53">
        <f t="shared" si="6"/>
        <v>3201</v>
      </c>
      <c r="K53" t="str">
        <f t="shared" si="7"/>
        <v xml:space="preserve">เด็กชายธณัชชนม์   ติ๊บปละ </v>
      </c>
      <c r="L53">
        <f t="shared" si="8"/>
        <v>3201</v>
      </c>
      <c r="M53" t="str">
        <f t="shared" si="9"/>
        <v>ป.2/1</v>
      </c>
      <c r="N53">
        <f t="shared" si="10"/>
        <v>4</v>
      </c>
    </row>
    <row r="54" spans="1:14">
      <c r="A54">
        <v>3204</v>
      </c>
      <c r="B54" t="s">
        <v>729</v>
      </c>
      <c r="C54" t="s">
        <v>904</v>
      </c>
      <c r="D54" t="s">
        <v>1548</v>
      </c>
      <c r="E54" t="s">
        <v>88</v>
      </c>
      <c r="F54">
        <v>5</v>
      </c>
      <c r="G54" t="str">
        <f t="shared" si="0"/>
        <v xml:space="preserve">เด็กชายวรากร   วิรัตนเกษม </v>
      </c>
      <c r="J54">
        <f t="shared" si="6"/>
        <v>3204</v>
      </c>
      <c r="K54" t="str">
        <f t="shared" si="7"/>
        <v xml:space="preserve">เด็กชายวรากร   วิรัตนเกษม </v>
      </c>
      <c r="L54">
        <f t="shared" si="8"/>
        <v>3204</v>
      </c>
      <c r="M54" t="str">
        <f t="shared" si="9"/>
        <v>ป.2/1</v>
      </c>
      <c r="N54">
        <f t="shared" si="10"/>
        <v>5</v>
      </c>
    </row>
    <row r="55" spans="1:14">
      <c r="A55">
        <v>3206</v>
      </c>
      <c r="B55" t="s">
        <v>729</v>
      </c>
      <c r="C55" t="s">
        <v>905</v>
      </c>
      <c r="D55" t="s">
        <v>806</v>
      </c>
      <c r="E55" t="s">
        <v>88</v>
      </c>
      <c r="F55">
        <v>6</v>
      </c>
      <c r="G55" t="str">
        <f t="shared" si="0"/>
        <v xml:space="preserve">เด็กชายอนุสรณ์   อายี </v>
      </c>
      <c r="J55">
        <f t="shared" si="6"/>
        <v>3206</v>
      </c>
      <c r="K55" t="str">
        <f t="shared" si="7"/>
        <v xml:space="preserve">เด็กชายอนุสรณ์   อายี </v>
      </c>
      <c r="L55">
        <f t="shared" si="8"/>
        <v>3206</v>
      </c>
      <c r="M55" t="str">
        <f t="shared" si="9"/>
        <v>ป.2/1</v>
      </c>
      <c r="N55">
        <f t="shared" si="10"/>
        <v>6</v>
      </c>
    </row>
    <row r="56" spans="1:14">
      <c r="A56">
        <v>3371</v>
      </c>
      <c r="B56" t="s">
        <v>729</v>
      </c>
      <c r="C56" t="s">
        <v>892</v>
      </c>
      <c r="D56" t="s">
        <v>794</v>
      </c>
      <c r="E56" t="s">
        <v>88</v>
      </c>
      <c r="F56">
        <v>7</v>
      </c>
      <c r="G56" t="str">
        <f t="shared" si="0"/>
        <v xml:space="preserve">เด็กชายณัฐพัฒน์   ลาวพันธ์ </v>
      </c>
      <c r="J56">
        <f t="shared" si="6"/>
        <v>3371</v>
      </c>
      <c r="K56" t="str">
        <f t="shared" si="7"/>
        <v xml:space="preserve">เด็กชายณัฐพัฒน์   ลาวพันธ์ </v>
      </c>
      <c r="L56">
        <f t="shared" si="8"/>
        <v>3371</v>
      </c>
      <c r="M56" t="str">
        <f t="shared" si="9"/>
        <v>ป.2/1</v>
      </c>
      <c r="N56">
        <f t="shared" si="10"/>
        <v>7</v>
      </c>
    </row>
    <row r="57" spans="1:14">
      <c r="A57">
        <v>3389</v>
      </c>
      <c r="B57" t="s">
        <v>729</v>
      </c>
      <c r="C57" t="s">
        <v>445</v>
      </c>
      <c r="D57" t="s">
        <v>56</v>
      </c>
      <c r="E57" t="s">
        <v>88</v>
      </c>
      <c r="F57">
        <v>8</v>
      </c>
      <c r="G57" t="str">
        <f t="shared" si="0"/>
        <v xml:space="preserve">เด็กชายธนภูมิ   ใจหล้า </v>
      </c>
      <c r="J57">
        <f t="shared" si="6"/>
        <v>3389</v>
      </c>
      <c r="K57" t="str">
        <f t="shared" si="7"/>
        <v xml:space="preserve">เด็กชายธนภูมิ   ใจหล้า </v>
      </c>
      <c r="L57">
        <f t="shared" si="8"/>
        <v>3389</v>
      </c>
      <c r="M57" t="str">
        <f t="shared" si="9"/>
        <v>ป.2/1</v>
      </c>
      <c r="N57">
        <f t="shared" si="10"/>
        <v>8</v>
      </c>
    </row>
    <row r="58" spans="1:14">
      <c r="A58">
        <v>3491</v>
      </c>
      <c r="B58" t="s">
        <v>729</v>
      </c>
      <c r="C58" t="s">
        <v>916</v>
      </c>
      <c r="D58" t="s">
        <v>816</v>
      </c>
      <c r="E58" t="s">
        <v>88</v>
      </c>
      <c r="F58">
        <v>9</v>
      </c>
      <c r="G58" t="str">
        <f t="shared" si="0"/>
        <v>เด็กชายจักรพัทร   จันทร์ประสิทธิ์</v>
      </c>
      <c r="J58">
        <f t="shared" si="6"/>
        <v>3491</v>
      </c>
      <c r="K58" t="str">
        <f t="shared" si="7"/>
        <v>เด็กชายจักรพัทร   จันทร์ประสิทธิ์</v>
      </c>
      <c r="L58">
        <f t="shared" si="8"/>
        <v>3491</v>
      </c>
      <c r="M58" t="str">
        <f t="shared" si="9"/>
        <v>ป.2/1</v>
      </c>
      <c r="N58">
        <f t="shared" si="10"/>
        <v>9</v>
      </c>
    </row>
    <row r="59" spans="1:14">
      <c r="A59">
        <v>3589</v>
      </c>
      <c r="B59" t="s">
        <v>729</v>
      </c>
      <c r="C59" t="s">
        <v>1091</v>
      </c>
      <c r="D59" t="s">
        <v>1092</v>
      </c>
      <c r="E59" t="s">
        <v>88</v>
      </c>
      <c r="F59">
        <v>10</v>
      </c>
      <c r="G59" t="str">
        <f t="shared" si="0"/>
        <v>เด็กชายกมลภพ   อารีย์วัฒนะธรรม</v>
      </c>
      <c r="J59">
        <f t="shared" si="6"/>
        <v>3589</v>
      </c>
      <c r="K59" t="str">
        <f t="shared" si="7"/>
        <v>เด็กชายกมลภพ   อารีย์วัฒนะธรรม</v>
      </c>
      <c r="L59">
        <f t="shared" si="8"/>
        <v>3589</v>
      </c>
      <c r="M59" t="str">
        <f t="shared" si="9"/>
        <v>ป.2/1</v>
      </c>
      <c r="N59">
        <f t="shared" si="10"/>
        <v>10</v>
      </c>
    </row>
    <row r="60" spans="1:14">
      <c r="A60">
        <v>3590</v>
      </c>
      <c r="B60" t="s">
        <v>729</v>
      </c>
      <c r="C60" t="s">
        <v>1102</v>
      </c>
      <c r="D60" t="s">
        <v>257</v>
      </c>
      <c r="E60" t="s">
        <v>88</v>
      </c>
      <c r="F60">
        <v>11</v>
      </c>
      <c r="G60" t="str">
        <f t="shared" si="0"/>
        <v>เด็กชายคชราช   ราชคม</v>
      </c>
      <c r="J60">
        <f t="shared" si="6"/>
        <v>3590</v>
      </c>
      <c r="K60" t="str">
        <f t="shared" si="7"/>
        <v>เด็กชายคชราช   ราชคม</v>
      </c>
      <c r="L60">
        <f t="shared" si="8"/>
        <v>3590</v>
      </c>
      <c r="M60" t="str">
        <f t="shared" si="9"/>
        <v>ป.2/1</v>
      </c>
      <c r="N60">
        <f t="shared" si="10"/>
        <v>11</v>
      </c>
    </row>
    <row r="61" spans="1:14">
      <c r="A61">
        <v>3591</v>
      </c>
      <c r="B61" t="s">
        <v>729</v>
      </c>
      <c r="C61" t="s">
        <v>1084</v>
      </c>
      <c r="D61" t="s">
        <v>347</v>
      </c>
      <c r="E61" t="s">
        <v>88</v>
      </c>
      <c r="F61">
        <v>12</v>
      </c>
      <c r="G61" t="str">
        <f t="shared" si="0"/>
        <v>เด็กชายชัชวาล   ฝั้นตื้อ</v>
      </c>
      <c r="J61">
        <f t="shared" si="6"/>
        <v>3591</v>
      </c>
      <c r="K61" t="str">
        <f t="shared" si="7"/>
        <v>เด็กชายชัชวาล   ฝั้นตื้อ</v>
      </c>
      <c r="L61">
        <f t="shared" si="8"/>
        <v>3591</v>
      </c>
      <c r="M61" t="str">
        <f t="shared" si="9"/>
        <v>ป.2/1</v>
      </c>
      <c r="N61">
        <f t="shared" si="10"/>
        <v>12</v>
      </c>
    </row>
    <row r="62" spans="1:14">
      <c r="A62">
        <v>3592</v>
      </c>
      <c r="B62" t="s">
        <v>729</v>
      </c>
      <c r="C62" t="s">
        <v>1096</v>
      </c>
      <c r="D62" t="s">
        <v>1097</v>
      </c>
      <c r="E62" t="s">
        <v>88</v>
      </c>
      <c r="F62">
        <v>13</v>
      </c>
      <c r="G62" t="str">
        <f t="shared" si="0"/>
        <v>เด็กชายชินภัทร   ภักดี</v>
      </c>
      <c r="J62">
        <f t="shared" si="6"/>
        <v>3592</v>
      </c>
      <c r="K62" t="str">
        <f t="shared" si="7"/>
        <v>เด็กชายชินภัทร   ภักดี</v>
      </c>
      <c r="L62">
        <f t="shared" si="8"/>
        <v>3592</v>
      </c>
      <c r="M62" t="str">
        <f t="shared" si="9"/>
        <v>ป.2/1</v>
      </c>
      <c r="N62">
        <f t="shared" si="10"/>
        <v>13</v>
      </c>
    </row>
    <row r="63" spans="1:14">
      <c r="A63">
        <v>3593</v>
      </c>
      <c r="B63" t="s">
        <v>729</v>
      </c>
      <c r="C63" t="s">
        <v>1055</v>
      </c>
      <c r="D63" t="s">
        <v>1101</v>
      </c>
      <c r="E63" t="s">
        <v>88</v>
      </c>
      <c r="F63">
        <v>14</v>
      </c>
      <c r="G63" t="str">
        <f t="shared" si="0"/>
        <v>เด็กชายธนกฤต   ถาน้อย</v>
      </c>
      <c r="J63">
        <f t="shared" si="6"/>
        <v>3593</v>
      </c>
      <c r="K63" t="str">
        <f t="shared" si="7"/>
        <v>เด็กชายธนกฤต   ถาน้อย</v>
      </c>
      <c r="L63">
        <f t="shared" si="8"/>
        <v>3593</v>
      </c>
      <c r="M63" t="str">
        <f t="shared" si="9"/>
        <v>ป.2/1</v>
      </c>
      <c r="N63">
        <f t="shared" si="10"/>
        <v>14</v>
      </c>
    </row>
    <row r="64" spans="1:14">
      <c r="A64">
        <v>3132</v>
      </c>
      <c r="B64" t="s">
        <v>730</v>
      </c>
      <c r="C64" t="s">
        <v>1027</v>
      </c>
      <c r="D64" t="s">
        <v>54</v>
      </c>
      <c r="E64" t="s">
        <v>88</v>
      </c>
      <c r="F64">
        <v>15</v>
      </c>
      <c r="G64" t="str">
        <f t="shared" si="0"/>
        <v xml:space="preserve">เด็กหญิงจุรีรัตน์   มุ่งเจริญ </v>
      </c>
      <c r="J64">
        <f t="shared" si="6"/>
        <v>3132</v>
      </c>
      <c r="K64" t="str">
        <f t="shared" si="7"/>
        <v xml:space="preserve">เด็กหญิงจุรีรัตน์   มุ่งเจริญ </v>
      </c>
      <c r="L64">
        <f t="shared" si="8"/>
        <v>3132</v>
      </c>
      <c r="M64" t="str">
        <f t="shared" si="9"/>
        <v>ป.2/1</v>
      </c>
      <c r="N64">
        <f t="shared" si="10"/>
        <v>15</v>
      </c>
    </row>
    <row r="65" spans="1:14">
      <c r="A65">
        <v>3208</v>
      </c>
      <c r="B65" t="s">
        <v>730</v>
      </c>
      <c r="C65" t="s">
        <v>1531</v>
      </c>
      <c r="D65" t="s">
        <v>1532</v>
      </c>
      <c r="E65" t="s">
        <v>88</v>
      </c>
      <c r="F65">
        <v>16</v>
      </c>
      <c r="G65" t="str">
        <f t="shared" si="0"/>
        <v xml:space="preserve">เด็กหญิงกฤตพร    เสนา </v>
      </c>
      <c r="J65">
        <f t="shared" si="6"/>
        <v>3208</v>
      </c>
      <c r="K65" t="str">
        <f t="shared" si="7"/>
        <v xml:space="preserve">เด็กหญิงกฤตพร    เสนา </v>
      </c>
      <c r="L65">
        <f t="shared" si="8"/>
        <v>3208</v>
      </c>
      <c r="M65" t="str">
        <f t="shared" si="9"/>
        <v>ป.2/1</v>
      </c>
      <c r="N65">
        <f t="shared" si="10"/>
        <v>16</v>
      </c>
    </row>
    <row r="66" spans="1:14">
      <c r="A66">
        <v>3211</v>
      </c>
      <c r="B66" t="s">
        <v>730</v>
      </c>
      <c r="C66" t="s">
        <v>893</v>
      </c>
      <c r="D66" t="s">
        <v>796</v>
      </c>
      <c r="E66" t="s">
        <v>88</v>
      </c>
      <c r="F66">
        <v>17</v>
      </c>
      <c r="G66" t="str">
        <f t="shared" ref="G66:G129" si="11">CONCATENATE(B66,C66,"   ",D66)</f>
        <v xml:space="preserve">เด็กหญิงจิรภิญญา   สมบุญ </v>
      </c>
      <c r="J66">
        <f t="shared" si="6"/>
        <v>3211</v>
      </c>
      <c r="K66" t="str">
        <f t="shared" si="7"/>
        <v xml:space="preserve">เด็กหญิงจิรภิญญา   สมบุญ </v>
      </c>
      <c r="L66">
        <f t="shared" si="8"/>
        <v>3211</v>
      </c>
      <c r="M66" t="str">
        <f t="shared" si="9"/>
        <v>ป.2/1</v>
      </c>
      <c r="N66">
        <f t="shared" si="10"/>
        <v>17</v>
      </c>
    </row>
    <row r="67" spans="1:14">
      <c r="A67">
        <v>3213</v>
      </c>
      <c r="B67" t="s">
        <v>730</v>
      </c>
      <c r="C67" t="s">
        <v>894</v>
      </c>
      <c r="D67" t="s">
        <v>797</v>
      </c>
      <c r="E67" t="s">
        <v>88</v>
      </c>
      <c r="F67">
        <v>18</v>
      </c>
      <c r="G67" t="str">
        <f t="shared" si="11"/>
        <v xml:space="preserve">เด็กหญิงณกัญญา   มาเยอะ </v>
      </c>
      <c r="J67">
        <f t="shared" si="6"/>
        <v>3213</v>
      </c>
      <c r="K67" t="str">
        <f t="shared" si="7"/>
        <v xml:space="preserve">เด็กหญิงณกัญญา   มาเยอะ </v>
      </c>
      <c r="L67">
        <f t="shared" si="8"/>
        <v>3213</v>
      </c>
      <c r="M67" t="str">
        <f t="shared" si="9"/>
        <v>ป.2/1</v>
      </c>
      <c r="N67">
        <f t="shared" si="10"/>
        <v>18</v>
      </c>
    </row>
    <row r="68" spans="1:14">
      <c r="A68">
        <v>3216</v>
      </c>
      <c r="B68" t="s">
        <v>730</v>
      </c>
      <c r="C68" t="s">
        <v>910</v>
      </c>
      <c r="D68" t="s">
        <v>10</v>
      </c>
      <c r="E68" t="s">
        <v>88</v>
      </c>
      <c r="F68">
        <v>19</v>
      </c>
      <c r="G68" t="str">
        <f t="shared" si="11"/>
        <v xml:space="preserve">เด็กหญิงปพิชญา   เชื้อเมืองพาน </v>
      </c>
      <c r="J68">
        <f t="shared" si="6"/>
        <v>3216</v>
      </c>
      <c r="K68" t="str">
        <f t="shared" si="7"/>
        <v xml:space="preserve">เด็กหญิงปพิชญา   เชื้อเมืองพาน </v>
      </c>
      <c r="L68">
        <f t="shared" si="8"/>
        <v>3216</v>
      </c>
      <c r="M68" t="str">
        <f t="shared" si="9"/>
        <v>ป.2/1</v>
      </c>
      <c r="N68">
        <f t="shared" si="10"/>
        <v>19</v>
      </c>
    </row>
    <row r="69" spans="1:14">
      <c r="A69">
        <v>3297</v>
      </c>
      <c r="B69" t="s">
        <v>730</v>
      </c>
      <c r="C69" t="s">
        <v>897</v>
      </c>
      <c r="D69" t="s">
        <v>800</v>
      </c>
      <c r="E69" t="s">
        <v>88</v>
      </c>
      <c r="F69">
        <v>20</v>
      </c>
      <c r="G69" t="str">
        <f t="shared" si="11"/>
        <v xml:space="preserve">เด็กหญิงรังษิยา   กุนศิล </v>
      </c>
      <c r="J69">
        <f t="shared" si="6"/>
        <v>3297</v>
      </c>
      <c r="K69" t="str">
        <f t="shared" si="7"/>
        <v xml:space="preserve">เด็กหญิงรังษิยา   กุนศิล </v>
      </c>
      <c r="L69">
        <f t="shared" si="8"/>
        <v>3297</v>
      </c>
      <c r="M69" t="str">
        <f t="shared" si="9"/>
        <v>ป.2/1</v>
      </c>
      <c r="N69">
        <f t="shared" si="10"/>
        <v>20</v>
      </c>
    </row>
    <row r="70" spans="1:14">
      <c r="A70">
        <v>3299</v>
      </c>
      <c r="B70" t="s">
        <v>730</v>
      </c>
      <c r="C70" t="s">
        <v>898</v>
      </c>
      <c r="D70" t="s">
        <v>801</v>
      </c>
      <c r="E70" t="s">
        <v>88</v>
      </c>
      <c r="F70">
        <v>21</v>
      </c>
      <c r="G70" t="str">
        <f t="shared" si="11"/>
        <v xml:space="preserve">เด็กหญิงศิริพร    - </v>
      </c>
      <c r="J70">
        <f t="shared" si="6"/>
        <v>3299</v>
      </c>
      <c r="K70" t="str">
        <f t="shared" si="7"/>
        <v xml:space="preserve">เด็กหญิงศิริพร    - </v>
      </c>
      <c r="L70">
        <f t="shared" si="8"/>
        <v>3299</v>
      </c>
      <c r="M70" t="str">
        <f t="shared" si="9"/>
        <v>ป.2/1</v>
      </c>
      <c r="N70">
        <f t="shared" si="10"/>
        <v>21</v>
      </c>
    </row>
    <row r="71" spans="1:14">
      <c r="A71">
        <v>3366</v>
      </c>
      <c r="B71" t="s">
        <v>730</v>
      </c>
      <c r="C71" t="s">
        <v>914</v>
      </c>
      <c r="D71" t="s">
        <v>814</v>
      </c>
      <c r="E71" t="s">
        <v>88</v>
      </c>
      <c r="F71">
        <v>22</v>
      </c>
      <c r="G71" t="str">
        <f t="shared" si="11"/>
        <v xml:space="preserve">เด็กหญิงณัฐวดี   มาลานัน </v>
      </c>
      <c r="J71">
        <f t="shared" si="6"/>
        <v>3366</v>
      </c>
      <c r="K71" t="str">
        <f t="shared" si="7"/>
        <v xml:space="preserve">เด็กหญิงณัฐวดี   มาลานัน </v>
      </c>
      <c r="L71">
        <f t="shared" si="8"/>
        <v>3366</v>
      </c>
      <c r="M71" t="str">
        <f t="shared" si="9"/>
        <v>ป.2/1</v>
      </c>
      <c r="N71">
        <f t="shared" si="10"/>
        <v>22</v>
      </c>
    </row>
    <row r="72" spans="1:14">
      <c r="A72">
        <v>3394</v>
      </c>
      <c r="B72" t="s">
        <v>730</v>
      </c>
      <c r="C72" t="s">
        <v>915</v>
      </c>
      <c r="D72" t="s">
        <v>815</v>
      </c>
      <c r="E72" t="s">
        <v>88</v>
      </c>
      <c r="F72">
        <v>23</v>
      </c>
      <c r="G72" t="str">
        <f t="shared" si="11"/>
        <v xml:space="preserve">เด็กหญิงปานวาด   ไชยวงค์ </v>
      </c>
      <c r="J72">
        <f t="shared" si="6"/>
        <v>3394</v>
      </c>
      <c r="K72" t="str">
        <f t="shared" si="7"/>
        <v xml:space="preserve">เด็กหญิงปานวาด   ไชยวงค์ </v>
      </c>
      <c r="L72">
        <f t="shared" si="8"/>
        <v>3394</v>
      </c>
      <c r="M72" t="str">
        <f t="shared" si="9"/>
        <v>ป.2/1</v>
      </c>
      <c r="N72">
        <f t="shared" si="10"/>
        <v>23</v>
      </c>
    </row>
    <row r="73" spans="1:14">
      <c r="A73">
        <v>3490</v>
      </c>
      <c r="B73" t="s">
        <v>730</v>
      </c>
      <c r="C73" t="s">
        <v>908</v>
      </c>
      <c r="D73" t="s">
        <v>810</v>
      </c>
      <c r="E73" t="s">
        <v>88</v>
      </c>
      <c r="F73">
        <v>24</v>
      </c>
      <c r="G73" t="str">
        <f t="shared" si="11"/>
        <v>เด็กหญิงปารณีย์   บัวยั่งยืน</v>
      </c>
      <c r="J73">
        <f t="shared" si="6"/>
        <v>3490</v>
      </c>
      <c r="K73" t="str">
        <f t="shared" si="7"/>
        <v>เด็กหญิงปารณีย์   บัวยั่งยืน</v>
      </c>
      <c r="L73">
        <f t="shared" si="8"/>
        <v>3490</v>
      </c>
      <c r="M73" t="str">
        <f t="shared" si="9"/>
        <v>ป.2/1</v>
      </c>
      <c r="N73">
        <f t="shared" si="10"/>
        <v>24</v>
      </c>
    </row>
    <row r="74" spans="1:14">
      <c r="A74">
        <v>3596</v>
      </c>
      <c r="B74" t="s">
        <v>730</v>
      </c>
      <c r="C74" t="s">
        <v>1231</v>
      </c>
      <c r="D74" t="s">
        <v>1105</v>
      </c>
      <c r="E74" t="s">
        <v>88</v>
      </c>
      <c r="F74">
        <v>25</v>
      </c>
      <c r="G74" t="str">
        <f t="shared" si="11"/>
        <v>เด็กหญิงณรินธิรา   บัวทะนะ</v>
      </c>
      <c r="J74">
        <f t="shared" si="6"/>
        <v>3596</v>
      </c>
      <c r="K74" t="str">
        <f t="shared" si="7"/>
        <v>เด็กหญิงณรินธิรา   บัวทะนะ</v>
      </c>
      <c r="L74">
        <f t="shared" si="8"/>
        <v>3596</v>
      </c>
      <c r="M74" t="str">
        <f t="shared" si="9"/>
        <v>ป.2/1</v>
      </c>
      <c r="N74">
        <f t="shared" si="10"/>
        <v>25</v>
      </c>
    </row>
    <row r="75" spans="1:14">
      <c r="A75">
        <v>3597</v>
      </c>
      <c r="B75" t="s">
        <v>730</v>
      </c>
      <c r="C75" t="s">
        <v>1099</v>
      </c>
      <c r="D75" t="s">
        <v>1100</v>
      </c>
      <c r="E75" t="s">
        <v>88</v>
      </c>
      <c r="F75">
        <v>26</v>
      </c>
      <c r="G75" t="str">
        <f t="shared" si="11"/>
        <v>เด็กหญิงพิมลแข   แก้วมาลา</v>
      </c>
      <c r="J75">
        <f t="shared" si="6"/>
        <v>3597</v>
      </c>
      <c r="K75" t="str">
        <f t="shared" si="7"/>
        <v>เด็กหญิงพิมลแข   แก้วมาลา</v>
      </c>
      <c r="L75">
        <f t="shared" si="8"/>
        <v>3597</v>
      </c>
      <c r="M75" t="str">
        <f t="shared" si="9"/>
        <v>ป.2/1</v>
      </c>
      <c r="N75">
        <f t="shared" si="10"/>
        <v>26</v>
      </c>
    </row>
    <row r="76" spans="1:14">
      <c r="A76">
        <v>3598</v>
      </c>
      <c r="B76" t="s">
        <v>730</v>
      </c>
      <c r="C76" t="s">
        <v>1075</v>
      </c>
      <c r="D76" t="s">
        <v>1076</v>
      </c>
      <c r="E76" t="s">
        <v>88</v>
      </c>
      <c r="F76">
        <v>27</v>
      </c>
      <c r="G76" t="str">
        <f t="shared" si="11"/>
        <v>เด็กหญิงวรรณวิสา   ละมั่งทอง</v>
      </c>
      <c r="J76">
        <f t="shared" ref="J76:J139" si="12">A76</f>
        <v>3598</v>
      </c>
      <c r="K76" t="str">
        <f t="shared" ref="K76:K139" si="13">G76</f>
        <v>เด็กหญิงวรรณวิสา   ละมั่งทอง</v>
      </c>
      <c r="L76">
        <f t="shared" ref="L76:L139" si="14">J76</f>
        <v>3598</v>
      </c>
      <c r="M76" t="str">
        <f t="shared" ref="M76:M139" si="15">E76</f>
        <v>ป.2/1</v>
      </c>
      <c r="N76">
        <f t="shared" ref="N76:N139" si="16">F76</f>
        <v>27</v>
      </c>
    </row>
    <row r="77" spans="1:14">
      <c r="A77">
        <v>3599</v>
      </c>
      <c r="B77" t="s">
        <v>730</v>
      </c>
      <c r="C77" t="s">
        <v>1072</v>
      </c>
      <c r="D77" t="s">
        <v>1073</v>
      </c>
      <c r="E77" t="s">
        <v>88</v>
      </c>
      <c r="F77">
        <v>28</v>
      </c>
      <c r="G77" t="str">
        <f t="shared" si="11"/>
        <v>เด็กหญิงวรลักษณ์   วรกิตติกรกุล</v>
      </c>
      <c r="J77">
        <f t="shared" si="12"/>
        <v>3599</v>
      </c>
      <c r="K77" t="str">
        <f t="shared" si="13"/>
        <v>เด็กหญิงวรลักษณ์   วรกิตติกรกุล</v>
      </c>
      <c r="L77">
        <f t="shared" si="14"/>
        <v>3599</v>
      </c>
      <c r="M77" t="str">
        <f t="shared" si="15"/>
        <v>ป.2/1</v>
      </c>
      <c r="N77">
        <f t="shared" si="16"/>
        <v>28</v>
      </c>
    </row>
    <row r="78" spans="1:14">
      <c r="A78">
        <v>3600</v>
      </c>
      <c r="B78" t="s">
        <v>730</v>
      </c>
      <c r="C78" t="s">
        <v>1087</v>
      </c>
      <c r="D78" t="s">
        <v>1088</v>
      </c>
      <c r="E78" t="s">
        <v>88</v>
      </c>
      <c r="F78">
        <v>29</v>
      </c>
      <c r="G78" t="str">
        <f t="shared" si="11"/>
        <v>เด็กหญิงศศิธร   พรหมมา</v>
      </c>
      <c r="J78">
        <f t="shared" si="12"/>
        <v>3600</v>
      </c>
      <c r="K78" t="str">
        <f t="shared" si="13"/>
        <v>เด็กหญิงศศิธร   พรหมมา</v>
      </c>
      <c r="L78">
        <f t="shared" si="14"/>
        <v>3600</v>
      </c>
      <c r="M78" t="str">
        <f t="shared" si="15"/>
        <v>ป.2/1</v>
      </c>
      <c r="N78">
        <f t="shared" si="16"/>
        <v>29</v>
      </c>
    </row>
    <row r="79" spans="1:14">
      <c r="A79">
        <v>3601</v>
      </c>
      <c r="B79" t="s">
        <v>730</v>
      </c>
      <c r="C79" t="s">
        <v>1080</v>
      </c>
      <c r="D79" t="s">
        <v>1081</v>
      </c>
      <c r="E79" t="s">
        <v>88</v>
      </c>
      <c r="F79">
        <v>30</v>
      </c>
      <c r="G79" t="str">
        <f t="shared" si="11"/>
        <v>เด็กหญิงศิริกัลยา   คำเหล็กดี</v>
      </c>
      <c r="J79">
        <f t="shared" si="12"/>
        <v>3601</v>
      </c>
      <c r="K79" t="str">
        <f t="shared" si="13"/>
        <v>เด็กหญิงศิริกัลยา   คำเหล็กดี</v>
      </c>
      <c r="L79">
        <f t="shared" si="14"/>
        <v>3601</v>
      </c>
      <c r="M79" t="str">
        <f t="shared" si="15"/>
        <v>ป.2/1</v>
      </c>
      <c r="N79">
        <f t="shared" si="16"/>
        <v>30</v>
      </c>
    </row>
    <row r="80" spans="1:14">
      <c r="A80">
        <v>3602</v>
      </c>
      <c r="B80" t="s">
        <v>730</v>
      </c>
      <c r="C80" t="s">
        <v>1052</v>
      </c>
      <c r="D80" t="s">
        <v>1054</v>
      </c>
      <c r="E80" t="s">
        <v>88</v>
      </c>
      <c r="F80">
        <v>31</v>
      </c>
      <c r="G80" t="str">
        <f t="shared" si="11"/>
        <v>เด็กหญิงอารีรัตน์   ยะปิ๋ว</v>
      </c>
      <c r="J80">
        <f t="shared" si="12"/>
        <v>3602</v>
      </c>
      <c r="K80" t="str">
        <f t="shared" si="13"/>
        <v>เด็กหญิงอารีรัตน์   ยะปิ๋ว</v>
      </c>
      <c r="L80">
        <f t="shared" si="14"/>
        <v>3602</v>
      </c>
      <c r="M80" t="str">
        <f t="shared" si="15"/>
        <v>ป.2/1</v>
      </c>
      <c r="N80">
        <f t="shared" si="16"/>
        <v>31</v>
      </c>
    </row>
    <row r="81" spans="1:14">
      <c r="A81">
        <v>3118</v>
      </c>
      <c r="B81" t="s">
        <v>729</v>
      </c>
      <c r="C81" t="s">
        <v>409</v>
      </c>
      <c r="D81" t="s">
        <v>41</v>
      </c>
      <c r="E81" t="s">
        <v>113</v>
      </c>
      <c r="F81">
        <v>1</v>
      </c>
      <c r="G81" t="str">
        <f t="shared" si="11"/>
        <v xml:space="preserve">เด็กชายสุรเชษฐ์   เชื้อเมืองพาน  </v>
      </c>
      <c r="J81">
        <f t="shared" si="12"/>
        <v>3118</v>
      </c>
      <c r="K81" t="str">
        <f t="shared" si="13"/>
        <v xml:space="preserve">เด็กชายสุรเชษฐ์   เชื้อเมืองพาน  </v>
      </c>
      <c r="L81">
        <f t="shared" si="14"/>
        <v>3118</v>
      </c>
      <c r="M81" t="str">
        <f t="shared" si="15"/>
        <v>ป.2/2</v>
      </c>
      <c r="N81">
        <f t="shared" si="16"/>
        <v>1</v>
      </c>
    </row>
    <row r="82" spans="1:14">
      <c r="A82">
        <v>3198</v>
      </c>
      <c r="B82" t="s">
        <v>729</v>
      </c>
      <c r="C82" t="s">
        <v>901</v>
      </c>
      <c r="D82" t="s">
        <v>1514</v>
      </c>
      <c r="E82" t="s">
        <v>113</v>
      </c>
      <c r="F82">
        <v>2</v>
      </c>
      <c r="G82" t="str">
        <f t="shared" si="11"/>
        <v>เด็กชายก้องฤทธา   กิติมา</v>
      </c>
      <c r="J82">
        <f t="shared" si="12"/>
        <v>3198</v>
      </c>
      <c r="K82" t="str">
        <f t="shared" si="13"/>
        <v>เด็กชายก้องฤทธา   กิติมา</v>
      </c>
      <c r="L82">
        <f t="shared" si="14"/>
        <v>3198</v>
      </c>
      <c r="M82" t="str">
        <f t="shared" si="15"/>
        <v>ป.2/2</v>
      </c>
      <c r="N82">
        <f t="shared" si="16"/>
        <v>2</v>
      </c>
    </row>
    <row r="83" spans="1:14">
      <c r="A83">
        <v>3200</v>
      </c>
      <c r="B83" t="s">
        <v>729</v>
      </c>
      <c r="C83" t="s">
        <v>902</v>
      </c>
      <c r="D83" t="s">
        <v>1515</v>
      </c>
      <c r="E83" t="s">
        <v>113</v>
      </c>
      <c r="F83">
        <v>3</v>
      </c>
      <c r="G83" t="str">
        <f t="shared" si="11"/>
        <v>เด็กชายณฐกร   มะลีลี</v>
      </c>
      <c r="J83">
        <f t="shared" si="12"/>
        <v>3200</v>
      </c>
      <c r="K83" t="str">
        <f t="shared" si="13"/>
        <v>เด็กชายณฐกร   มะลีลี</v>
      </c>
      <c r="L83">
        <f t="shared" si="14"/>
        <v>3200</v>
      </c>
      <c r="M83" t="str">
        <f t="shared" si="15"/>
        <v>ป.2/2</v>
      </c>
      <c r="N83">
        <f t="shared" si="16"/>
        <v>3</v>
      </c>
    </row>
    <row r="84" spans="1:14">
      <c r="A84">
        <v>3203</v>
      </c>
      <c r="B84" t="s">
        <v>729</v>
      </c>
      <c r="C84" t="s">
        <v>889</v>
      </c>
      <c r="D84" t="s">
        <v>1516</v>
      </c>
      <c r="E84" t="s">
        <v>113</v>
      </c>
      <c r="F84">
        <v>4</v>
      </c>
      <c r="G84" t="str">
        <f t="shared" si="11"/>
        <v>เด็กชายธนาธิป   พรหมถาวร</v>
      </c>
      <c r="J84">
        <f t="shared" si="12"/>
        <v>3203</v>
      </c>
      <c r="K84" t="str">
        <f t="shared" si="13"/>
        <v>เด็กชายธนาธิป   พรหมถาวร</v>
      </c>
      <c r="L84">
        <f t="shared" si="14"/>
        <v>3203</v>
      </c>
      <c r="M84" t="str">
        <f t="shared" si="15"/>
        <v>ป.2/2</v>
      </c>
      <c r="N84">
        <f t="shared" si="16"/>
        <v>4</v>
      </c>
    </row>
    <row r="85" spans="1:14">
      <c r="A85">
        <v>3207</v>
      </c>
      <c r="B85" t="s">
        <v>729</v>
      </c>
      <c r="C85" t="s">
        <v>891</v>
      </c>
      <c r="D85" t="s">
        <v>1513</v>
      </c>
      <c r="E85" t="s">
        <v>113</v>
      </c>
      <c r="F85">
        <v>5</v>
      </c>
      <c r="G85" t="str">
        <f t="shared" si="11"/>
        <v>เด็กชายเอกวิทย์   ชัยชนะ</v>
      </c>
      <c r="J85">
        <f t="shared" si="12"/>
        <v>3207</v>
      </c>
      <c r="K85" t="str">
        <f t="shared" si="13"/>
        <v>เด็กชายเอกวิทย์   ชัยชนะ</v>
      </c>
      <c r="L85">
        <f t="shared" si="14"/>
        <v>3207</v>
      </c>
      <c r="M85" t="str">
        <f t="shared" si="15"/>
        <v>ป.2/2</v>
      </c>
      <c r="N85">
        <f t="shared" si="16"/>
        <v>5</v>
      </c>
    </row>
    <row r="86" spans="1:14">
      <c r="A86">
        <v>3242</v>
      </c>
      <c r="B86" t="s">
        <v>729</v>
      </c>
      <c r="C86" t="s">
        <v>415</v>
      </c>
      <c r="D86" t="s">
        <v>47</v>
      </c>
      <c r="E86" t="s">
        <v>113</v>
      </c>
      <c r="F86">
        <v>6</v>
      </c>
      <c r="G86" t="str">
        <f t="shared" si="11"/>
        <v xml:space="preserve">เด็กชายปัญญา   พรมข่าย </v>
      </c>
      <c r="J86">
        <f t="shared" si="12"/>
        <v>3242</v>
      </c>
      <c r="K86" t="str">
        <f t="shared" si="13"/>
        <v xml:space="preserve">เด็กชายปัญญา   พรมข่าย </v>
      </c>
      <c r="L86">
        <f t="shared" si="14"/>
        <v>3242</v>
      </c>
      <c r="M86" t="str">
        <f t="shared" si="15"/>
        <v>ป.2/2</v>
      </c>
      <c r="N86">
        <f t="shared" si="16"/>
        <v>6</v>
      </c>
    </row>
    <row r="87" spans="1:14">
      <c r="A87">
        <v>3396</v>
      </c>
      <c r="B87" t="s">
        <v>729</v>
      </c>
      <c r="C87" t="s">
        <v>906</v>
      </c>
      <c r="D87" t="s">
        <v>318</v>
      </c>
      <c r="E87" t="s">
        <v>113</v>
      </c>
      <c r="F87">
        <v>7</v>
      </c>
      <c r="G87" t="str">
        <f t="shared" si="11"/>
        <v>เด็กชายบดินทร์   เตจ๊ะน้อย</v>
      </c>
      <c r="J87">
        <f t="shared" si="12"/>
        <v>3396</v>
      </c>
      <c r="K87" t="str">
        <f t="shared" si="13"/>
        <v>เด็กชายบดินทร์   เตจ๊ะน้อย</v>
      </c>
      <c r="L87">
        <f t="shared" si="14"/>
        <v>3396</v>
      </c>
      <c r="M87" t="str">
        <f t="shared" si="15"/>
        <v>ป.2/2</v>
      </c>
      <c r="N87">
        <f t="shared" si="16"/>
        <v>7</v>
      </c>
    </row>
    <row r="88" spans="1:14">
      <c r="A88">
        <v>3399</v>
      </c>
      <c r="B88" t="s">
        <v>729</v>
      </c>
      <c r="C88" t="s">
        <v>728</v>
      </c>
      <c r="D88" t="s">
        <v>1521</v>
      </c>
      <c r="E88" t="s">
        <v>113</v>
      </c>
      <c r="F88">
        <v>8</v>
      </c>
      <c r="G88" t="str">
        <f t="shared" si="11"/>
        <v>เด็กชายณัฐวัฒน์   พุทธะวงค์</v>
      </c>
      <c r="J88">
        <f t="shared" si="12"/>
        <v>3399</v>
      </c>
      <c r="K88" t="str">
        <f t="shared" si="13"/>
        <v>เด็กชายณัฐวัฒน์   พุทธะวงค์</v>
      </c>
      <c r="L88">
        <f t="shared" si="14"/>
        <v>3399</v>
      </c>
      <c r="M88" t="str">
        <f t="shared" si="15"/>
        <v>ป.2/2</v>
      </c>
      <c r="N88">
        <f t="shared" si="16"/>
        <v>8</v>
      </c>
    </row>
    <row r="89" spans="1:14">
      <c r="A89">
        <v>3603</v>
      </c>
      <c r="B89" t="s">
        <v>729</v>
      </c>
      <c r="C89" t="s">
        <v>1074</v>
      </c>
      <c r="D89" t="s">
        <v>37</v>
      </c>
      <c r="E89" t="s">
        <v>113</v>
      </c>
      <c r="F89">
        <v>9</v>
      </c>
      <c r="G89" t="str">
        <f t="shared" si="11"/>
        <v>เด็กชายณภัทรกร   แสนคำ</v>
      </c>
      <c r="J89">
        <f t="shared" si="12"/>
        <v>3603</v>
      </c>
      <c r="K89" t="str">
        <f t="shared" si="13"/>
        <v>เด็กชายณภัทรกร   แสนคำ</v>
      </c>
      <c r="L89">
        <f t="shared" si="14"/>
        <v>3603</v>
      </c>
      <c r="M89" t="str">
        <f t="shared" si="15"/>
        <v>ป.2/2</v>
      </c>
      <c r="N89">
        <f t="shared" si="16"/>
        <v>9</v>
      </c>
    </row>
    <row r="90" spans="1:14">
      <c r="A90">
        <v>3605</v>
      </c>
      <c r="B90" t="s">
        <v>729</v>
      </c>
      <c r="C90" t="s">
        <v>1089</v>
      </c>
      <c r="D90" t="s">
        <v>1090</v>
      </c>
      <c r="E90" t="s">
        <v>113</v>
      </c>
      <c r="F90">
        <v>10</v>
      </c>
      <c r="G90" t="str">
        <f t="shared" si="11"/>
        <v>เด็กชายนุชินธร   วงค์คำลือ</v>
      </c>
      <c r="J90">
        <f t="shared" si="12"/>
        <v>3605</v>
      </c>
      <c r="K90" t="str">
        <f t="shared" si="13"/>
        <v>เด็กชายนุชินธร   วงค์คำลือ</v>
      </c>
      <c r="L90">
        <f t="shared" si="14"/>
        <v>3605</v>
      </c>
      <c r="M90" t="str">
        <f t="shared" si="15"/>
        <v>ป.2/2</v>
      </c>
      <c r="N90">
        <f t="shared" si="16"/>
        <v>10</v>
      </c>
    </row>
    <row r="91" spans="1:14">
      <c r="A91">
        <v>3606</v>
      </c>
      <c r="B91" t="s">
        <v>729</v>
      </c>
      <c r="C91" t="s">
        <v>1078</v>
      </c>
      <c r="D91" t="s">
        <v>1079</v>
      </c>
      <c r="E91" t="s">
        <v>113</v>
      </c>
      <c r="F91">
        <v>11</v>
      </c>
      <c r="G91" t="str">
        <f t="shared" si="11"/>
        <v>เด็กชายเนติวุฒิ   สอนธิ</v>
      </c>
      <c r="J91">
        <f t="shared" si="12"/>
        <v>3606</v>
      </c>
      <c r="K91" t="str">
        <f t="shared" si="13"/>
        <v>เด็กชายเนติวุฒิ   สอนธิ</v>
      </c>
      <c r="L91">
        <f t="shared" si="14"/>
        <v>3606</v>
      </c>
      <c r="M91" t="str">
        <f t="shared" si="15"/>
        <v>ป.2/2</v>
      </c>
      <c r="N91">
        <f t="shared" si="16"/>
        <v>11</v>
      </c>
    </row>
    <row r="92" spans="1:14">
      <c r="A92">
        <v>3607</v>
      </c>
      <c r="B92" t="s">
        <v>729</v>
      </c>
      <c r="C92" t="s">
        <v>1085</v>
      </c>
      <c r="D92" t="s">
        <v>1086</v>
      </c>
      <c r="E92" t="s">
        <v>113</v>
      </c>
      <c r="F92">
        <v>12</v>
      </c>
      <c r="G92" t="str">
        <f t="shared" si="11"/>
        <v>เด็กชายพิชชากร   ลิม</v>
      </c>
      <c r="J92">
        <f t="shared" si="12"/>
        <v>3607</v>
      </c>
      <c r="K92" t="str">
        <f t="shared" si="13"/>
        <v>เด็กชายพิชชากร   ลิม</v>
      </c>
      <c r="L92">
        <f t="shared" si="14"/>
        <v>3607</v>
      </c>
      <c r="M92" t="str">
        <f t="shared" si="15"/>
        <v>ป.2/2</v>
      </c>
      <c r="N92">
        <f t="shared" si="16"/>
        <v>12</v>
      </c>
    </row>
    <row r="93" spans="1:14">
      <c r="A93">
        <v>3608</v>
      </c>
      <c r="B93" t="s">
        <v>729</v>
      </c>
      <c r="C93" t="s">
        <v>1222</v>
      </c>
      <c r="D93" t="s">
        <v>1308</v>
      </c>
      <c r="E93" t="s">
        <v>113</v>
      </c>
      <c r="F93">
        <v>13</v>
      </c>
      <c r="G93" t="str">
        <f t="shared" si="11"/>
        <v>เด็กชายวริทธิ์นันท์   ชัยวุฒิ</v>
      </c>
      <c r="J93">
        <f t="shared" si="12"/>
        <v>3608</v>
      </c>
      <c r="K93" t="str">
        <f t="shared" si="13"/>
        <v>เด็กชายวริทธิ์นันท์   ชัยวุฒิ</v>
      </c>
      <c r="L93">
        <f t="shared" si="14"/>
        <v>3608</v>
      </c>
      <c r="M93" t="str">
        <f t="shared" si="15"/>
        <v>ป.2/2</v>
      </c>
      <c r="N93">
        <f t="shared" si="16"/>
        <v>13</v>
      </c>
    </row>
    <row r="94" spans="1:14">
      <c r="A94">
        <v>3209</v>
      </c>
      <c r="B94" t="s">
        <v>730</v>
      </c>
      <c r="C94" t="s">
        <v>395</v>
      </c>
      <c r="D94" t="s">
        <v>876</v>
      </c>
      <c r="E94" t="s">
        <v>113</v>
      </c>
      <c r="F94">
        <v>14</v>
      </c>
      <c r="G94" t="str">
        <f t="shared" si="11"/>
        <v>เด็กหญิงกวินธิดา   ภิรมย์นาค</v>
      </c>
      <c r="J94">
        <f t="shared" si="12"/>
        <v>3209</v>
      </c>
      <c r="K94" t="str">
        <f t="shared" si="13"/>
        <v>เด็กหญิงกวินธิดา   ภิรมย์นาค</v>
      </c>
      <c r="L94">
        <f t="shared" si="14"/>
        <v>3209</v>
      </c>
      <c r="M94" t="str">
        <f t="shared" si="15"/>
        <v>ป.2/2</v>
      </c>
      <c r="N94">
        <f t="shared" si="16"/>
        <v>14</v>
      </c>
    </row>
    <row r="95" spans="1:14">
      <c r="A95">
        <v>3214</v>
      </c>
      <c r="B95" t="s">
        <v>730</v>
      </c>
      <c r="C95" t="s">
        <v>909</v>
      </c>
      <c r="D95" t="s">
        <v>1533</v>
      </c>
      <c r="E95" t="s">
        <v>113</v>
      </c>
      <c r="F95">
        <v>15</v>
      </c>
      <c r="G95" t="str">
        <f t="shared" si="11"/>
        <v>เด็กหญิงธัญพร   บุญเที่ยง</v>
      </c>
      <c r="J95">
        <f t="shared" si="12"/>
        <v>3214</v>
      </c>
      <c r="K95" t="str">
        <f t="shared" si="13"/>
        <v>เด็กหญิงธัญพร   บุญเที่ยง</v>
      </c>
      <c r="L95">
        <f t="shared" si="14"/>
        <v>3214</v>
      </c>
      <c r="M95" t="str">
        <f t="shared" si="15"/>
        <v>ป.2/2</v>
      </c>
      <c r="N95">
        <f t="shared" si="16"/>
        <v>15</v>
      </c>
    </row>
    <row r="96" spans="1:14">
      <c r="A96">
        <v>3221</v>
      </c>
      <c r="B96" t="s">
        <v>730</v>
      </c>
      <c r="C96" t="s">
        <v>895</v>
      </c>
      <c r="D96" t="s">
        <v>1054</v>
      </c>
      <c r="E96" t="s">
        <v>113</v>
      </c>
      <c r="F96">
        <v>16</v>
      </c>
      <c r="G96" t="str">
        <f t="shared" si="11"/>
        <v>เด็กหญิงอุษณีย์   ยะปิ๋ว</v>
      </c>
      <c r="J96">
        <f t="shared" si="12"/>
        <v>3221</v>
      </c>
      <c r="K96" t="str">
        <f t="shared" si="13"/>
        <v>เด็กหญิงอุษณีย์   ยะปิ๋ว</v>
      </c>
      <c r="L96">
        <f t="shared" si="14"/>
        <v>3221</v>
      </c>
      <c r="M96" t="str">
        <f t="shared" si="15"/>
        <v>ป.2/2</v>
      </c>
      <c r="N96">
        <f t="shared" si="16"/>
        <v>16</v>
      </c>
    </row>
    <row r="97" spans="1:14">
      <c r="A97">
        <v>3222</v>
      </c>
      <c r="B97" t="s">
        <v>730</v>
      </c>
      <c r="C97" t="s">
        <v>913</v>
      </c>
      <c r="D97" t="s">
        <v>1518</v>
      </c>
      <c r="E97" t="s">
        <v>113</v>
      </c>
      <c r="F97">
        <v>17</v>
      </c>
      <c r="G97" t="str">
        <f t="shared" si="11"/>
        <v>เด็กหญิงเอมิกา   อุปนันท์</v>
      </c>
      <c r="J97">
        <f t="shared" si="12"/>
        <v>3222</v>
      </c>
      <c r="K97" t="str">
        <f t="shared" si="13"/>
        <v>เด็กหญิงเอมิกา   อุปนันท์</v>
      </c>
      <c r="L97">
        <f t="shared" si="14"/>
        <v>3222</v>
      </c>
      <c r="M97" t="str">
        <f t="shared" si="15"/>
        <v>ป.2/2</v>
      </c>
      <c r="N97">
        <f t="shared" si="16"/>
        <v>17</v>
      </c>
    </row>
    <row r="98" spans="1:14">
      <c r="A98">
        <v>3296</v>
      </c>
      <c r="B98" t="s">
        <v>730</v>
      </c>
      <c r="C98" t="s">
        <v>896</v>
      </c>
      <c r="D98" t="s">
        <v>1519</v>
      </c>
      <c r="E98" t="s">
        <v>113</v>
      </c>
      <c r="F98">
        <v>18</v>
      </c>
      <c r="G98" t="str">
        <f t="shared" si="11"/>
        <v>เด็กหญิงพิชญา   เครือยะ</v>
      </c>
      <c r="J98">
        <f t="shared" si="12"/>
        <v>3296</v>
      </c>
      <c r="K98" t="str">
        <f t="shared" si="13"/>
        <v>เด็กหญิงพิชญา   เครือยะ</v>
      </c>
      <c r="L98">
        <f t="shared" si="14"/>
        <v>3296</v>
      </c>
      <c r="M98" t="str">
        <f t="shared" si="15"/>
        <v>ป.2/2</v>
      </c>
      <c r="N98">
        <f t="shared" si="16"/>
        <v>18</v>
      </c>
    </row>
    <row r="99" spans="1:14">
      <c r="A99">
        <v>3391</v>
      </c>
      <c r="B99" t="s">
        <v>730</v>
      </c>
      <c r="C99" t="s">
        <v>1221</v>
      </c>
      <c r="D99" t="s">
        <v>188</v>
      </c>
      <c r="E99" t="s">
        <v>113</v>
      </c>
      <c r="F99">
        <v>19</v>
      </c>
      <c r="G99" t="str">
        <f t="shared" si="11"/>
        <v>เด็กหญิงพัชราภา   กุณาเลย</v>
      </c>
      <c r="J99">
        <f t="shared" si="12"/>
        <v>3391</v>
      </c>
      <c r="K99" t="str">
        <f t="shared" si="13"/>
        <v>เด็กหญิงพัชราภา   กุณาเลย</v>
      </c>
      <c r="L99">
        <f t="shared" si="14"/>
        <v>3391</v>
      </c>
      <c r="M99" t="str">
        <f t="shared" si="15"/>
        <v>ป.2/2</v>
      </c>
      <c r="N99">
        <f t="shared" si="16"/>
        <v>19</v>
      </c>
    </row>
    <row r="100" spans="1:14">
      <c r="A100">
        <v>3397</v>
      </c>
      <c r="B100" t="s">
        <v>730</v>
      </c>
      <c r="C100" t="s">
        <v>907</v>
      </c>
      <c r="D100" t="s">
        <v>1520</v>
      </c>
      <c r="E100" t="s">
        <v>113</v>
      </c>
      <c r="F100">
        <v>20</v>
      </c>
      <c r="G100" t="str">
        <f t="shared" si="11"/>
        <v>เด็กหญิงกชกร   ป๋าวงค์</v>
      </c>
      <c r="J100">
        <f t="shared" si="12"/>
        <v>3397</v>
      </c>
      <c r="K100" t="str">
        <f t="shared" si="13"/>
        <v>เด็กหญิงกชกร   ป๋าวงค์</v>
      </c>
      <c r="L100">
        <f t="shared" si="14"/>
        <v>3397</v>
      </c>
      <c r="M100" t="str">
        <f t="shared" si="15"/>
        <v>ป.2/2</v>
      </c>
      <c r="N100">
        <f t="shared" si="16"/>
        <v>20</v>
      </c>
    </row>
    <row r="101" spans="1:14">
      <c r="A101">
        <v>3489</v>
      </c>
      <c r="B101" t="s">
        <v>730</v>
      </c>
      <c r="C101" t="s">
        <v>899</v>
      </c>
      <c r="D101" t="s">
        <v>33</v>
      </c>
      <c r="E101" t="s">
        <v>113</v>
      </c>
      <c r="F101">
        <v>21</v>
      </c>
      <c r="G101" t="str">
        <f t="shared" si="11"/>
        <v>เด็กหญิงอันนา   ป้องศรี</v>
      </c>
      <c r="J101">
        <f t="shared" si="12"/>
        <v>3489</v>
      </c>
      <c r="K101" t="str">
        <f t="shared" si="13"/>
        <v>เด็กหญิงอันนา   ป้องศรี</v>
      </c>
      <c r="L101">
        <f t="shared" si="14"/>
        <v>3489</v>
      </c>
      <c r="M101" t="str">
        <f t="shared" si="15"/>
        <v>ป.2/2</v>
      </c>
      <c r="N101">
        <f t="shared" si="16"/>
        <v>21</v>
      </c>
    </row>
    <row r="102" spans="1:14">
      <c r="A102">
        <v>3493</v>
      </c>
      <c r="B102" t="s">
        <v>730</v>
      </c>
      <c r="C102" t="s">
        <v>918</v>
      </c>
      <c r="D102" t="s">
        <v>818</v>
      </c>
      <c r="E102" t="s">
        <v>113</v>
      </c>
      <c r="F102">
        <v>22</v>
      </c>
      <c r="G102" t="str">
        <f t="shared" si="11"/>
        <v>เด็กหญิงมณฑิรา   ใจปินตา</v>
      </c>
      <c r="J102">
        <f t="shared" si="12"/>
        <v>3493</v>
      </c>
      <c r="K102" t="str">
        <f t="shared" si="13"/>
        <v>เด็กหญิงมณฑิรา   ใจปินตา</v>
      </c>
      <c r="L102">
        <f t="shared" si="14"/>
        <v>3493</v>
      </c>
      <c r="M102" t="str">
        <f t="shared" si="15"/>
        <v>ป.2/2</v>
      </c>
      <c r="N102">
        <f t="shared" si="16"/>
        <v>22</v>
      </c>
    </row>
    <row r="103" spans="1:14">
      <c r="A103">
        <v>3494</v>
      </c>
      <c r="B103" t="s">
        <v>730</v>
      </c>
      <c r="C103" t="s">
        <v>919</v>
      </c>
      <c r="D103" t="s">
        <v>1471</v>
      </c>
      <c r="E103" t="s">
        <v>113</v>
      </c>
      <c r="F103">
        <v>23</v>
      </c>
      <c r="G103" t="str">
        <f t="shared" si="11"/>
        <v>เด็กหญิงสิริขวัญ   มาลา</v>
      </c>
      <c r="J103">
        <f t="shared" si="12"/>
        <v>3494</v>
      </c>
      <c r="K103" t="str">
        <f t="shared" si="13"/>
        <v>เด็กหญิงสิริขวัญ   มาลา</v>
      </c>
      <c r="L103">
        <f t="shared" si="14"/>
        <v>3494</v>
      </c>
      <c r="M103" t="str">
        <f t="shared" si="15"/>
        <v>ป.2/2</v>
      </c>
      <c r="N103">
        <f t="shared" si="16"/>
        <v>23</v>
      </c>
    </row>
    <row r="104" spans="1:14">
      <c r="A104">
        <v>3609</v>
      </c>
      <c r="B104" t="s">
        <v>730</v>
      </c>
      <c r="C104" t="s">
        <v>1103</v>
      </c>
      <c r="D104" t="s">
        <v>1104</v>
      </c>
      <c r="E104" t="s">
        <v>113</v>
      </c>
      <c r="F104">
        <v>24</v>
      </c>
      <c r="G104" t="str">
        <f t="shared" si="11"/>
        <v>เด็กหญิงกันยาวัชร   ชวนอยู่</v>
      </c>
      <c r="J104">
        <f t="shared" si="12"/>
        <v>3609</v>
      </c>
      <c r="K104" t="str">
        <f t="shared" si="13"/>
        <v>เด็กหญิงกันยาวัชร   ชวนอยู่</v>
      </c>
      <c r="L104">
        <f t="shared" si="14"/>
        <v>3609</v>
      </c>
      <c r="M104" t="str">
        <f t="shared" si="15"/>
        <v>ป.2/2</v>
      </c>
      <c r="N104">
        <f t="shared" si="16"/>
        <v>24</v>
      </c>
    </row>
    <row r="105" spans="1:14">
      <c r="A105">
        <v>3610</v>
      </c>
      <c r="B105" t="s">
        <v>730</v>
      </c>
      <c r="C105" t="s">
        <v>1082</v>
      </c>
      <c r="D105" t="s">
        <v>1083</v>
      </c>
      <c r="E105" t="s">
        <v>113</v>
      </c>
      <c r="F105">
        <v>25</v>
      </c>
      <c r="G105" t="str">
        <f t="shared" si="11"/>
        <v>เด็กหญิงฉัตราภรณ์   ฤทธิ์เมฆ</v>
      </c>
      <c r="J105">
        <f t="shared" si="12"/>
        <v>3610</v>
      </c>
      <c r="K105" t="str">
        <f t="shared" si="13"/>
        <v>เด็กหญิงฉัตราภรณ์   ฤทธิ์เมฆ</v>
      </c>
      <c r="L105">
        <f t="shared" si="14"/>
        <v>3610</v>
      </c>
      <c r="M105" t="str">
        <f t="shared" si="15"/>
        <v>ป.2/2</v>
      </c>
      <c r="N105">
        <f t="shared" si="16"/>
        <v>25</v>
      </c>
    </row>
    <row r="106" spans="1:14">
      <c r="A106">
        <v>3611</v>
      </c>
      <c r="B106" t="s">
        <v>730</v>
      </c>
      <c r="C106" t="s">
        <v>1070</v>
      </c>
      <c r="D106" t="s">
        <v>1071</v>
      </c>
      <c r="E106" t="s">
        <v>113</v>
      </c>
      <c r="F106">
        <v>26</v>
      </c>
      <c r="G106" t="str">
        <f t="shared" si="11"/>
        <v>เด็กหญิงชัญญาพร   ดวงสนั่น</v>
      </c>
      <c r="J106">
        <f t="shared" si="12"/>
        <v>3611</v>
      </c>
      <c r="K106" t="str">
        <f t="shared" si="13"/>
        <v>เด็กหญิงชัญญาพร   ดวงสนั่น</v>
      </c>
      <c r="L106">
        <f t="shared" si="14"/>
        <v>3611</v>
      </c>
      <c r="M106" t="str">
        <f t="shared" si="15"/>
        <v>ป.2/2</v>
      </c>
      <c r="N106">
        <f t="shared" si="16"/>
        <v>26</v>
      </c>
    </row>
    <row r="107" spans="1:14">
      <c r="A107">
        <v>3612</v>
      </c>
      <c r="B107" t="s">
        <v>730</v>
      </c>
      <c r="C107" t="s">
        <v>1095</v>
      </c>
      <c r="D107" t="s">
        <v>264</v>
      </c>
      <c r="E107" t="s">
        <v>113</v>
      </c>
      <c r="F107">
        <v>27</v>
      </c>
      <c r="G107" t="str">
        <f t="shared" si="11"/>
        <v>เด็กหญิงณัฐนันท์   ร่องคำ</v>
      </c>
      <c r="J107">
        <f t="shared" si="12"/>
        <v>3612</v>
      </c>
      <c r="K107" t="str">
        <f t="shared" si="13"/>
        <v>เด็กหญิงณัฐนันท์   ร่องคำ</v>
      </c>
      <c r="L107">
        <f t="shared" si="14"/>
        <v>3612</v>
      </c>
      <c r="M107" t="str">
        <f t="shared" si="15"/>
        <v>ป.2/2</v>
      </c>
      <c r="N107">
        <f t="shared" si="16"/>
        <v>27</v>
      </c>
    </row>
    <row r="108" spans="1:14">
      <c r="A108">
        <v>3614</v>
      </c>
      <c r="B108" t="s">
        <v>730</v>
      </c>
      <c r="C108" t="s">
        <v>1220</v>
      </c>
      <c r="D108" t="s">
        <v>1077</v>
      </c>
      <c r="E108" t="s">
        <v>113</v>
      </c>
      <c r="F108">
        <v>28</v>
      </c>
      <c r="G108" t="str">
        <f t="shared" si="11"/>
        <v>เด็กหญิงกัญดาพร   สายแก้ว</v>
      </c>
      <c r="J108">
        <f t="shared" si="12"/>
        <v>3614</v>
      </c>
      <c r="K108" t="str">
        <f t="shared" si="13"/>
        <v>เด็กหญิงกัญดาพร   สายแก้ว</v>
      </c>
      <c r="L108">
        <f t="shared" si="14"/>
        <v>3614</v>
      </c>
      <c r="M108" t="str">
        <f t="shared" si="15"/>
        <v>ป.2/2</v>
      </c>
      <c r="N108">
        <f t="shared" si="16"/>
        <v>28</v>
      </c>
    </row>
    <row r="109" spans="1:14">
      <c r="A109">
        <v>3615</v>
      </c>
      <c r="B109" t="s">
        <v>730</v>
      </c>
      <c r="C109" t="s">
        <v>1056</v>
      </c>
      <c r="D109" t="s">
        <v>1098</v>
      </c>
      <c r="E109" t="s">
        <v>113</v>
      </c>
      <c r="F109">
        <v>29</v>
      </c>
      <c r="G109" t="str">
        <f t="shared" si="11"/>
        <v>เด็กหญิงอลิสา   มหายศปัญญา</v>
      </c>
      <c r="J109">
        <f t="shared" si="12"/>
        <v>3615</v>
      </c>
      <c r="K109" t="str">
        <f t="shared" si="13"/>
        <v>เด็กหญิงอลิสา   มหายศปัญญา</v>
      </c>
      <c r="L109">
        <f t="shared" si="14"/>
        <v>3615</v>
      </c>
      <c r="M109" t="str">
        <f t="shared" si="15"/>
        <v>ป.2/2</v>
      </c>
      <c r="N109">
        <f t="shared" si="16"/>
        <v>29</v>
      </c>
    </row>
    <row r="110" spans="1:14">
      <c r="A110">
        <v>3756</v>
      </c>
      <c r="B110" t="s">
        <v>730</v>
      </c>
      <c r="C110" t="s">
        <v>1783</v>
      </c>
      <c r="D110" t="s">
        <v>1784</v>
      </c>
      <c r="E110" t="s">
        <v>113</v>
      </c>
      <c r="F110">
        <v>30</v>
      </c>
      <c r="G110" t="str">
        <f t="shared" si="11"/>
        <v>เด็กหญิงปุญญตา   พุทธรัตนประทีป</v>
      </c>
      <c r="J110">
        <f t="shared" si="12"/>
        <v>3756</v>
      </c>
      <c r="K110" t="str">
        <f t="shared" si="13"/>
        <v>เด็กหญิงปุญญตา   พุทธรัตนประทีป</v>
      </c>
      <c r="L110">
        <f t="shared" si="14"/>
        <v>3756</v>
      </c>
      <c r="M110" t="str">
        <f t="shared" si="15"/>
        <v>ป.2/2</v>
      </c>
      <c r="N110">
        <f t="shared" si="16"/>
        <v>30</v>
      </c>
    </row>
    <row r="111" spans="1:14">
      <c r="A111">
        <v>3116</v>
      </c>
      <c r="B111" t="s">
        <v>729</v>
      </c>
      <c r="C111" t="s">
        <v>372</v>
      </c>
      <c r="D111" t="s">
        <v>9</v>
      </c>
      <c r="E111" t="s">
        <v>114</v>
      </c>
      <c r="F111">
        <v>1</v>
      </c>
      <c r="G111" t="str">
        <f t="shared" si="11"/>
        <v xml:space="preserve">เด็กชายภานุเดช   ภู่วิเศษคชสาร </v>
      </c>
      <c r="J111">
        <f t="shared" si="12"/>
        <v>3116</v>
      </c>
      <c r="K111" t="str">
        <f t="shared" si="13"/>
        <v xml:space="preserve">เด็กชายภานุเดช   ภู่วิเศษคชสาร </v>
      </c>
      <c r="L111">
        <f t="shared" si="14"/>
        <v>3116</v>
      </c>
      <c r="M111" t="str">
        <f t="shared" si="15"/>
        <v>ป.3/1</v>
      </c>
      <c r="N111">
        <f t="shared" si="16"/>
        <v>1</v>
      </c>
    </row>
    <row r="112" spans="1:14">
      <c r="A112">
        <v>3117</v>
      </c>
      <c r="B112" t="s">
        <v>729</v>
      </c>
      <c r="C112" t="s">
        <v>380</v>
      </c>
      <c r="D112" t="s">
        <v>10</v>
      </c>
      <c r="E112" t="s">
        <v>114</v>
      </c>
      <c r="F112">
        <v>2</v>
      </c>
      <c r="G112" t="str">
        <f t="shared" si="11"/>
        <v xml:space="preserve">เด็กชายอาทิตย์   เชื้อเมืองพาน </v>
      </c>
      <c r="J112">
        <f t="shared" si="12"/>
        <v>3117</v>
      </c>
      <c r="K112" t="str">
        <f t="shared" si="13"/>
        <v xml:space="preserve">เด็กชายอาทิตย์   เชื้อเมืองพาน </v>
      </c>
      <c r="L112">
        <f t="shared" si="14"/>
        <v>3117</v>
      </c>
      <c r="M112" t="str">
        <f t="shared" si="15"/>
        <v>ป.3/1</v>
      </c>
      <c r="N112">
        <f t="shared" si="16"/>
        <v>2</v>
      </c>
    </row>
    <row r="113" spans="1:14">
      <c r="A113">
        <v>3121</v>
      </c>
      <c r="B113" t="s">
        <v>729</v>
      </c>
      <c r="C113" t="s">
        <v>381</v>
      </c>
      <c r="D113" t="s">
        <v>11</v>
      </c>
      <c r="E113" t="s">
        <v>114</v>
      </c>
      <c r="F113">
        <v>3</v>
      </c>
      <c r="G113" t="str">
        <f t="shared" si="11"/>
        <v xml:space="preserve">เด็กชายสิทธินนท์   ราชคม </v>
      </c>
      <c r="J113">
        <f t="shared" si="12"/>
        <v>3121</v>
      </c>
      <c r="K113" t="str">
        <f t="shared" si="13"/>
        <v xml:space="preserve">เด็กชายสิทธินนท์   ราชคม </v>
      </c>
      <c r="L113">
        <f t="shared" si="14"/>
        <v>3121</v>
      </c>
      <c r="M113" t="str">
        <f t="shared" si="15"/>
        <v>ป.3/1</v>
      </c>
      <c r="N113">
        <f t="shared" si="16"/>
        <v>3</v>
      </c>
    </row>
    <row r="114" spans="1:14">
      <c r="A114">
        <v>3123</v>
      </c>
      <c r="B114" t="s">
        <v>729</v>
      </c>
      <c r="C114" t="s">
        <v>382</v>
      </c>
      <c r="D114" t="s">
        <v>12</v>
      </c>
      <c r="E114" t="s">
        <v>114</v>
      </c>
      <c r="F114">
        <v>4</v>
      </c>
      <c r="G114" t="str">
        <f t="shared" si="11"/>
        <v xml:space="preserve">เด็กชายภัทรพล   อางี่กู่ </v>
      </c>
      <c r="J114">
        <f t="shared" si="12"/>
        <v>3123</v>
      </c>
      <c r="K114" t="str">
        <f t="shared" si="13"/>
        <v xml:space="preserve">เด็กชายภัทรพล   อางี่กู่ </v>
      </c>
      <c r="L114">
        <f t="shared" si="14"/>
        <v>3123</v>
      </c>
      <c r="M114" t="str">
        <f t="shared" si="15"/>
        <v>ป.3/1</v>
      </c>
      <c r="N114">
        <f t="shared" si="16"/>
        <v>4</v>
      </c>
    </row>
    <row r="115" spans="1:14">
      <c r="A115">
        <v>3182</v>
      </c>
      <c r="B115" t="s">
        <v>729</v>
      </c>
      <c r="C115" t="s">
        <v>369</v>
      </c>
      <c r="D115" t="s">
        <v>0</v>
      </c>
      <c r="E115" t="s">
        <v>114</v>
      </c>
      <c r="F115">
        <v>5</v>
      </c>
      <c r="G115" t="str">
        <f t="shared" si="11"/>
        <v>เด็กชายภานุพันธ์   วิเศษดอนหวาย</v>
      </c>
      <c r="J115">
        <f t="shared" si="12"/>
        <v>3182</v>
      </c>
      <c r="K115" t="str">
        <f t="shared" si="13"/>
        <v>เด็กชายภานุพันธ์   วิเศษดอนหวาย</v>
      </c>
      <c r="L115">
        <f t="shared" si="14"/>
        <v>3182</v>
      </c>
      <c r="M115" t="str">
        <f t="shared" si="15"/>
        <v>ป.3/1</v>
      </c>
      <c r="N115">
        <f t="shared" si="16"/>
        <v>5</v>
      </c>
    </row>
    <row r="116" spans="1:14">
      <c r="A116">
        <v>3248</v>
      </c>
      <c r="B116" t="s">
        <v>729</v>
      </c>
      <c r="C116" t="s">
        <v>383</v>
      </c>
      <c r="D116" t="s">
        <v>13</v>
      </c>
      <c r="E116" t="s">
        <v>114</v>
      </c>
      <c r="F116">
        <v>6</v>
      </c>
      <c r="G116" t="str">
        <f t="shared" si="11"/>
        <v xml:space="preserve">เด็กชายภคิน   คำโล้น </v>
      </c>
      <c r="J116">
        <f t="shared" si="12"/>
        <v>3248</v>
      </c>
      <c r="K116" t="str">
        <f t="shared" si="13"/>
        <v xml:space="preserve">เด็กชายภคิน   คำโล้น </v>
      </c>
      <c r="L116">
        <f t="shared" si="14"/>
        <v>3248</v>
      </c>
      <c r="M116" t="str">
        <f t="shared" si="15"/>
        <v>ป.3/1</v>
      </c>
      <c r="N116">
        <f t="shared" si="16"/>
        <v>6</v>
      </c>
    </row>
    <row r="117" spans="1:14">
      <c r="A117">
        <v>3250</v>
      </c>
      <c r="B117" t="s">
        <v>729</v>
      </c>
      <c r="C117" t="s">
        <v>384</v>
      </c>
      <c r="D117" t="s">
        <v>14</v>
      </c>
      <c r="E117" t="s">
        <v>114</v>
      </c>
      <c r="F117">
        <v>7</v>
      </c>
      <c r="G117" t="str">
        <f t="shared" si="11"/>
        <v xml:space="preserve">เด็กชายจารุเดช   แสงจันทร์ </v>
      </c>
      <c r="J117">
        <f t="shared" si="12"/>
        <v>3250</v>
      </c>
      <c r="K117" t="str">
        <f t="shared" si="13"/>
        <v xml:space="preserve">เด็กชายจารุเดช   แสงจันทร์ </v>
      </c>
      <c r="L117">
        <f t="shared" si="14"/>
        <v>3250</v>
      </c>
      <c r="M117" t="str">
        <f t="shared" si="15"/>
        <v>ป.3/1</v>
      </c>
      <c r="N117">
        <f t="shared" si="16"/>
        <v>7</v>
      </c>
    </row>
    <row r="118" spans="1:14">
      <c r="A118">
        <v>3251</v>
      </c>
      <c r="B118" t="s">
        <v>729</v>
      </c>
      <c r="C118" t="s">
        <v>385</v>
      </c>
      <c r="D118" t="s">
        <v>15</v>
      </c>
      <c r="E118" t="s">
        <v>114</v>
      </c>
      <c r="F118">
        <v>8</v>
      </c>
      <c r="G118" t="str">
        <f t="shared" si="11"/>
        <v xml:space="preserve">เด็กชายอนันดา   พิชัยดี </v>
      </c>
      <c r="J118">
        <f t="shared" si="12"/>
        <v>3251</v>
      </c>
      <c r="K118" t="str">
        <f t="shared" si="13"/>
        <v xml:space="preserve">เด็กชายอนันดา   พิชัยดี </v>
      </c>
      <c r="L118">
        <f t="shared" si="14"/>
        <v>3251</v>
      </c>
      <c r="M118" t="str">
        <f t="shared" si="15"/>
        <v>ป.3/1</v>
      </c>
      <c r="N118">
        <f t="shared" si="16"/>
        <v>8</v>
      </c>
    </row>
    <row r="119" spans="1:14">
      <c r="A119">
        <v>3252</v>
      </c>
      <c r="B119" t="s">
        <v>729</v>
      </c>
      <c r="C119" t="s">
        <v>386</v>
      </c>
      <c r="D119" t="s">
        <v>16</v>
      </c>
      <c r="E119" t="s">
        <v>114</v>
      </c>
      <c r="F119">
        <v>9</v>
      </c>
      <c r="G119" t="str">
        <f t="shared" si="11"/>
        <v xml:space="preserve">เด็กชายธีรภัทร   นันตา </v>
      </c>
      <c r="J119">
        <f t="shared" si="12"/>
        <v>3252</v>
      </c>
      <c r="K119" t="str">
        <f t="shared" si="13"/>
        <v xml:space="preserve">เด็กชายธีรภัทร   นันตา </v>
      </c>
      <c r="L119">
        <f t="shared" si="14"/>
        <v>3252</v>
      </c>
      <c r="M119" t="str">
        <f t="shared" si="15"/>
        <v>ป.3/1</v>
      </c>
      <c r="N119">
        <f t="shared" si="16"/>
        <v>9</v>
      </c>
    </row>
    <row r="120" spans="1:14">
      <c r="A120">
        <v>3303</v>
      </c>
      <c r="B120" t="s">
        <v>729</v>
      </c>
      <c r="C120" t="s">
        <v>387</v>
      </c>
      <c r="D120" t="s">
        <v>17</v>
      </c>
      <c r="E120" t="s">
        <v>114</v>
      </c>
      <c r="F120">
        <v>10</v>
      </c>
      <c r="G120" t="str">
        <f t="shared" si="11"/>
        <v xml:space="preserve">เด็กชายธนบูรณ์   ตันเตโช </v>
      </c>
      <c r="J120">
        <f t="shared" si="12"/>
        <v>3303</v>
      </c>
      <c r="K120" t="str">
        <f t="shared" si="13"/>
        <v xml:space="preserve">เด็กชายธนบูรณ์   ตันเตโช </v>
      </c>
      <c r="L120">
        <f t="shared" si="14"/>
        <v>3303</v>
      </c>
      <c r="M120" t="str">
        <f t="shared" si="15"/>
        <v>ป.3/1</v>
      </c>
      <c r="N120">
        <f t="shared" si="16"/>
        <v>10</v>
      </c>
    </row>
    <row r="121" spans="1:14">
      <c r="A121">
        <v>3467</v>
      </c>
      <c r="B121" t="s">
        <v>729</v>
      </c>
      <c r="C121" t="s">
        <v>370</v>
      </c>
      <c r="D121" t="s">
        <v>1</v>
      </c>
      <c r="E121" t="s">
        <v>114</v>
      </c>
      <c r="F121">
        <v>11</v>
      </c>
      <c r="G121" t="str">
        <f t="shared" si="11"/>
        <v>เด็กชายภควุฒิ   ช่วยประสิทธิ์</v>
      </c>
      <c r="J121">
        <f t="shared" si="12"/>
        <v>3467</v>
      </c>
      <c r="K121" t="str">
        <f t="shared" si="13"/>
        <v>เด็กชายภควุฒิ   ช่วยประสิทธิ์</v>
      </c>
      <c r="L121">
        <f t="shared" si="14"/>
        <v>3467</v>
      </c>
      <c r="M121" t="str">
        <f t="shared" si="15"/>
        <v>ป.3/1</v>
      </c>
      <c r="N121">
        <f t="shared" si="16"/>
        <v>11</v>
      </c>
    </row>
    <row r="122" spans="1:14">
      <c r="A122">
        <v>3468</v>
      </c>
      <c r="B122" t="s">
        <v>729</v>
      </c>
      <c r="C122" t="s">
        <v>371</v>
      </c>
      <c r="D122" t="s">
        <v>2</v>
      </c>
      <c r="E122" t="s">
        <v>114</v>
      </c>
      <c r="F122">
        <v>12</v>
      </c>
      <c r="G122" t="str">
        <f t="shared" si="11"/>
        <v>เด็กชายภาณุวิชญ์   ดวงมณี</v>
      </c>
      <c r="J122">
        <f t="shared" si="12"/>
        <v>3468</v>
      </c>
      <c r="K122" t="str">
        <f t="shared" si="13"/>
        <v>เด็กชายภาณุวิชญ์   ดวงมณี</v>
      </c>
      <c r="L122">
        <f t="shared" si="14"/>
        <v>3468</v>
      </c>
      <c r="M122" t="str">
        <f t="shared" si="15"/>
        <v>ป.3/1</v>
      </c>
      <c r="N122">
        <f t="shared" si="16"/>
        <v>12</v>
      </c>
    </row>
    <row r="123" spans="1:14">
      <c r="A123">
        <v>3469</v>
      </c>
      <c r="B123" t="s">
        <v>729</v>
      </c>
      <c r="C123" t="s">
        <v>372</v>
      </c>
      <c r="D123" t="s">
        <v>3</v>
      </c>
      <c r="E123" t="s">
        <v>114</v>
      </c>
      <c r="F123">
        <v>13</v>
      </c>
      <c r="G123" t="str">
        <f t="shared" si="11"/>
        <v>เด็กชายภานุเดช   ตื้อแก้ว</v>
      </c>
      <c r="J123">
        <f t="shared" si="12"/>
        <v>3469</v>
      </c>
      <c r="K123" t="str">
        <f t="shared" si="13"/>
        <v>เด็กชายภานุเดช   ตื้อแก้ว</v>
      </c>
      <c r="L123">
        <f t="shared" si="14"/>
        <v>3469</v>
      </c>
      <c r="M123" t="str">
        <f t="shared" si="15"/>
        <v>ป.3/1</v>
      </c>
      <c r="N123">
        <f t="shared" si="16"/>
        <v>13</v>
      </c>
    </row>
    <row r="124" spans="1:14">
      <c r="A124">
        <v>3127</v>
      </c>
      <c r="B124" t="s">
        <v>730</v>
      </c>
      <c r="C124" t="s">
        <v>390</v>
      </c>
      <c r="D124" t="s">
        <v>20</v>
      </c>
      <c r="E124" t="s">
        <v>114</v>
      </c>
      <c r="F124">
        <v>14</v>
      </c>
      <c r="G124" t="str">
        <f t="shared" si="11"/>
        <v>เด็กหญิงกัลยกร   ใจยะสาร</v>
      </c>
      <c r="J124">
        <f t="shared" si="12"/>
        <v>3127</v>
      </c>
      <c r="K124" t="str">
        <f t="shared" si="13"/>
        <v>เด็กหญิงกัลยกร   ใจยะสาร</v>
      </c>
      <c r="L124">
        <f t="shared" si="14"/>
        <v>3127</v>
      </c>
      <c r="M124" t="str">
        <f t="shared" si="15"/>
        <v>ป.3/1</v>
      </c>
      <c r="N124">
        <f t="shared" si="16"/>
        <v>14</v>
      </c>
    </row>
    <row r="125" spans="1:14">
      <c r="A125">
        <v>3129</v>
      </c>
      <c r="B125" t="s">
        <v>730</v>
      </c>
      <c r="C125" t="s">
        <v>392</v>
      </c>
      <c r="D125" t="s">
        <v>22</v>
      </c>
      <c r="E125" t="s">
        <v>114</v>
      </c>
      <c r="F125">
        <v>15</v>
      </c>
      <c r="G125" t="str">
        <f t="shared" si="11"/>
        <v xml:space="preserve">เด็กหญิงอินทิรา   ปัญญาทะ </v>
      </c>
      <c r="J125">
        <f t="shared" si="12"/>
        <v>3129</v>
      </c>
      <c r="K125" t="str">
        <f t="shared" si="13"/>
        <v xml:space="preserve">เด็กหญิงอินทิรา   ปัญญาทะ </v>
      </c>
      <c r="L125">
        <f t="shared" si="14"/>
        <v>3129</v>
      </c>
      <c r="M125" t="str">
        <f t="shared" si="15"/>
        <v>ป.3/1</v>
      </c>
      <c r="N125">
        <f t="shared" si="16"/>
        <v>15</v>
      </c>
    </row>
    <row r="126" spans="1:14">
      <c r="A126">
        <v>3134</v>
      </c>
      <c r="B126" t="s">
        <v>730</v>
      </c>
      <c r="C126" t="s">
        <v>394</v>
      </c>
      <c r="D126" t="s">
        <v>24</v>
      </c>
      <c r="E126" t="s">
        <v>114</v>
      </c>
      <c r="F126">
        <v>16</v>
      </c>
      <c r="G126" t="str">
        <f t="shared" si="11"/>
        <v xml:space="preserve">เด็กหญิงภัณฑิรา   จันตาอุด </v>
      </c>
      <c r="J126">
        <f t="shared" si="12"/>
        <v>3134</v>
      </c>
      <c r="K126" t="str">
        <f t="shared" si="13"/>
        <v xml:space="preserve">เด็กหญิงภัณฑิรา   จันตาอุด </v>
      </c>
      <c r="L126">
        <f t="shared" si="14"/>
        <v>3134</v>
      </c>
      <c r="M126" t="str">
        <f t="shared" si="15"/>
        <v>ป.3/1</v>
      </c>
      <c r="N126">
        <f t="shared" si="16"/>
        <v>16</v>
      </c>
    </row>
    <row r="127" spans="1:14">
      <c r="A127">
        <v>3136</v>
      </c>
      <c r="B127" t="s">
        <v>730</v>
      </c>
      <c r="C127" t="s">
        <v>388</v>
      </c>
      <c r="D127" t="s">
        <v>18</v>
      </c>
      <c r="E127" t="s">
        <v>114</v>
      </c>
      <c r="F127">
        <v>17</v>
      </c>
      <c r="G127" t="str">
        <f t="shared" si="11"/>
        <v xml:space="preserve">เด็กหญิงประภาสิริ   ยืนยิ่ง </v>
      </c>
      <c r="J127">
        <f t="shared" si="12"/>
        <v>3136</v>
      </c>
      <c r="K127" t="str">
        <f t="shared" si="13"/>
        <v xml:space="preserve">เด็กหญิงประภาสิริ   ยืนยิ่ง </v>
      </c>
      <c r="L127">
        <f t="shared" si="14"/>
        <v>3136</v>
      </c>
      <c r="M127" t="str">
        <f t="shared" si="15"/>
        <v>ป.3/1</v>
      </c>
      <c r="N127">
        <f t="shared" si="16"/>
        <v>17</v>
      </c>
    </row>
    <row r="128" spans="1:14">
      <c r="A128">
        <v>3152</v>
      </c>
      <c r="B128" t="s">
        <v>730</v>
      </c>
      <c r="C128" t="s">
        <v>389</v>
      </c>
      <c r="D128" t="s">
        <v>19</v>
      </c>
      <c r="E128" t="s">
        <v>114</v>
      </c>
      <c r="F128">
        <v>18</v>
      </c>
      <c r="G128" t="str">
        <f t="shared" si="11"/>
        <v xml:space="preserve">เด็กหญิงพรรษมล   จู่รัตนสาร </v>
      </c>
      <c r="J128">
        <f t="shared" si="12"/>
        <v>3152</v>
      </c>
      <c r="K128" t="str">
        <f t="shared" si="13"/>
        <v xml:space="preserve">เด็กหญิงพรรษมล   จู่รัตนสาร </v>
      </c>
      <c r="L128">
        <f t="shared" si="14"/>
        <v>3152</v>
      </c>
      <c r="M128" t="str">
        <f t="shared" si="15"/>
        <v>ป.3/1</v>
      </c>
      <c r="N128">
        <f t="shared" si="16"/>
        <v>18</v>
      </c>
    </row>
    <row r="129" spans="1:14">
      <c r="A129">
        <v>3153</v>
      </c>
      <c r="B129" t="s">
        <v>730</v>
      </c>
      <c r="C129" t="s">
        <v>391</v>
      </c>
      <c r="D129" t="s">
        <v>21</v>
      </c>
      <c r="E129" t="s">
        <v>114</v>
      </c>
      <c r="F129">
        <v>19</v>
      </c>
      <c r="G129" t="str">
        <f t="shared" si="11"/>
        <v xml:space="preserve">เด็กหญิงนิภาพร   หน่อแก้วแปง </v>
      </c>
      <c r="J129">
        <f t="shared" si="12"/>
        <v>3153</v>
      </c>
      <c r="K129" t="str">
        <f t="shared" si="13"/>
        <v xml:space="preserve">เด็กหญิงนิภาพร   หน่อแก้วแปง </v>
      </c>
      <c r="L129">
        <f t="shared" si="14"/>
        <v>3153</v>
      </c>
      <c r="M129" t="str">
        <f t="shared" si="15"/>
        <v>ป.3/1</v>
      </c>
      <c r="N129">
        <f t="shared" si="16"/>
        <v>19</v>
      </c>
    </row>
    <row r="130" spans="1:14">
      <c r="A130">
        <v>3155</v>
      </c>
      <c r="B130" t="s">
        <v>730</v>
      </c>
      <c r="C130" t="s">
        <v>393</v>
      </c>
      <c r="D130" t="s">
        <v>23</v>
      </c>
      <c r="E130" t="s">
        <v>114</v>
      </c>
      <c r="F130">
        <v>20</v>
      </c>
      <c r="G130" t="str">
        <f t="shared" ref="G130:G193" si="17">CONCATENATE(B130,C130,"   ",D130)</f>
        <v xml:space="preserve">เด็กหญิงวรสิริ   นวนด้วง </v>
      </c>
      <c r="J130">
        <f t="shared" si="12"/>
        <v>3155</v>
      </c>
      <c r="K130" t="str">
        <f t="shared" si="13"/>
        <v xml:space="preserve">เด็กหญิงวรสิริ   นวนด้วง </v>
      </c>
      <c r="L130">
        <f t="shared" si="14"/>
        <v>3155</v>
      </c>
      <c r="M130" t="str">
        <f t="shared" si="15"/>
        <v>ป.3/1</v>
      </c>
      <c r="N130">
        <f t="shared" si="16"/>
        <v>20</v>
      </c>
    </row>
    <row r="131" spans="1:14">
      <c r="A131">
        <v>3300</v>
      </c>
      <c r="B131" t="s">
        <v>730</v>
      </c>
      <c r="C131" t="s">
        <v>395</v>
      </c>
      <c r="D131" t="s">
        <v>25</v>
      </c>
      <c r="E131" t="s">
        <v>114</v>
      </c>
      <c r="F131">
        <v>21</v>
      </c>
      <c r="G131" t="str">
        <f t="shared" si="17"/>
        <v xml:space="preserve">เด็กหญิงกวินธิดา   เมทา </v>
      </c>
      <c r="J131">
        <f t="shared" si="12"/>
        <v>3300</v>
      </c>
      <c r="K131" t="str">
        <f t="shared" si="13"/>
        <v xml:space="preserve">เด็กหญิงกวินธิดา   เมทา </v>
      </c>
      <c r="L131">
        <f t="shared" si="14"/>
        <v>3300</v>
      </c>
      <c r="M131" t="str">
        <f t="shared" si="15"/>
        <v>ป.3/1</v>
      </c>
      <c r="N131">
        <f t="shared" si="16"/>
        <v>21</v>
      </c>
    </row>
    <row r="132" spans="1:14">
      <c r="A132">
        <v>3393</v>
      </c>
      <c r="B132" t="s">
        <v>730</v>
      </c>
      <c r="C132" t="s">
        <v>397</v>
      </c>
      <c r="D132" t="s">
        <v>27</v>
      </c>
      <c r="E132" t="s">
        <v>114</v>
      </c>
      <c r="F132">
        <v>22</v>
      </c>
      <c r="G132" t="str">
        <f t="shared" si="17"/>
        <v xml:space="preserve">เด็กหญิงภัทรวดี   ยะหมื่น </v>
      </c>
      <c r="J132">
        <f t="shared" si="12"/>
        <v>3393</v>
      </c>
      <c r="K132" t="str">
        <f t="shared" si="13"/>
        <v xml:space="preserve">เด็กหญิงภัทรวดี   ยะหมื่น </v>
      </c>
      <c r="L132">
        <f t="shared" si="14"/>
        <v>3393</v>
      </c>
      <c r="M132" t="str">
        <f t="shared" si="15"/>
        <v>ป.3/1</v>
      </c>
      <c r="N132">
        <f t="shared" si="16"/>
        <v>22</v>
      </c>
    </row>
    <row r="133" spans="1:14">
      <c r="A133">
        <v>3470</v>
      </c>
      <c r="B133" t="s">
        <v>730</v>
      </c>
      <c r="C133" t="s">
        <v>373</v>
      </c>
      <c r="D133" t="s">
        <v>4</v>
      </c>
      <c r="E133" t="s">
        <v>114</v>
      </c>
      <c r="F133">
        <v>23</v>
      </c>
      <c r="G133" t="str">
        <f t="shared" si="17"/>
        <v>เด็กหญิงกัญญาภัค   เครือคำ</v>
      </c>
      <c r="J133">
        <f t="shared" si="12"/>
        <v>3470</v>
      </c>
      <c r="K133" t="str">
        <f t="shared" si="13"/>
        <v>เด็กหญิงกัญญาภัค   เครือคำ</v>
      </c>
      <c r="L133">
        <f t="shared" si="14"/>
        <v>3470</v>
      </c>
      <c r="M133" t="str">
        <f t="shared" si="15"/>
        <v>ป.3/1</v>
      </c>
      <c r="N133">
        <f t="shared" si="16"/>
        <v>23</v>
      </c>
    </row>
    <row r="134" spans="1:14">
      <c r="A134">
        <v>3471</v>
      </c>
      <c r="B134" t="s">
        <v>730</v>
      </c>
      <c r="C134" t="s">
        <v>374</v>
      </c>
      <c r="D134" t="s">
        <v>5</v>
      </c>
      <c r="E134" t="s">
        <v>114</v>
      </c>
      <c r="F134">
        <v>24</v>
      </c>
      <c r="G134" t="str">
        <f t="shared" si="17"/>
        <v>เด็กหญิงเกศินี   มีเดช</v>
      </c>
      <c r="J134">
        <f t="shared" si="12"/>
        <v>3471</v>
      </c>
      <c r="K134" t="str">
        <f t="shared" si="13"/>
        <v>เด็กหญิงเกศินี   มีเดช</v>
      </c>
      <c r="L134">
        <f t="shared" si="14"/>
        <v>3471</v>
      </c>
      <c r="M134" t="str">
        <f t="shared" si="15"/>
        <v>ป.3/1</v>
      </c>
      <c r="N134">
        <f t="shared" si="16"/>
        <v>24</v>
      </c>
    </row>
    <row r="135" spans="1:14">
      <c r="A135">
        <v>3472</v>
      </c>
      <c r="B135" t="s">
        <v>730</v>
      </c>
      <c r="C135" t="s">
        <v>375</v>
      </c>
      <c r="D135" t="s">
        <v>1538</v>
      </c>
      <c r="E135" t="s">
        <v>114</v>
      </c>
      <c r="F135">
        <v>25</v>
      </c>
      <c r="G135" t="str">
        <f t="shared" si="17"/>
        <v>เด็กหญิงณัฐนิชา   เป็งยาวงศ์</v>
      </c>
      <c r="J135">
        <f t="shared" si="12"/>
        <v>3472</v>
      </c>
      <c r="K135" t="str">
        <f t="shared" si="13"/>
        <v>เด็กหญิงณัฐนิชา   เป็งยาวงศ์</v>
      </c>
      <c r="L135">
        <f t="shared" si="14"/>
        <v>3472</v>
      </c>
      <c r="M135" t="str">
        <f t="shared" si="15"/>
        <v>ป.3/1</v>
      </c>
      <c r="N135">
        <f t="shared" si="16"/>
        <v>25</v>
      </c>
    </row>
    <row r="136" spans="1:14">
      <c r="A136">
        <v>3474</v>
      </c>
      <c r="B136" t="s">
        <v>730</v>
      </c>
      <c r="C136" t="s">
        <v>376</v>
      </c>
      <c r="D136" t="s">
        <v>1046</v>
      </c>
      <c r="E136" t="s">
        <v>114</v>
      </c>
      <c r="F136">
        <v>26</v>
      </c>
      <c r="G136" t="str">
        <f t="shared" si="17"/>
        <v>เด็กหญิงปุญญาพร   นาละต๊ะ</v>
      </c>
      <c r="J136">
        <f t="shared" si="12"/>
        <v>3474</v>
      </c>
      <c r="K136" t="str">
        <f t="shared" si="13"/>
        <v>เด็กหญิงปุญญาพร   นาละต๊ะ</v>
      </c>
      <c r="L136">
        <f t="shared" si="14"/>
        <v>3474</v>
      </c>
      <c r="M136" t="str">
        <f t="shared" si="15"/>
        <v>ป.3/1</v>
      </c>
      <c r="N136">
        <f t="shared" si="16"/>
        <v>26</v>
      </c>
    </row>
    <row r="137" spans="1:14">
      <c r="A137">
        <v>3475</v>
      </c>
      <c r="B137" t="s">
        <v>730</v>
      </c>
      <c r="C137" t="s">
        <v>377</v>
      </c>
      <c r="D137" t="s">
        <v>6</v>
      </c>
      <c r="E137" t="s">
        <v>114</v>
      </c>
      <c r="F137">
        <v>27</v>
      </c>
      <c r="G137" t="str">
        <f t="shared" si="17"/>
        <v>เด็กหญิงพลอยปภัส   คำหน้อย</v>
      </c>
      <c r="J137">
        <f t="shared" si="12"/>
        <v>3475</v>
      </c>
      <c r="K137" t="str">
        <f t="shared" si="13"/>
        <v>เด็กหญิงพลอยปภัส   คำหน้อย</v>
      </c>
      <c r="L137">
        <f t="shared" si="14"/>
        <v>3475</v>
      </c>
      <c r="M137" t="str">
        <f t="shared" si="15"/>
        <v>ป.3/1</v>
      </c>
      <c r="N137">
        <f t="shared" si="16"/>
        <v>27</v>
      </c>
    </row>
    <row r="138" spans="1:14">
      <c r="A138">
        <v>3476</v>
      </c>
      <c r="B138" t="s">
        <v>730</v>
      </c>
      <c r="C138" t="s">
        <v>378</v>
      </c>
      <c r="D138" t="s">
        <v>7</v>
      </c>
      <c r="E138" t="s">
        <v>114</v>
      </c>
      <c r="F138">
        <v>28</v>
      </c>
      <c r="G138" t="str">
        <f t="shared" si="17"/>
        <v>เด็กหญิงสิริยา   สุ่นเดช</v>
      </c>
      <c r="J138">
        <f t="shared" si="12"/>
        <v>3476</v>
      </c>
      <c r="K138" t="str">
        <f t="shared" si="13"/>
        <v>เด็กหญิงสิริยา   สุ่นเดช</v>
      </c>
      <c r="L138">
        <f t="shared" si="14"/>
        <v>3476</v>
      </c>
      <c r="M138" t="str">
        <f t="shared" si="15"/>
        <v>ป.3/1</v>
      </c>
      <c r="N138">
        <f t="shared" si="16"/>
        <v>28</v>
      </c>
    </row>
    <row r="139" spans="1:14">
      <c r="A139">
        <v>3477</v>
      </c>
      <c r="B139" t="s">
        <v>730</v>
      </c>
      <c r="C139" t="s">
        <v>379</v>
      </c>
      <c r="D139" t="s">
        <v>8</v>
      </c>
      <c r="E139" t="s">
        <v>114</v>
      </c>
      <c r="F139">
        <v>29</v>
      </c>
      <c r="G139" t="str">
        <f t="shared" si="17"/>
        <v>เด็กหญิงอภิญญา   หวนหวาน</v>
      </c>
      <c r="J139">
        <f t="shared" si="12"/>
        <v>3477</v>
      </c>
      <c r="K139" t="str">
        <f t="shared" si="13"/>
        <v>เด็กหญิงอภิญญา   หวนหวาน</v>
      </c>
      <c r="L139">
        <f t="shared" si="14"/>
        <v>3477</v>
      </c>
      <c r="M139" t="str">
        <f t="shared" si="15"/>
        <v>ป.3/1</v>
      </c>
      <c r="N139">
        <f t="shared" si="16"/>
        <v>29</v>
      </c>
    </row>
    <row r="140" spans="1:14">
      <c r="A140">
        <v>3587</v>
      </c>
      <c r="B140" t="s">
        <v>730</v>
      </c>
      <c r="C140" t="s">
        <v>635</v>
      </c>
      <c r="D140" t="s">
        <v>873</v>
      </c>
      <c r="E140" t="s">
        <v>114</v>
      </c>
      <c r="F140">
        <v>30</v>
      </c>
      <c r="G140" t="str">
        <f t="shared" si="17"/>
        <v>เด็กหญิงจิราภา   ดวงแก้ว</v>
      </c>
      <c r="J140">
        <f t="shared" ref="J140:J203" si="18">A140</f>
        <v>3587</v>
      </c>
      <c r="K140" t="str">
        <f t="shared" ref="K140:K203" si="19">G140</f>
        <v>เด็กหญิงจิราภา   ดวงแก้ว</v>
      </c>
      <c r="L140">
        <f t="shared" ref="L140:L203" si="20">J140</f>
        <v>3587</v>
      </c>
      <c r="M140" t="str">
        <f t="shared" ref="M140:M203" si="21">E140</f>
        <v>ป.3/1</v>
      </c>
      <c r="N140">
        <f t="shared" ref="N140:N203" si="22">F140</f>
        <v>30</v>
      </c>
    </row>
    <row r="141" spans="1:14">
      <c r="A141">
        <v>3011</v>
      </c>
      <c r="B141" t="s">
        <v>729</v>
      </c>
      <c r="C141" t="s">
        <v>471</v>
      </c>
      <c r="D141" t="s">
        <v>79</v>
      </c>
      <c r="E141" t="s">
        <v>141</v>
      </c>
      <c r="F141">
        <v>1</v>
      </c>
      <c r="G141" t="str">
        <f t="shared" si="17"/>
        <v>เด็กชายธนภัทร   ใจมาลัย</v>
      </c>
      <c r="J141">
        <f t="shared" si="18"/>
        <v>3011</v>
      </c>
      <c r="K141" t="str">
        <f t="shared" si="19"/>
        <v>เด็กชายธนภัทร   ใจมาลัย</v>
      </c>
      <c r="L141">
        <f t="shared" si="20"/>
        <v>3011</v>
      </c>
      <c r="M141" t="str">
        <f t="shared" si="21"/>
        <v>ป.3/2</v>
      </c>
      <c r="N141">
        <f t="shared" si="22"/>
        <v>1</v>
      </c>
    </row>
    <row r="142" spans="1:14">
      <c r="A142">
        <v>3113</v>
      </c>
      <c r="B142" t="s">
        <v>729</v>
      </c>
      <c r="C142" t="s">
        <v>407</v>
      </c>
      <c r="D142" t="s">
        <v>39</v>
      </c>
      <c r="E142" t="s">
        <v>141</v>
      </c>
      <c r="F142">
        <v>2</v>
      </c>
      <c r="G142" t="str">
        <f t="shared" si="17"/>
        <v xml:space="preserve">เด็กชายจินเก็ท   เต้ </v>
      </c>
      <c r="J142">
        <f t="shared" si="18"/>
        <v>3113</v>
      </c>
      <c r="K142" t="str">
        <f t="shared" si="19"/>
        <v xml:space="preserve">เด็กชายจินเก็ท   เต้ </v>
      </c>
      <c r="L142">
        <f t="shared" si="20"/>
        <v>3113</v>
      </c>
      <c r="M142" t="str">
        <f t="shared" si="21"/>
        <v>ป.3/2</v>
      </c>
      <c r="N142">
        <f t="shared" si="22"/>
        <v>2</v>
      </c>
    </row>
    <row r="143" spans="1:14">
      <c r="A143">
        <v>3115</v>
      </c>
      <c r="B143" t="s">
        <v>729</v>
      </c>
      <c r="C143" t="s">
        <v>408</v>
      </c>
      <c r="D143" t="s">
        <v>40</v>
      </c>
      <c r="E143" t="s">
        <v>141</v>
      </c>
      <c r="F143">
        <v>3</v>
      </c>
      <c r="G143" t="str">
        <f t="shared" si="17"/>
        <v xml:space="preserve">เด็กชายณกรณ์   สีเขียว </v>
      </c>
      <c r="J143">
        <f t="shared" si="18"/>
        <v>3115</v>
      </c>
      <c r="K143" t="str">
        <f t="shared" si="19"/>
        <v xml:space="preserve">เด็กชายณกรณ์   สีเขียว </v>
      </c>
      <c r="L143">
        <f t="shared" si="20"/>
        <v>3115</v>
      </c>
      <c r="M143" t="str">
        <f t="shared" si="21"/>
        <v>ป.3/2</v>
      </c>
      <c r="N143">
        <f t="shared" si="22"/>
        <v>3</v>
      </c>
    </row>
    <row r="144" spans="1:14">
      <c r="A144">
        <v>3120</v>
      </c>
      <c r="B144" t="s">
        <v>729</v>
      </c>
      <c r="C144" t="s">
        <v>410</v>
      </c>
      <c r="D144" t="s">
        <v>42</v>
      </c>
      <c r="E144" t="s">
        <v>141</v>
      </c>
      <c r="F144">
        <v>4</v>
      </c>
      <c r="G144" t="str">
        <f t="shared" si="17"/>
        <v xml:space="preserve">เด็กชายชญานนท์   อำพรสุวรรณ์ </v>
      </c>
      <c r="J144">
        <f t="shared" si="18"/>
        <v>3120</v>
      </c>
      <c r="K144" t="str">
        <f t="shared" si="19"/>
        <v xml:space="preserve">เด็กชายชญานนท์   อำพรสุวรรณ์ </v>
      </c>
      <c r="L144">
        <f t="shared" si="20"/>
        <v>3120</v>
      </c>
      <c r="M144" t="str">
        <f t="shared" si="21"/>
        <v>ป.3/2</v>
      </c>
      <c r="N144">
        <f t="shared" si="22"/>
        <v>4</v>
      </c>
    </row>
    <row r="145" spans="1:14">
      <c r="A145">
        <v>3185</v>
      </c>
      <c r="B145" t="s">
        <v>729</v>
      </c>
      <c r="C145" t="s">
        <v>412</v>
      </c>
      <c r="D145" t="s">
        <v>44</v>
      </c>
      <c r="E145" t="s">
        <v>141</v>
      </c>
      <c r="F145">
        <v>5</v>
      </c>
      <c r="G145" t="str">
        <f t="shared" si="17"/>
        <v xml:space="preserve">เด็กชายพงศธร   บรรทรงกิจ </v>
      </c>
      <c r="J145">
        <f t="shared" si="18"/>
        <v>3185</v>
      </c>
      <c r="K145" t="str">
        <f t="shared" si="19"/>
        <v xml:space="preserve">เด็กชายพงศธร   บรรทรงกิจ </v>
      </c>
      <c r="L145">
        <f t="shared" si="20"/>
        <v>3185</v>
      </c>
      <c r="M145" t="str">
        <f t="shared" si="21"/>
        <v>ป.3/2</v>
      </c>
      <c r="N145">
        <f t="shared" si="22"/>
        <v>5</v>
      </c>
    </row>
    <row r="146" spans="1:14">
      <c r="A146">
        <v>3241</v>
      </c>
      <c r="B146" t="s">
        <v>729</v>
      </c>
      <c r="C146" t="s">
        <v>414</v>
      </c>
      <c r="D146" t="s">
        <v>46</v>
      </c>
      <c r="E146" t="s">
        <v>141</v>
      </c>
      <c r="F146">
        <v>6</v>
      </c>
      <c r="G146" t="str">
        <f t="shared" si="17"/>
        <v xml:space="preserve">เด็กชายก้องภพ   อุ่นฟอง </v>
      </c>
      <c r="J146">
        <f t="shared" si="18"/>
        <v>3241</v>
      </c>
      <c r="K146" t="str">
        <f t="shared" si="19"/>
        <v xml:space="preserve">เด็กชายก้องภพ   อุ่นฟอง </v>
      </c>
      <c r="L146">
        <f t="shared" si="20"/>
        <v>3241</v>
      </c>
      <c r="M146" t="str">
        <f t="shared" si="21"/>
        <v>ป.3/2</v>
      </c>
      <c r="N146">
        <f t="shared" si="22"/>
        <v>6</v>
      </c>
    </row>
    <row r="147" spans="1:14">
      <c r="A147">
        <v>3244</v>
      </c>
      <c r="B147" t="s">
        <v>729</v>
      </c>
      <c r="C147" t="s">
        <v>416</v>
      </c>
      <c r="D147" t="s">
        <v>48</v>
      </c>
      <c r="E147" t="s">
        <v>141</v>
      </c>
      <c r="F147">
        <v>7</v>
      </c>
      <c r="G147" t="str">
        <f t="shared" si="17"/>
        <v xml:space="preserve">เด็กชายศุภโชติ   สุกรณ์ </v>
      </c>
      <c r="J147">
        <f t="shared" si="18"/>
        <v>3244</v>
      </c>
      <c r="K147" t="str">
        <f t="shared" si="19"/>
        <v xml:space="preserve">เด็กชายศุภโชติ   สุกรณ์ </v>
      </c>
      <c r="L147">
        <f t="shared" si="20"/>
        <v>3244</v>
      </c>
      <c r="M147" t="str">
        <f t="shared" si="21"/>
        <v>ป.3/2</v>
      </c>
      <c r="N147">
        <f t="shared" si="22"/>
        <v>7</v>
      </c>
    </row>
    <row r="148" spans="1:14">
      <c r="A148">
        <v>3305</v>
      </c>
      <c r="B148" t="s">
        <v>729</v>
      </c>
      <c r="C148" t="s">
        <v>398</v>
      </c>
      <c r="D148" t="s">
        <v>29</v>
      </c>
      <c r="E148" t="s">
        <v>141</v>
      </c>
      <c r="F148">
        <v>8</v>
      </c>
      <c r="G148" t="str">
        <f t="shared" si="17"/>
        <v>เด็กชายธนากฤต   บุญเรืองพเนา</v>
      </c>
      <c r="J148">
        <f t="shared" si="18"/>
        <v>3305</v>
      </c>
      <c r="K148" t="str">
        <f t="shared" si="19"/>
        <v>เด็กชายธนากฤต   บุญเรืองพเนา</v>
      </c>
      <c r="L148">
        <f t="shared" si="20"/>
        <v>3305</v>
      </c>
      <c r="M148" t="str">
        <f t="shared" si="21"/>
        <v>ป.3/2</v>
      </c>
      <c r="N148">
        <f t="shared" si="22"/>
        <v>8</v>
      </c>
    </row>
    <row r="149" spans="1:14">
      <c r="A149">
        <v>3343</v>
      </c>
      <c r="B149" t="s">
        <v>729</v>
      </c>
      <c r="C149" t="s">
        <v>421</v>
      </c>
      <c r="D149" t="s">
        <v>53</v>
      </c>
      <c r="E149" t="s">
        <v>141</v>
      </c>
      <c r="F149">
        <v>9</v>
      </c>
      <c r="G149" t="str">
        <f t="shared" si="17"/>
        <v xml:space="preserve">เด็กชายปวริศ   ทาเบ้า </v>
      </c>
      <c r="J149">
        <f t="shared" si="18"/>
        <v>3343</v>
      </c>
      <c r="K149" t="str">
        <f t="shared" si="19"/>
        <v xml:space="preserve">เด็กชายปวริศ   ทาเบ้า </v>
      </c>
      <c r="L149">
        <f t="shared" si="20"/>
        <v>3343</v>
      </c>
      <c r="M149" t="str">
        <f t="shared" si="21"/>
        <v>ป.3/2</v>
      </c>
      <c r="N149">
        <f t="shared" si="22"/>
        <v>9</v>
      </c>
    </row>
    <row r="150" spans="1:14">
      <c r="A150">
        <v>3478</v>
      </c>
      <c r="B150" t="s">
        <v>729</v>
      </c>
      <c r="C150" t="s">
        <v>399</v>
      </c>
      <c r="D150" t="s">
        <v>30</v>
      </c>
      <c r="E150" t="s">
        <v>141</v>
      </c>
      <c r="F150">
        <v>10</v>
      </c>
      <c r="G150" t="str">
        <f t="shared" si="17"/>
        <v>เด็กชายกฤตนัย   ทาแกง</v>
      </c>
      <c r="J150">
        <f t="shared" si="18"/>
        <v>3478</v>
      </c>
      <c r="K150" t="str">
        <f t="shared" si="19"/>
        <v>เด็กชายกฤตนัย   ทาแกง</v>
      </c>
      <c r="L150">
        <f t="shared" si="20"/>
        <v>3478</v>
      </c>
      <c r="M150" t="str">
        <f t="shared" si="21"/>
        <v>ป.3/2</v>
      </c>
      <c r="N150">
        <f t="shared" si="22"/>
        <v>10</v>
      </c>
    </row>
    <row r="151" spans="1:14">
      <c r="A151">
        <v>3479</v>
      </c>
      <c r="B151" t="s">
        <v>729</v>
      </c>
      <c r="C151" t="s">
        <v>400</v>
      </c>
      <c r="D151" t="s">
        <v>31</v>
      </c>
      <c r="E151" t="s">
        <v>141</v>
      </c>
      <c r="F151">
        <v>11</v>
      </c>
      <c r="G151" t="str">
        <f t="shared" si="17"/>
        <v>เด็กชายณัฐกรณ์   สุวรรณ์</v>
      </c>
      <c r="J151">
        <f t="shared" si="18"/>
        <v>3479</v>
      </c>
      <c r="K151" t="str">
        <f t="shared" si="19"/>
        <v>เด็กชายณัฐกรณ์   สุวรรณ์</v>
      </c>
      <c r="L151">
        <f t="shared" si="20"/>
        <v>3479</v>
      </c>
      <c r="M151" t="str">
        <f t="shared" si="21"/>
        <v>ป.3/2</v>
      </c>
      <c r="N151">
        <f t="shared" si="22"/>
        <v>11</v>
      </c>
    </row>
    <row r="152" spans="1:14">
      <c r="A152">
        <v>3481</v>
      </c>
      <c r="B152" t="s">
        <v>729</v>
      </c>
      <c r="C152" t="s">
        <v>401</v>
      </c>
      <c r="D152" t="s">
        <v>33</v>
      </c>
      <c r="E152" t="s">
        <v>141</v>
      </c>
      <c r="F152">
        <v>12</v>
      </c>
      <c r="G152" t="str">
        <f t="shared" si="17"/>
        <v>เด็กชายพิชิตชัย   ป้องศรี</v>
      </c>
      <c r="J152">
        <f t="shared" si="18"/>
        <v>3481</v>
      </c>
      <c r="K152" t="str">
        <f t="shared" si="19"/>
        <v>เด็กชายพิชิตชัย   ป้องศรี</v>
      </c>
      <c r="L152">
        <f t="shared" si="20"/>
        <v>3481</v>
      </c>
      <c r="M152" t="str">
        <f t="shared" si="21"/>
        <v>ป.3/2</v>
      </c>
      <c r="N152">
        <f t="shared" si="22"/>
        <v>12</v>
      </c>
    </row>
    <row r="153" spans="1:14">
      <c r="A153">
        <v>3034</v>
      </c>
      <c r="B153" t="s">
        <v>730</v>
      </c>
      <c r="C153" t="s">
        <v>431</v>
      </c>
      <c r="D153" t="s">
        <v>67</v>
      </c>
      <c r="E153" t="s">
        <v>141</v>
      </c>
      <c r="F153">
        <v>13</v>
      </c>
      <c r="G153" t="str">
        <f t="shared" si="17"/>
        <v>เด็กหญิงเหมือนฝัน   สายเมือง</v>
      </c>
      <c r="J153">
        <f t="shared" si="18"/>
        <v>3034</v>
      </c>
      <c r="K153" t="str">
        <f t="shared" si="19"/>
        <v>เด็กหญิงเหมือนฝัน   สายเมือง</v>
      </c>
      <c r="L153">
        <f t="shared" si="20"/>
        <v>3034</v>
      </c>
      <c r="M153" t="str">
        <f t="shared" si="21"/>
        <v>ป.3/2</v>
      </c>
      <c r="N153">
        <f t="shared" si="22"/>
        <v>13</v>
      </c>
    </row>
    <row r="154" spans="1:14">
      <c r="A154">
        <v>3128</v>
      </c>
      <c r="B154" t="s">
        <v>730</v>
      </c>
      <c r="C154" t="s">
        <v>418</v>
      </c>
      <c r="D154" t="s">
        <v>50</v>
      </c>
      <c r="E154" t="s">
        <v>141</v>
      </c>
      <c r="F154">
        <v>14</v>
      </c>
      <c r="G154" t="str">
        <f t="shared" si="17"/>
        <v xml:space="preserve">เด็กหญิงกัญญาณัฐ   ศิวพิทักษ์สวัสดิ์ </v>
      </c>
      <c r="J154">
        <f t="shared" si="18"/>
        <v>3128</v>
      </c>
      <c r="K154" t="str">
        <f t="shared" si="19"/>
        <v xml:space="preserve">เด็กหญิงกัญญาณัฐ   ศิวพิทักษ์สวัสดิ์ </v>
      </c>
      <c r="L154">
        <f t="shared" si="20"/>
        <v>3128</v>
      </c>
      <c r="M154" t="str">
        <f t="shared" si="21"/>
        <v>ป.3/2</v>
      </c>
      <c r="N154">
        <f t="shared" si="22"/>
        <v>14</v>
      </c>
    </row>
    <row r="155" spans="1:14">
      <c r="A155">
        <v>3133</v>
      </c>
      <c r="B155" t="s">
        <v>730</v>
      </c>
      <c r="C155" t="s">
        <v>1028</v>
      </c>
      <c r="D155" t="s">
        <v>51</v>
      </c>
      <c r="E155" t="s">
        <v>141</v>
      </c>
      <c r="F155">
        <v>15</v>
      </c>
      <c r="G155" t="str">
        <f t="shared" si="17"/>
        <v xml:space="preserve">เด็กหญิงจันทรากานต์   เจริญผล </v>
      </c>
      <c r="J155">
        <f t="shared" si="18"/>
        <v>3133</v>
      </c>
      <c r="K155" t="str">
        <f t="shared" si="19"/>
        <v xml:space="preserve">เด็กหญิงจันทรากานต์   เจริญผล </v>
      </c>
      <c r="L155">
        <f t="shared" si="20"/>
        <v>3133</v>
      </c>
      <c r="M155" t="str">
        <f t="shared" si="21"/>
        <v>ป.3/2</v>
      </c>
      <c r="N155">
        <f t="shared" si="22"/>
        <v>15</v>
      </c>
    </row>
    <row r="156" spans="1:14">
      <c r="A156">
        <v>3135</v>
      </c>
      <c r="B156" t="s">
        <v>730</v>
      </c>
      <c r="C156" t="s">
        <v>419</v>
      </c>
      <c r="D156" t="s">
        <v>52</v>
      </c>
      <c r="E156" t="s">
        <v>141</v>
      </c>
      <c r="F156">
        <v>16</v>
      </c>
      <c r="G156" t="str">
        <f t="shared" si="17"/>
        <v xml:space="preserve">เด็กหญิงกัลยรัตน์   วรรณจักร </v>
      </c>
      <c r="J156">
        <f t="shared" si="18"/>
        <v>3135</v>
      </c>
      <c r="K156" t="str">
        <f t="shared" si="19"/>
        <v xml:space="preserve">เด็กหญิงกัลยรัตน์   วรรณจักร </v>
      </c>
      <c r="L156">
        <f t="shared" si="20"/>
        <v>3135</v>
      </c>
      <c r="M156" t="str">
        <f t="shared" si="21"/>
        <v>ป.3/2</v>
      </c>
      <c r="N156">
        <f t="shared" si="22"/>
        <v>16</v>
      </c>
    </row>
    <row r="157" spans="1:14">
      <c r="A157">
        <v>3137</v>
      </c>
      <c r="B157" t="s">
        <v>730</v>
      </c>
      <c r="C157" t="s">
        <v>422</v>
      </c>
      <c r="D157" t="s">
        <v>56</v>
      </c>
      <c r="E157" t="s">
        <v>141</v>
      </c>
      <c r="F157">
        <v>17</v>
      </c>
      <c r="G157" t="str">
        <f t="shared" si="17"/>
        <v xml:space="preserve">เด็กหญิงณัฏฐณิชา   ใจหล้า </v>
      </c>
      <c r="J157">
        <f t="shared" si="18"/>
        <v>3137</v>
      </c>
      <c r="K157" t="str">
        <f t="shared" si="19"/>
        <v xml:space="preserve">เด็กหญิงณัฏฐณิชา   ใจหล้า </v>
      </c>
      <c r="L157">
        <f t="shared" si="20"/>
        <v>3137</v>
      </c>
      <c r="M157" t="str">
        <f t="shared" si="21"/>
        <v>ป.3/2</v>
      </c>
      <c r="N157">
        <f t="shared" si="22"/>
        <v>17</v>
      </c>
    </row>
    <row r="158" spans="1:14">
      <c r="A158">
        <v>3245</v>
      </c>
      <c r="B158" t="s">
        <v>730</v>
      </c>
      <c r="C158" t="s">
        <v>417</v>
      </c>
      <c r="D158" t="s">
        <v>49</v>
      </c>
      <c r="E158" t="s">
        <v>141</v>
      </c>
      <c r="F158">
        <v>18</v>
      </c>
      <c r="G158" t="str">
        <f t="shared" si="17"/>
        <v xml:space="preserve">เด็กหญิงกัญพิชชา   บุญเรือง </v>
      </c>
      <c r="J158">
        <f t="shared" si="18"/>
        <v>3245</v>
      </c>
      <c r="K158" t="str">
        <f t="shared" si="19"/>
        <v xml:space="preserve">เด็กหญิงกัญพิชชา   บุญเรือง </v>
      </c>
      <c r="L158">
        <f t="shared" si="20"/>
        <v>3245</v>
      </c>
      <c r="M158" t="str">
        <f t="shared" si="21"/>
        <v>ป.3/2</v>
      </c>
      <c r="N158">
        <f t="shared" si="22"/>
        <v>18</v>
      </c>
    </row>
    <row r="159" spans="1:14">
      <c r="A159">
        <v>3247</v>
      </c>
      <c r="B159" t="s">
        <v>730</v>
      </c>
      <c r="C159" t="s">
        <v>406</v>
      </c>
      <c r="D159" t="s">
        <v>55</v>
      </c>
      <c r="E159" t="s">
        <v>141</v>
      </c>
      <c r="F159">
        <v>19</v>
      </c>
      <c r="G159" t="str">
        <f t="shared" si="17"/>
        <v xml:space="preserve">เด็กหญิงสุพรรษา   พรรณโภชน์ </v>
      </c>
      <c r="J159">
        <f t="shared" si="18"/>
        <v>3247</v>
      </c>
      <c r="K159" t="str">
        <f t="shared" si="19"/>
        <v xml:space="preserve">เด็กหญิงสุพรรษา   พรรณโภชน์ </v>
      </c>
      <c r="L159">
        <f t="shared" si="20"/>
        <v>3247</v>
      </c>
      <c r="M159" t="str">
        <f t="shared" si="21"/>
        <v>ป.3/2</v>
      </c>
      <c r="N159">
        <f t="shared" si="22"/>
        <v>19</v>
      </c>
    </row>
    <row r="160" spans="1:14">
      <c r="A160">
        <v>3302</v>
      </c>
      <c r="B160" t="s">
        <v>730</v>
      </c>
      <c r="C160" t="s">
        <v>423</v>
      </c>
      <c r="D160" t="s">
        <v>57</v>
      </c>
      <c r="E160" t="s">
        <v>141</v>
      </c>
      <c r="F160">
        <v>20</v>
      </c>
      <c r="G160" t="str">
        <f t="shared" si="17"/>
        <v xml:space="preserve">เด็กหญิงณิภารัตน์   วงค์ตะวัน </v>
      </c>
      <c r="J160">
        <f t="shared" si="18"/>
        <v>3302</v>
      </c>
      <c r="K160" t="str">
        <f t="shared" si="19"/>
        <v xml:space="preserve">เด็กหญิงณิภารัตน์   วงค์ตะวัน </v>
      </c>
      <c r="L160">
        <f t="shared" si="20"/>
        <v>3302</v>
      </c>
      <c r="M160" t="str">
        <f t="shared" si="21"/>
        <v>ป.3/2</v>
      </c>
      <c r="N160">
        <f t="shared" si="22"/>
        <v>20</v>
      </c>
    </row>
    <row r="161" spans="1:14">
      <c r="A161">
        <v>3447</v>
      </c>
      <c r="B161" t="s">
        <v>730</v>
      </c>
      <c r="C161" t="s">
        <v>661</v>
      </c>
      <c r="D161" t="s">
        <v>1023</v>
      </c>
      <c r="E161" t="s">
        <v>141</v>
      </c>
      <c r="F161">
        <v>21</v>
      </c>
      <c r="G161" t="str">
        <f t="shared" si="17"/>
        <v>เด็กหญิงกชพรรณ   เข็มคำ</v>
      </c>
      <c r="J161">
        <f t="shared" si="18"/>
        <v>3447</v>
      </c>
      <c r="K161" t="str">
        <f t="shared" si="19"/>
        <v>เด็กหญิงกชพรรณ   เข็มคำ</v>
      </c>
      <c r="L161">
        <f t="shared" si="20"/>
        <v>3447</v>
      </c>
      <c r="M161" t="str">
        <f t="shared" si="21"/>
        <v>ป.3/2</v>
      </c>
      <c r="N161">
        <f t="shared" si="22"/>
        <v>21</v>
      </c>
    </row>
    <row r="162" spans="1:14">
      <c r="A162">
        <v>3482</v>
      </c>
      <c r="B162" t="s">
        <v>730</v>
      </c>
      <c r="C162" t="s">
        <v>402</v>
      </c>
      <c r="D162" t="s">
        <v>34</v>
      </c>
      <c r="E162" t="s">
        <v>141</v>
      </c>
      <c r="F162">
        <v>22</v>
      </c>
      <c r="G162" t="str">
        <f t="shared" si="17"/>
        <v>เด็กหญิงกุลปรียา   แก้วนึก</v>
      </c>
      <c r="J162">
        <f t="shared" si="18"/>
        <v>3482</v>
      </c>
      <c r="K162" t="str">
        <f t="shared" si="19"/>
        <v>เด็กหญิงกุลปรียา   แก้วนึก</v>
      </c>
      <c r="L162">
        <f t="shared" si="20"/>
        <v>3482</v>
      </c>
      <c r="M162" t="str">
        <f t="shared" si="21"/>
        <v>ป.3/2</v>
      </c>
      <c r="N162">
        <f t="shared" si="22"/>
        <v>22</v>
      </c>
    </row>
    <row r="163" spans="1:14">
      <c r="A163">
        <v>3484</v>
      </c>
      <c r="B163" t="s">
        <v>730</v>
      </c>
      <c r="C163" t="s">
        <v>403</v>
      </c>
      <c r="D163" t="s">
        <v>857</v>
      </c>
      <c r="E163" t="s">
        <v>141</v>
      </c>
      <c r="F163">
        <v>23</v>
      </c>
      <c r="G163" t="str">
        <f t="shared" si="17"/>
        <v>เด็กหญิงเขมภัสสร์   กิตติกรกต</v>
      </c>
      <c r="J163">
        <f t="shared" si="18"/>
        <v>3484</v>
      </c>
      <c r="K163" t="str">
        <f t="shared" si="19"/>
        <v>เด็กหญิงเขมภัสสร์   กิตติกรกต</v>
      </c>
      <c r="L163">
        <f t="shared" si="20"/>
        <v>3484</v>
      </c>
      <c r="M163" t="str">
        <f t="shared" si="21"/>
        <v>ป.3/2</v>
      </c>
      <c r="N163">
        <f t="shared" si="22"/>
        <v>23</v>
      </c>
    </row>
    <row r="164" spans="1:14">
      <c r="A164">
        <v>3485</v>
      </c>
      <c r="B164" t="s">
        <v>730</v>
      </c>
      <c r="C164" t="s">
        <v>404</v>
      </c>
      <c r="D164" t="s">
        <v>35</v>
      </c>
      <c r="E164" t="s">
        <v>141</v>
      </c>
      <c r="F164">
        <v>24</v>
      </c>
      <c r="G164" t="str">
        <f t="shared" si="17"/>
        <v>เด็กหญิงณัฐชยา   อินทะฐา</v>
      </c>
      <c r="J164">
        <f t="shared" si="18"/>
        <v>3485</v>
      </c>
      <c r="K164" t="str">
        <f t="shared" si="19"/>
        <v>เด็กหญิงณัฐชยา   อินทะฐา</v>
      </c>
      <c r="L164">
        <f t="shared" si="20"/>
        <v>3485</v>
      </c>
      <c r="M164" t="str">
        <f t="shared" si="21"/>
        <v>ป.3/2</v>
      </c>
      <c r="N164">
        <f t="shared" si="22"/>
        <v>24</v>
      </c>
    </row>
    <row r="165" spans="1:14">
      <c r="A165">
        <v>3486</v>
      </c>
      <c r="B165" t="s">
        <v>730</v>
      </c>
      <c r="C165" t="s">
        <v>405</v>
      </c>
      <c r="D165" t="s">
        <v>36</v>
      </c>
      <c r="E165" t="s">
        <v>141</v>
      </c>
      <c r="F165">
        <v>25</v>
      </c>
      <c r="G165" t="str">
        <f t="shared" si="17"/>
        <v>เด็กหญิงพิชญธิดา   ตาเรือน</v>
      </c>
      <c r="J165">
        <f t="shared" si="18"/>
        <v>3486</v>
      </c>
      <c r="K165" t="str">
        <f t="shared" si="19"/>
        <v>เด็กหญิงพิชญธิดา   ตาเรือน</v>
      </c>
      <c r="L165">
        <f t="shared" si="20"/>
        <v>3486</v>
      </c>
      <c r="M165" t="str">
        <f t="shared" si="21"/>
        <v>ป.3/2</v>
      </c>
      <c r="N165">
        <f t="shared" si="22"/>
        <v>25</v>
      </c>
    </row>
    <row r="166" spans="1:14">
      <c r="A166">
        <v>3487</v>
      </c>
      <c r="B166" t="s">
        <v>730</v>
      </c>
      <c r="C166" t="s">
        <v>26</v>
      </c>
      <c r="D166" t="s">
        <v>37</v>
      </c>
      <c r="E166" t="s">
        <v>141</v>
      </c>
      <c r="F166">
        <v>26</v>
      </c>
      <c r="G166" t="str">
        <f t="shared" si="17"/>
        <v>เด็กหญิงมณีรัตน์   แสนคำ</v>
      </c>
      <c r="J166">
        <f t="shared" si="18"/>
        <v>3487</v>
      </c>
      <c r="K166" t="str">
        <f t="shared" si="19"/>
        <v>เด็กหญิงมณีรัตน์   แสนคำ</v>
      </c>
      <c r="L166">
        <f t="shared" si="20"/>
        <v>3487</v>
      </c>
      <c r="M166" t="str">
        <f t="shared" si="21"/>
        <v>ป.3/2</v>
      </c>
      <c r="N166">
        <f t="shared" si="22"/>
        <v>26</v>
      </c>
    </row>
    <row r="167" spans="1:14">
      <c r="A167">
        <v>3488</v>
      </c>
      <c r="B167" t="s">
        <v>730</v>
      </c>
      <c r="C167" t="s">
        <v>406</v>
      </c>
      <c r="D167" t="s">
        <v>38</v>
      </c>
      <c r="E167" t="s">
        <v>141</v>
      </c>
      <c r="F167">
        <v>27</v>
      </c>
      <c r="G167" t="str">
        <f t="shared" si="17"/>
        <v>เด็กหญิงสุพรรษา   คำแก้ว</v>
      </c>
      <c r="J167">
        <f t="shared" si="18"/>
        <v>3488</v>
      </c>
      <c r="K167" t="str">
        <f t="shared" si="19"/>
        <v>เด็กหญิงสุพรรษา   คำแก้ว</v>
      </c>
      <c r="L167">
        <f t="shared" si="20"/>
        <v>3488</v>
      </c>
      <c r="M167" t="str">
        <f t="shared" si="21"/>
        <v>ป.3/2</v>
      </c>
      <c r="N167">
        <f t="shared" si="22"/>
        <v>27</v>
      </c>
    </row>
    <row r="168" spans="1:14">
      <c r="A168">
        <v>3588</v>
      </c>
      <c r="B168" t="s">
        <v>730</v>
      </c>
      <c r="C168" t="s">
        <v>1541</v>
      </c>
      <c r="D168" t="s">
        <v>1128</v>
      </c>
      <c r="E168" t="s">
        <v>141</v>
      </c>
      <c r="F168">
        <v>28</v>
      </c>
      <c r="G168" t="str">
        <f t="shared" si="17"/>
        <v>เด็กหญิงกัญชพร   ยะแดง</v>
      </c>
      <c r="J168">
        <f t="shared" si="18"/>
        <v>3588</v>
      </c>
      <c r="K168" t="str">
        <f t="shared" si="19"/>
        <v>เด็กหญิงกัญชพร   ยะแดง</v>
      </c>
      <c r="L168">
        <f t="shared" si="20"/>
        <v>3588</v>
      </c>
      <c r="M168" t="str">
        <f t="shared" si="21"/>
        <v>ป.3/2</v>
      </c>
      <c r="N168">
        <f t="shared" si="22"/>
        <v>28</v>
      </c>
    </row>
    <row r="169" spans="1:14">
      <c r="A169">
        <v>3713</v>
      </c>
      <c r="B169" t="s">
        <v>730</v>
      </c>
      <c r="C169" t="s">
        <v>1710</v>
      </c>
      <c r="D169" t="s">
        <v>1711</v>
      </c>
      <c r="E169" t="s">
        <v>141</v>
      </c>
      <c r="F169">
        <v>29</v>
      </c>
      <c r="G169" t="str">
        <f t="shared" si="17"/>
        <v>เด็กหญิงณัฐภรณ์   นวลชัยภูมิ</v>
      </c>
      <c r="J169">
        <f t="shared" si="18"/>
        <v>3713</v>
      </c>
      <c r="K169" t="str">
        <f t="shared" si="19"/>
        <v>เด็กหญิงณัฐภรณ์   นวลชัยภูมิ</v>
      </c>
      <c r="L169">
        <f t="shared" si="20"/>
        <v>3713</v>
      </c>
      <c r="M169" t="str">
        <f t="shared" si="21"/>
        <v>ป.3/2</v>
      </c>
      <c r="N169">
        <f t="shared" si="22"/>
        <v>29</v>
      </c>
    </row>
    <row r="170" spans="1:14">
      <c r="A170">
        <v>3759</v>
      </c>
      <c r="B170" t="s">
        <v>730</v>
      </c>
      <c r="C170" t="s">
        <v>1787</v>
      </c>
      <c r="D170" t="s">
        <v>1788</v>
      </c>
      <c r="E170" t="s">
        <v>141</v>
      </c>
      <c r="F170">
        <v>30</v>
      </c>
      <c r="G170" t="str">
        <f t="shared" si="17"/>
        <v>เด็กหญิงนัทธ์ชนัน   ใจงามกุล</v>
      </c>
      <c r="J170">
        <f t="shared" si="18"/>
        <v>3759</v>
      </c>
      <c r="K170" t="str">
        <f t="shared" si="19"/>
        <v>เด็กหญิงนัทธ์ชนัน   ใจงามกุล</v>
      </c>
      <c r="L170">
        <f t="shared" si="20"/>
        <v>3759</v>
      </c>
      <c r="M170" t="str">
        <f t="shared" si="21"/>
        <v>ป.3/2</v>
      </c>
      <c r="N170">
        <f t="shared" si="22"/>
        <v>30</v>
      </c>
    </row>
    <row r="171" spans="1:14">
      <c r="A171">
        <v>3001</v>
      </c>
      <c r="B171" t="s">
        <v>729</v>
      </c>
      <c r="C171" t="s">
        <v>441</v>
      </c>
      <c r="D171" t="s">
        <v>77</v>
      </c>
      <c r="E171" t="s">
        <v>169</v>
      </c>
      <c r="F171">
        <v>1</v>
      </c>
      <c r="G171" t="str">
        <f t="shared" si="17"/>
        <v>เด็กชายจักรวุฒิ   เทพคำใต้</v>
      </c>
      <c r="J171">
        <f t="shared" si="18"/>
        <v>3001</v>
      </c>
      <c r="K171" t="str">
        <f t="shared" si="19"/>
        <v>เด็กชายจักรวุฒิ   เทพคำใต้</v>
      </c>
      <c r="L171">
        <f t="shared" si="20"/>
        <v>3001</v>
      </c>
      <c r="M171" t="str">
        <f t="shared" si="21"/>
        <v>ป.4/1</v>
      </c>
      <c r="N171">
        <f t="shared" si="22"/>
        <v>1</v>
      </c>
    </row>
    <row r="172" spans="1:14">
      <c r="A172">
        <v>3008</v>
      </c>
      <c r="B172" t="s">
        <v>729</v>
      </c>
      <c r="C172" t="s">
        <v>442</v>
      </c>
      <c r="D172" t="s">
        <v>78</v>
      </c>
      <c r="E172" t="s">
        <v>169</v>
      </c>
      <c r="F172">
        <v>2</v>
      </c>
      <c r="G172" t="str">
        <f t="shared" si="17"/>
        <v>เด็กชายพัชรพล   ชญานินรุ่งโรจน์</v>
      </c>
      <c r="J172">
        <f t="shared" si="18"/>
        <v>3008</v>
      </c>
      <c r="K172" t="str">
        <f t="shared" si="19"/>
        <v>เด็กชายพัชรพล   ชญานินรุ่งโรจน์</v>
      </c>
      <c r="L172">
        <f t="shared" si="20"/>
        <v>3008</v>
      </c>
      <c r="M172" t="str">
        <f t="shared" si="21"/>
        <v>ป.4/1</v>
      </c>
      <c r="N172">
        <f t="shared" si="22"/>
        <v>2</v>
      </c>
    </row>
    <row r="173" spans="1:14">
      <c r="A173">
        <v>3014</v>
      </c>
      <c r="B173" t="s">
        <v>729</v>
      </c>
      <c r="C173" t="s">
        <v>409</v>
      </c>
      <c r="D173" t="s">
        <v>59</v>
      </c>
      <c r="E173" t="s">
        <v>169</v>
      </c>
      <c r="F173">
        <v>3</v>
      </c>
      <c r="G173" t="str">
        <f t="shared" si="17"/>
        <v>เด็กชายสุรเชษฐ์   ดวงแดง</v>
      </c>
      <c r="J173">
        <f t="shared" si="18"/>
        <v>3014</v>
      </c>
      <c r="K173" t="str">
        <f t="shared" si="19"/>
        <v>เด็กชายสุรเชษฐ์   ดวงแดง</v>
      </c>
      <c r="L173">
        <f t="shared" si="20"/>
        <v>3014</v>
      </c>
      <c r="M173" t="str">
        <f t="shared" si="21"/>
        <v>ป.4/1</v>
      </c>
      <c r="N173">
        <f t="shared" si="22"/>
        <v>3</v>
      </c>
    </row>
    <row r="174" spans="1:14">
      <c r="A174">
        <v>3030</v>
      </c>
      <c r="B174" t="s">
        <v>729</v>
      </c>
      <c r="C174" t="s">
        <v>424</v>
      </c>
      <c r="D174" t="s">
        <v>60</v>
      </c>
      <c r="E174" t="s">
        <v>169</v>
      </c>
      <c r="F174">
        <v>4</v>
      </c>
      <c r="G174" t="str">
        <f t="shared" si="17"/>
        <v>เด็กชายอภิเชษฐ์   หมั่นเหมาะ</v>
      </c>
      <c r="J174">
        <f t="shared" si="18"/>
        <v>3030</v>
      </c>
      <c r="K174" t="str">
        <f t="shared" si="19"/>
        <v>เด็กชายอภิเชษฐ์   หมั่นเหมาะ</v>
      </c>
      <c r="L174">
        <f t="shared" si="20"/>
        <v>3030</v>
      </c>
      <c r="M174" t="str">
        <f t="shared" si="21"/>
        <v>ป.4/1</v>
      </c>
      <c r="N174">
        <f t="shared" si="22"/>
        <v>4</v>
      </c>
    </row>
    <row r="175" spans="1:14">
      <c r="A175">
        <v>3049</v>
      </c>
      <c r="B175" t="s">
        <v>729</v>
      </c>
      <c r="C175" t="s">
        <v>425</v>
      </c>
      <c r="D175" t="s">
        <v>61</v>
      </c>
      <c r="E175" t="s">
        <v>169</v>
      </c>
      <c r="F175">
        <v>5</v>
      </c>
      <c r="G175" t="str">
        <f t="shared" si="17"/>
        <v>เด็กชายรวีโรจน์   นพพิญช์กุลกิจ</v>
      </c>
      <c r="J175">
        <f t="shared" si="18"/>
        <v>3049</v>
      </c>
      <c r="K175" t="str">
        <f t="shared" si="19"/>
        <v>เด็กชายรวีโรจน์   นพพิญช์กุลกิจ</v>
      </c>
      <c r="L175">
        <f t="shared" si="20"/>
        <v>3049</v>
      </c>
      <c r="M175" t="str">
        <f t="shared" si="21"/>
        <v>ป.4/1</v>
      </c>
      <c r="N175">
        <f t="shared" si="22"/>
        <v>5</v>
      </c>
    </row>
    <row r="176" spans="1:14">
      <c r="A176">
        <v>3171</v>
      </c>
      <c r="B176" t="s">
        <v>729</v>
      </c>
      <c r="C176" t="s">
        <v>444</v>
      </c>
      <c r="D176" t="s">
        <v>80</v>
      </c>
      <c r="E176" t="s">
        <v>169</v>
      </c>
      <c r="F176">
        <v>6</v>
      </c>
      <c r="G176" t="str">
        <f t="shared" si="17"/>
        <v>เด็กชายศุกลวัฒน์   จันทร์กาศ</v>
      </c>
      <c r="J176">
        <f t="shared" si="18"/>
        <v>3171</v>
      </c>
      <c r="K176" t="str">
        <f t="shared" si="19"/>
        <v>เด็กชายศุกลวัฒน์   จันทร์กาศ</v>
      </c>
      <c r="L176">
        <f t="shared" si="20"/>
        <v>3171</v>
      </c>
      <c r="M176" t="str">
        <f t="shared" si="21"/>
        <v>ป.4/1</v>
      </c>
      <c r="N176">
        <f t="shared" si="22"/>
        <v>6</v>
      </c>
    </row>
    <row r="177" spans="1:14">
      <c r="A177">
        <v>3176</v>
      </c>
      <c r="B177" t="s">
        <v>729</v>
      </c>
      <c r="C177" t="s">
        <v>445</v>
      </c>
      <c r="D177" t="s">
        <v>81</v>
      </c>
      <c r="E177" t="s">
        <v>169</v>
      </c>
      <c r="F177">
        <v>7</v>
      </c>
      <c r="G177" t="str">
        <f t="shared" si="17"/>
        <v>เด็กชายธนภูมิ   เชี้อเมืองพาน</v>
      </c>
      <c r="J177">
        <f t="shared" si="18"/>
        <v>3176</v>
      </c>
      <c r="K177" t="str">
        <f t="shared" si="19"/>
        <v>เด็กชายธนภูมิ   เชี้อเมืองพาน</v>
      </c>
      <c r="L177">
        <f t="shared" si="20"/>
        <v>3176</v>
      </c>
      <c r="M177" t="str">
        <f t="shared" si="21"/>
        <v>ป.4/1</v>
      </c>
      <c r="N177">
        <f t="shared" si="22"/>
        <v>7</v>
      </c>
    </row>
    <row r="178" spans="1:14">
      <c r="A178">
        <v>3235</v>
      </c>
      <c r="B178" t="s">
        <v>729</v>
      </c>
      <c r="C178" t="s">
        <v>426</v>
      </c>
      <c r="D178" t="s">
        <v>62</v>
      </c>
      <c r="E178" t="s">
        <v>169</v>
      </c>
      <c r="F178">
        <v>8</v>
      </c>
      <c r="G178" t="str">
        <f t="shared" si="17"/>
        <v>เด็กชายนิชคุณ   กาวี</v>
      </c>
      <c r="J178">
        <f t="shared" si="18"/>
        <v>3235</v>
      </c>
      <c r="K178" t="str">
        <f t="shared" si="19"/>
        <v>เด็กชายนิชคุณ   กาวี</v>
      </c>
      <c r="L178">
        <f t="shared" si="20"/>
        <v>3235</v>
      </c>
      <c r="M178" t="str">
        <f t="shared" si="21"/>
        <v>ป.4/1</v>
      </c>
      <c r="N178">
        <f t="shared" si="22"/>
        <v>8</v>
      </c>
    </row>
    <row r="179" spans="1:14">
      <c r="A179">
        <v>3316</v>
      </c>
      <c r="B179" t="s">
        <v>729</v>
      </c>
      <c r="C179" t="s">
        <v>427</v>
      </c>
      <c r="D179" t="s">
        <v>63</v>
      </c>
      <c r="E179" t="s">
        <v>169</v>
      </c>
      <c r="F179">
        <v>9</v>
      </c>
      <c r="G179" t="str">
        <f t="shared" si="17"/>
        <v>เด็กชายอดิศร   แสนขัติ</v>
      </c>
      <c r="J179">
        <f t="shared" si="18"/>
        <v>3316</v>
      </c>
      <c r="K179" t="str">
        <f t="shared" si="19"/>
        <v>เด็กชายอดิศร   แสนขัติ</v>
      </c>
      <c r="L179">
        <f t="shared" si="20"/>
        <v>3316</v>
      </c>
      <c r="M179" t="str">
        <f t="shared" si="21"/>
        <v>ป.4/1</v>
      </c>
      <c r="N179">
        <f t="shared" si="22"/>
        <v>9</v>
      </c>
    </row>
    <row r="180" spans="1:14">
      <c r="A180">
        <v>3317</v>
      </c>
      <c r="B180" t="s">
        <v>729</v>
      </c>
      <c r="C180" t="s">
        <v>428</v>
      </c>
      <c r="D180" t="s">
        <v>64</v>
      </c>
      <c r="E180" t="s">
        <v>169</v>
      </c>
      <c r="F180">
        <v>10</v>
      </c>
      <c r="G180" t="str">
        <f t="shared" si="17"/>
        <v>เด็กชายวัชรวัฒน์   พิธาคุณาธร</v>
      </c>
      <c r="J180">
        <f t="shared" si="18"/>
        <v>3317</v>
      </c>
      <c r="K180" t="str">
        <f t="shared" si="19"/>
        <v>เด็กชายวัชรวัฒน์   พิธาคุณาธร</v>
      </c>
      <c r="L180">
        <f t="shared" si="20"/>
        <v>3317</v>
      </c>
      <c r="M180" t="str">
        <f t="shared" si="21"/>
        <v>ป.4/1</v>
      </c>
      <c r="N180">
        <f t="shared" si="22"/>
        <v>10</v>
      </c>
    </row>
    <row r="181" spans="1:14">
      <c r="A181">
        <v>3320</v>
      </c>
      <c r="B181" t="s">
        <v>729</v>
      </c>
      <c r="C181" t="s">
        <v>457</v>
      </c>
      <c r="D181" t="s">
        <v>93</v>
      </c>
      <c r="E181" t="s">
        <v>169</v>
      </c>
      <c r="F181">
        <v>11</v>
      </c>
      <c r="G181" t="str">
        <f t="shared" si="17"/>
        <v>เด็กชายอติคุณ   โอตะเเปง</v>
      </c>
      <c r="J181">
        <f t="shared" si="18"/>
        <v>3320</v>
      </c>
      <c r="K181" t="str">
        <f t="shared" si="19"/>
        <v>เด็กชายอติคุณ   โอตะเเปง</v>
      </c>
      <c r="L181">
        <f t="shared" si="20"/>
        <v>3320</v>
      </c>
      <c r="M181" t="str">
        <f t="shared" si="21"/>
        <v>ป.4/1</v>
      </c>
      <c r="N181">
        <f t="shared" si="22"/>
        <v>11</v>
      </c>
    </row>
    <row r="182" spans="1:14">
      <c r="A182">
        <v>3462</v>
      </c>
      <c r="B182" t="s">
        <v>729</v>
      </c>
      <c r="C182" t="s">
        <v>429</v>
      </c>
      <c r="D182" t="s">
        <v>65</v>
      </c>
      <c r="E182" t="s">
        <v>169</v>
      </c>
      <c r="F182">
        <v>12</v>
      </c>
      <c r="G182" t="str">
        <f t="shared" si="17"/>
        <v>เด็กชายเดชาวัฒน์   ทรัพย์อุดม</v>
      </c>
      <c r="J182">
        <f t="shared" si="18"/>
        <v>3462</v>
      </c>
      <c r="K182" t="str">
        <f t="shared" si="19"/>
        <v>เด็กชายเดชาวัฒน์   ทรัพย์อุดม</v>
      </c>
      <c r="L182">
        <f t="shared" si="20"/>
        <v>3462</v>
      </c>
      <c r="M182" t="str">
        <f t="shared" si="21"/>
        <v>ป.4/1</v>
      </c>
      <c r="N182">
        <f t="shared" si="22"/>
        <v>12</v>
      </c>
    </row>
    <row r="183" spans="1:14">
      <c r="A183">
        <v>3583</v>
      </c>
      <c r="B183" t="s">
        <v>729</v>
      </c>
      <c r="C183" t="s">
        <v>1130</v>
      </c>
      <c r="D183" t="s">
        <v>1131</v>
      </c>
      <c r="E183" t="s">
        <v>169</v>
      </c>
      <c r="F183">
        <v>13</v>
      </c>
      <c r="G183" t="str">
        <f t="shared" si="17"/>
        <v>เด็กชายกัปตัน   ศรีสว่าง</v>
      </c>
      <c r="J183">
        <f t="shared" si="18"/>
        <v>3583</v>
      </c>
      <c r="K183" t="str">
        <f t="shared" si="19"/>
        <v>เด็กชายกัปตัน   ศรีสว่าง</v>
      </c>
      <c r="L183">
        <f t="shared" si="20"/>
        <v>3583</v>
      </c>
      <c r="M183" t="str">
        <f t="shared" si="21"/>
        <v>ป.4/1</v>
      </c>
      <c r="N183">
        <f t="shared" si="22"/>
        <v>13</v>
      </c>
    </row>
    <row r="184" spans="1:14">
      <c r="A184">
        <v>3018</v>
      </c>
      <c r="B184" t="s">
        <v>730</v>
      </c>
      <c r="C184" t="s">
        <v>446</v>
      </c>
      <c r="D184" t="s">
        <v>82</v>
      </c>
      <c r="E184" t="s">
        <v>169</v>
      </c>
      <c r="F184">
        <v>14</v>
      </c>
      <c r="G184" t="str">
        <f t="shared" si="17"/>
        <v>เด็กหญิงบัวบูชา   ปริญญา</v>
      </c>
      <c r="J184">
        <f t="shared" si="18"/>
        <v>3018</v>
      </c>
      <c r="K184" t="str">
        <f t="shared" si="19"/>
        <v>เด็กหญิงบัวบูชา   ปริญญา</v>
      </c>
      <c r="L184">
        <f t="shared" si="20"/>
        <v>3018</v>
      </c>
      <c r="M184" t="str">
        <f t="shared" si="21"/>
        <v>ป.4/1</v>
      </c>
      <c r="N184">
        <f t="shared" si="22"/>
        <v>14</v>
      </c>
    </row>
    <row r="185" spans="1:14">
      <c r="A185">
        <v>3022</v>
      </c>
      <c r="B185" t="s">
        <v>730</v>
      </c>
      <c r="C185" t="s">
        <v>430</v>
      </c>
      <c r="D185" t="s">
        <v>66</v>
      </c>
      <c r="E185" t="s">
        <v>169</v>
      </c>
      <c r="F185">
        <v>15</v>
      </c>
      <c r="G185" t="str">
        <f t="shared" si="17"/>
        <v>เด็กหญิงสพัชญา   เจนณรงค์</v>
      </c>
      <c r="J185">
        <f t="shared" si="18"/>
        <v>3022</v>
      </c>
      <c r="K185" t="str">
        <f t="shared" si="19"/>
        <v>เด็กหญิงสพัชญา   เจนณรงค์</v>
      </c>
      <c r="L185">
        <f t="shared" si="20"/>
        <v>3022</v>
      </c>
      <c r="M185" t="str">
        <f t="shared" si="21"/>
        <v>ป.4/1</v>
      </c>
      <c r="N185">
        <f t="shared" si="22"/>
        <v>15</v>
      </c>
    </row>
    <row r="186" spans="1:14">
      <c r="A186">
        <v>3033</v>
      </c>
      <c r="B186" t="s">
        <v>730</v>
      </c>
      <c r="C186" t="s">
        <v>447</v>
      </c>
      <c r="D186" t="s">
        <v>83</v>
      </c>
      <c r="E186" t="s">
        <v>169</v>
      </c>
      <c r="F186">
        <v>16</v>
      </c>
      <c r="G186" t="str">
        <f t="shared" si="17"/>
        <v>เด็กหญิงวรรณลักษณ์   ฉัตร์หลวง</v>
      </c>
      <c r="J186">
        <f t="shared" si="18"/>
        <v>3033</v>
      </c>
      <c r="K186" t="str">
        <f t="shared" si="19"/>
        <v>เด็กหญิงวรรณลักษณ์   ฉัตร์หลวง</v>
      </c>
      <c r="L186">
        <f t="shared" si="20"/>
        <v>3033</v>
      </c>
      <c r="M186" t="str">
        <f t="shared" si="21"/>
        <v>ป.4/1</v>
      </c>
      <c r="N186">
        <f t="shared" si="22"/>
        <v>16</v>
      </c>
    </row>
    <row r="187" spans="1:14">
      <c r="A187">
        <v>3035</v>
      </c>
      <c r="B187" t="s">
        <v>730</v>
      </c>
      <c r="C187" t="s">
        <v>432</v>
      </c>
      <c r="D187" t="s">
        <v>68</v>
      </c>
      <c r="E187" t="s">
        <v>169</v>
      </c>
      <c r="F187">
        <v>17</v>
      </c>
      <c r="G187" t="str">
        <f t="shared" si="17"/>
        <v>เด็กหญิงอรชัญญา   ศักดิ์สูง</v>
      </c>
      <c r="J187">
        <f t="shared" si="18"/>
        <v>3035</v>
      </c>
      <c r="K187" t="str">
        <f t="shared" si="19"/>
        <v>เด็กหญิงอรชัญญา   ศักดิ์สูง</v>
      </c>
      <c r="L187">
        <f t="shared" si="20"/>
        <v>3035</v>
      </c>
      <c r="M187" t="str">
        <f t="shared" si="21"/>
        <v>ป.4/1</v>
      </c>
      <c r="N187">
        <f t="shared" si="22"/>
        <v>17</v>
      </c>
    </row>
    <row r="188" spans="1:14">
      <c r="A188">
        <v>3037</v>
      </c>
      <c r="B188" t="s">
        <v>730</v>
      </c>
      <c r="C188" t="s">
        <v>433</v>
      </c>
      <c r="D188" t="s">
        <v>69</v>
      </c>
      <c r="E188" t="s">
        <v>169</v>
      </c>
      <c r="F188">
        <v>18</v>
      </c>
      <c r="G188" t="str">
        <f t="shared" si="17"/>
        <v>เด็กหญิงอรนิภา   คำมูล</v>
      </c>
      <c r="J188">
        <f t="shared" si="18"/>
        <v>3037</v>
      </c>
      <c r="K188" t="str">
        <f t="shared" si="19"/>
        <v>เด็กหญิงอรนิภา   คำมูล</v>
      </c>
      <c r="L188">
        <f t="shared" si="20"/>
        <v>3037</v>
      </c>
      <c r="M188" t="str">
        <f t="shared" si="21"/>
        <v>ป.4/1</v>
      </c>
      <c r="N188">
        <f t="shared" si="22"/>
        <v>18</v>
      </c>
    </row>
    <row r="189" spans="1:14">
      <c r="A189">
        <v>3044</v>
      </c>
      <c r="B189" t="s">
        <v>730</v>
      </c>
      <c r="C189" t="s">
        <v>448</v>
      </c>
      <c r="D189" t="s">
        <v>84</v>
      </c>
      <c r="E189" t="s">
        <v>169</v>
      </c>
      <c r="F189">
        <v>19</v>
      </c>
      <c r="G189" t="str">
        <f t="shared" si="17"/>
        <v>เด็กหญิงเปมิกา   ศรีออน</v>
      </c>
      <c r="J189">
        <f t="shared" si="18"/>
        <v>3044</v>
      </c>
      <c r="K189" t="str">
        <f t="shared" si="19"/>
        <v>เด็กหญิงเปมิกา   ศรีออน</v>
      </c>
      <c r="L189">
        <f t="shared" si="20"/>
        <v>3044</v>
      </c>
      <c r="M189" t="str">
        <f t="shared" si="21"/>
        <v>ป.4/1</v>
      </c>
      <c r="N189">
        <f t="shared" si="22"/>
        <v>19</v>
      </c>
    </row>
    <row r="190" spans="1:14">
      <c r="A190">
        <v>3174</v>
      </c>
      <c r="B190" t="s">
        <v>730</v>
      </c>
      <c r="C190" t="s">
        <v>434</v>
      </c>
      <c r="D190" t="s">
        <v>70</v>
      </c>
      <c r="E190" t="s">
        <v>169</v>
      </c>
      <c r="F190">
        <v>20</v>
      </c>
      <c r="G190" t="str">
        <f t="shared" si="17"/>
        <v>เด็กหญิงธิดารัตน์   เฌอมือ</v>
      </c>
      <c r="J190">
        <f t="shared" si="18"/>
        <v>3174</v>
      </c>
      <c r="K190" t="str">
        <f t="shared" si="19"/>
        <v>เด็กหญิงธิดารัตน์   เฌอมือ</v>
      </c>
      <c r="L190">
        <f t="shared" si="20"/>
        <v>3174</v>
      </c>
      <c r="M190" t="str">
        <f t="shared" si="21"/>
        <v>ป.4/1</v>
      </c>
      <c r="N190">
        <f t="shared" si="22"/>
        <v>20</v>
      </c>
    </row>
    <row r="191" spans="1:14">
      <c r="A191">
        <v>3179</v>
      </c>
      <c r="B191" t="s">
        <v>730</v>
      </c>
      <c r="C191" t="s">
        <v>450</v>
      </c>
      <c r="D191" t="s">
        <v>32</v>
      </c>
      <c r="E191" t="s">
        <v>169</v>
      </c>
      <c r="F191">
        <v>21</v>
      </c>
      <c r="G191" t="str">
        <f t="shared" si="17"/>
        <v>เด็กหญิงชัญญานุช   สิทธิปัญญา</v>
      </c>
      <c r="J191">
        <f t="shared" si="18"/>
        <v>3179</v>
      </c>
      <c r="K191" t="str">
        <f t="shared" si="19"/>
        <v>เด็กหญิงชัญญานุช   สิทธิปัญญา</v>
      </c>
      <c r="L191">
        <f t="shared" si="20"/>
        <v>3179</v>
      </c>
      <c r="M191" t="str">
        <f t="shared" si="21"/>
        <v>ป.4/1</v>
      </c>
      <c r="N191">
        <f t="shared" si="22"/>
        <v>21</v>
      </c>
    </row>
    <row r="192" spans="1:14">
      <c r="A192">
        <v>3236</v>
      </c>
      <c r="B192" t="s">
        <v>730</v>
      </c>
      <c r="C192" t="s">
        <v>435</v>
      </c>
      <c r="D192" t="s">
        <v>71</v>
      </c>
      <c r="E192" t="s">
        <v>169</v>
      </c>
      <c r="F192">
        <v>22</v>
      </c>
      <c r="G192" t="str">
        <f t="shared" si="17"/>
        <v>เด็กหญิงอธิชนัน   สิงห์แก้ว</v>
      </c>
      <c r="J192">
        <f t="shared" si="18"/>
        <v>3236</v>
      </c>
      <c r="K192" t="str">
        <f t="shared" si="19"/>
        <v>เด็กหญิงอธิชนัน   สิงห์แก้ว</v>
      </c>
      <c r="L192">
        <f t="shared" si="20"/>
        <v>3236</v>
      </c>
      <c r="M192" t="str">
        <f t="shared" si="21"/>
        <v>ป.4/1</v>
      </c>
      <c r="N192">
        <f t="shared" si="22"/>
        <v>22</v>
      </c>
    </row>
    <row r="193" spans="1:14">
      <c r="A193">
        <v>3310</v>
      </c>
      <c r="B193" t="s">
        <v>730</v>
      </c>
      <c r="C193" t="s">
        <v>451</v>
      </c>
      <c r="D193" t="s">
        <v>86</v>
      </c>
      <c r="E193" t="s">
        <v>169</v>
      </c>
      <c r="F193">
        <v>23</v>
      </c>
      <c r="G193" t="str">
        <f t="shared" si="17"/>
        <v>เด็กหญิงกมลพีรญา   สนจุ้ย</v>
      </c>
      <c r="J193">
        <f t="shared" si="18"/>
        <v>3310</v>
      </c>
      <c r="K193" t="str">
        <f t="shared" si="19"/>
        <v>เด็กหญิงกมลพีรญา   สนจุ้ย</v>
      </c>
      <c r="L193">
        <f t="shared" si="20"/>
        <v>3310</v>
      </c>
      <c r="M193" t="str">
        <f t="shared" si="21"/>
        <v>ป.4/1</v>
      </c>
      <c r="N193">
        <f t="shared" si="22"/>
        <v>23</v>
      </c>
    </row>
    <row r="194" spans="1:14">
      <c r="A194">
        <v>3312</v>
      </c>
      <c r="B194" t="s">
        <v>730</v>
      </c>
      <c r="C194" t="s">
        <v>452</v>
      </c>
      <c r="D194" t="s">
        <v>87</v>
      </c>
      <c r="E194" t="s">
        <v>169</v>
      </c>
      <c r="F194">
        <v>24</v>
      </c>
      <c r="G194" t="str">
        <f t="shared" ref="G194:G257" si="23">CONCATENATE(B194,C194,"   ",D194)</f>
        <v>เด็กหญิงปุณยนุช   อยู่ศรี</v>
      </c>
      <c r="J194">
        <f t="shared" si="18"/>
        <v>3312</v>
      </c>
      <c r="K194" t="str">
        <f t="shared" si="19"/>
        <v>เด็กหญิงปุณยนุช   อยู่ศรี</v>
      </c>
      <c r="L194">
        <f t="shared" si="20"/>
        <v>3312</v>
      </c>
      <c r="M194" t="str">
        <f t="shared" si="21"/>
        <v>ป.4/1</v>
      </c>
      <c r="N194">
        <f t="shared" si="22"/>
        <v>24</v>
      </c>
    </row>
    <row r="195" spans="1:14">
      <c r="A195">
        <v>3322</v>
      </c>
      <c r="B195" t="s">
        <v>730</v>
      </c>
      <c r="C195" t="s">
        <v>436</v>
      </c>
      <c r="D195" t="s">
        <v>184</v>
      </c>
      <c r="E195" t="s">
        <v>169</v>
      </c>
      <c r="F195">
        <v>25</v>
      </c>
      <c r="G195" t="str">
        <f t="shared" si="23"/>
        <v>เด็กหญิงคุณันยา   วงศ์ธิดาธร</v>
      </c>
      <c r="J195">
        <f t="shared" si="18"/>
        <v>3322</v>
      </c>
      <c r="K195" t="str">
        <f t="shared" si="19"/>
        <v>เด็กหญิงคุณันยา   วงศ์ธิดาธร</v>
      </c>
      <c r="L195">
        <f t="shared" si="20"/>
        <v>3322</v>
      </c>
      <c r="M195" t="str">
        <f t="shared" si="21"/>
        <v>ป.4/1</v>
      </c>
      <c r="N195">
        <f t="shared" si="22"/>
        <v>25</v>
      </c>
    </row>
    <row r="196" spans="1:14">
      <c r="A196">
        <v>3323</v>
      </c>
      <c r="B196" t="s">
        <v>730</v>
      </c>
      <c r="C196" t="s">
        <v>437</v>
      </c>
      <c r="D196" t="s">
        <v>73</v>
      </c>
      <c r="E196" t="s">
        <v>169</v>
      </c>
      <c r="F196">
        <v>26</v>
      </c>
      <c r="G196" t="str">
        <f t="shared" si="23"/>
        <v>เด็กหญิงกาณจ์ชณิฐ   บุญมารัตน์หิรัญ</v>
      </c>
      <c r="J196">
        <f t="shared" si="18"/>
        <v>3323</v>
      </c>
      <c r="K196" t="str">
        <f t="shared" si="19"/>
        <v>เด็กหญิงกาณจ์ชณิฐ   บุญมารัตน์หิรัญ</v>
      </c>
      <c r="L196">
        <f t="shared" si="20"/>
        <v>3323</v>
      </c>
      <c r="M196" t="str">
        <f t="shared" si="21"/>
        <v>ป.4/1</v>
      </c>
      <c r="N196">
        <f t="shared" si="22"/>
        <v>26</v>
      </c>
    </row>
    <row r="197" spans="1:14">
      <c r="A197">
        <v>3416</v>
      </c>
      <c r="B197" t="s">
        <v>730</v>
      </c>
      <c r="C197" t="s">
        <v>449</v>
      </c>
      <c r="D197" t="s">
        <v>99</v>
      </c>
      <c r="E197" t="s">
        <v>169</v>
      </c>
      <c r="F197">
        <v>27</v>
      </c>
      <c r="G197" t="str">
        <f t="shared" si="23"/>
        <v>เด็กหญิงณัฐณิชา   ยูลึ</v>
      </c>
      <c r="J197">
        <f t="shared" si="18"/>
        <v>3416</v>
      </c>
      <c r="K197" t="str">
        <f t="shared" si="19"/>
        <v>เด็กหญิงณัฐณิชา   ยูลึ</v>
      </c>
      <c r="L197">
        <f t="shared" si="20"/>
        <v>3416</v>
      </c>
      <c r="M197" t="str">
        <f t="shared" si="21"/>
        <v>ป.4/1</v>
      </c>
      <c r="N197">
        <f t="shared" si="22"/>
        <v>27</v>
      </c>
    </row>
    <row r="198" spans="1:14">
      <c r="A198">
        <v>3464</v>
      </c>
      <c r="B198" t="s">
        <v>730</v>
      </c>
      <c r="C198" t="s">
        <v>439</v>
      </c>
      <c r="D198" t="s">
        <v>75</v>
      </c>
      <c r="E198" t="s">
        <v>169</v>
      </c>
      <c r="F198">
        <v>28</v>
      </c>
      <c r="G198" t="str">
        <f t="shared" si="23"/>
        <v>เด็กหญิงมณีนุช   มั่นกลิ่น</v>
      </c>
      <c r="J198">
        <f t="shared" si="18"/>
        <v>3464</v>
      </c>
      <c r="K198" t="str">
        <f t="shared" si="19"/>
        <v>เด็กหญิงมณีนุช   มั่นกลิ่น</v>
      </c>
      <c r="L198">
        <f t="shared" si="20"/>
        <v>3464</v>
      </c>
      <c r="M198" t="str">
        <f t="shared" si="21"/>
        <v>ป.4/1</v>
      </c>
      <c r="N198">
        <f t="shared" si="22"/>
        <v>28</v>
      </c>
    </row>
    <row r="199" spans="1:14">
      <c r="A199">
        <v>3465</v>
      </c>
      <c r="B199" t="s">
        <v>730</v>
      </c>
      <c r="C199" t="s">
        <v>440</v>
      </c>
      <c r="D199" t="s">
        <v>76</v>
      </c>
      <c r="E199" t="s">
        <v>169</v>
      </c>
      <c r="F199">
        <v>29</v>
      </c>
      <c r="G199" t="str">
        <f t="shared" si="23"/>
        <v>เด็กหญิงกฤษณา   อดิศรสุวรรณ</v>
      </c>
      <c r="J199">
        <f t="shared" si="18"/>
        <v>3465</v>
      </c>
      <c r="K199" t="str">
        <f t="shared" si="19"/>
        <v>เด็กหญิงกฤษณา   อดิศรสุวรรณ</v>
      </c>
      <c r="L199">
        <f t="shared" si="20"/>
        <v>3465</v>
      </c>
      <c r="M199" t="str">
        <f t="shared" si="21"/>
        <v>ป.4/1</v>
      </c>
      <c r="N199">
        <f t="shared" si="22"/>
        <v>29</v>
      </c>
    </row>
    <row r="200" spans="1:14">
      <c r="A200">
        <v>3558</v>
      </c>
      <c r="B200" t="s">
        <v>730</v>
      </c>
      <c r="C200" t="s">
        <v>1043</v>
      </c>
      <c r="D200" t="s">
        <v>1044</v>
      </c>
      <c r="E200" t="s">
        <v>169</v>
      </c>
      <c r="F200">
        <v>30</v>
      </c>
      <c r="G200" t="str">
        <f t="shared" si="23"/>
        <v>เด็กหญิงณิชนันท์   ใจสอน</v>
      </c>
      <c r="J200">
        <f t="shared" si="18"/>
        <v>3558</v>
      </c>
      <c r="K200" t="str">
        <f t="shared" si="19"/>
        <v>เด็กหญิงณิชนันท์   ใจสอน</v>
      </c>
      <c r="L200">
        <f t="shared" si="20"/>
        <v>3558</v>
      </c>
      <c r="M200" t="str">
        <f t="shared" si="21"/>
        <v>ป.4/1</v>
      </c>
      <c r="N200">
        <f t="shared" si="22"/>
        <v>30</v>
      </c>
    </row>
    <row r="201" spans="1:14">
      <c r="A201">
        <v>3584</v>
      </c>
      <c r="B201" t="s">
        <v>730</v>
      </c>
      <c r="C201" t="s">
        <v>1132</v>
      </c>
      <c r="D201" t="s">
        <v>1133</v>
      </c>
      <c r="E201" t="s">
        <v>169</v>
      </c>
      <c r="F201">
        <v>31</v>
      </c>
      <c r="G201" t="str">
        <f t="shared" si="23"/>
        <v>เด็กหญิงไอยรดา   ไชยชนะ</v>
      </c>
      <c r="J201">
        <f t="shared" si="18"/>
        <v>3584</v>
      </c>
      <c r="K201" t="str">
        <f t="shared" si="19"/>
        <v>เด็กหญิงไอยรดา   ไชยชนะ</v>
      </c>
      <c r="L201">
        <f t="shared" si="20"/>
        <v>3584</v>
      </c>
      <c r="M201" t="str">
        <f t="shared" si="21"/>
        <v>ป.4/1</v>
      </c>
      <c r="N201">
        <f t="shared" si="22"/>
        <v>31</v>
      </c>
    </row>
    <row r="202" spans="1:14">
      <c r="A202">
        <v>3710</v>
      </c>
      <c r="B202" t="s">
        <v>730</v>
      </c>
      <c r="C202" t="s">
        <v>1648</v>
      </c>
      <c r="D202" t="s">
        <v>1649</v>
      </c>
      <c r="E202" t="s">
        <v>169</v>
      </c>
      <c r="F202">
        <v>32</v>
      </c>
      <c r="G202" t="str">
        <f t="shared" si="23"/>
        <v>เด็กหญิงกัญญารัตน์   อินต๊ะ</v>
      </c>
      <c r="J202">
        <f t="shared" si="18"/>
        <v>3710</v>
      </c>
      <c r="K202" t="str">
        <f t="shared" si="19"/>
        <v>เด็กหญิงกัญญารัตน์   อินต๊ะ</v>
      </c>
      <c r="L202">
        <f t="shared" si="20"/>
        <v>3710</v>
      </c>
      <c r="M202" t="str">
        <f t="shared" si="21"/>
        <v>ป.4/1</v>
      </c>
      <c r="N202">
        <f t="shared" si="22"/>
        <v>32</v>
      </c>
    </row>
    <row r="203" spans="1:14">
      <c r="A203">
        <v>3711</v>
      </c>
      <c r="B203" t="s">
        <v>730</v>
      </c>
      <c r="C203" t="s">
        <v>449</v>
      </c>
      <c r="D203" t="s">
        <v>1650</v>
      </c>
      <c r="E203" t="s">
        <v>169</v>
      </c>
      <c r="F203">
        <v>33</v>
      </c>
      <c r="G203" t="str">
        <f t="shared" si="23"/>
        <v>เด็กหญิงณัฐณิชา   ยอมใจอยู่</v>
      </c>
      <c r="J203">
        <f t="shared" si="18"/>
        <v>3711</v>
      </c>
      <c r="K203" t="str">
        <f t="shared" si="19"/>
        <v>เด็กหญิงณัฐณิชา   ยอมใจอยู่</v>
      </c>
      <c r="L203">
        <f t="shared" si="20"/>
        <v>3711</v>
      </c>
      <c r="M203" t="str">
        <f t="shared" si="21"/>
        <v>ป.4/1</v>
      </c>
      <c r="N203">
        <f t="shared" si="22"/>
        <v>33</v>
      </c>
    </row>
    <row r="204" spans="1:14">
      <c r="A204">
        <v>3015</v>
      </c>
      <c r="B204" t="s">
        <v>729</v>
      </c>
      <c r="C204" t="s">
        <v>466</v>
      </c>
      <c r="D204" t="s">
        <v>60</v>
      </c>
      <c r="E204" t="s">
        <v>198</v>
      </c>
      <c r="F204">
        <v>1</v>
      </c>
      <c r="G204" t="str">
        <f t="shared" si="23"/>
        <v>เด็กชายอภิรักษ์   หมั่นเหมาะ</v>
      </c>
      <c r="J204">
        <f t="shared" ref="J204:J267" si="24">A204</f>
        <v>3015</v>
      </c>
      <c r="K204" t="str">
        <f t="shared" ref="K204:K267" si="25">G204</f>
        <v>เด็กชายอภิรักษ์   หมั่นเหมาะ</v>
      </c>
      <c r="L204">
        <f t="shared" ref="L204:L267" si="26">J204</f>
        <v>3015</v>
      </c>
      <c r="M204" t="str">
        <f t="shared" ref="M204:M267" si="27">E204</f>
        <v>ป.4/2</v>
      </c>
      <c r="N204">
        <f t="shared" ref="N204:N267" si="28">F204</f>
        <v>1</v>
      </c>
    </row>
    <row r="205" spans="1:14">
      <c r="A205">
        <v>3027</v>
      </c>
      <c r="B205" t="s">
        <v>729</v>
      </c>
      <c r="C205" t="s">
        <v>453</v>
      </c>
      <c r="D205" t="s">
        <v>89</v>
      </c>
      <c r="E205" t="s">
        <v>198</v>
      </c>
      <c r="F205">
        <v>2</v>
      </c>
      <c r="G205" t="str">
        <f t="shared" si="23"/>
        <v>เด็กชายธีรเดช   อินถา</v>
      </c>
      <c r="J205">
        <f t="shared" si="24"/>
        <v>3027</v>
      </c>
      <c r="K205" t="str">
        <f t="shared" si="25"/>
        <v>เด็กชายธีรเดช   อินถา</v>
      </c>
      <c r="L205">
        <f t="shared" si="26"/>
        <v>3027</v>
      </c>
      <c r="M205" t="str">
        <f t="shared" si="27"/>
        <v>ป.4/2</v>
      </c>
      <c r="N205">
        <f t="shared" si="28"/>
        <v>2</v>
      </c>
    </row>
    <row r="206" spans="1:14">
      <c r="A206">
        <v>3028</v>
      </c>
      <c r="B206" t="s">
        <v>729</v>
      </c>
      <c r="C206" t="s">
        <v>467</v>
      </c>
      <c r="D206" t="s">
        <v>101</v>
      </c>
      <c r="E206" t="s">
        <v>198</v>
      </c>
      <c r="F206">
        <v>3</v>
      </c>
      <c r="G206" t="str">
        <f t="shared" si="23"/>
        <v>เด็กชายอมรเทพ   ใจแก้ว</v>
      </c>
      <c r="J206">
        <f t="shared" si="24"/>
        <v>3028</v>
      </c>
      <c r="K206" t="str">
        <f t="shared" si="25"/>
        <v>เด็กชายอมรเทพ   ใจแก้ว</v>
      </c>
      <c r="L206">
        <f t="shared" si="26"/>
        <v>3028</v>
      </c>
      <c r="M206" t="str">
        <f t="shared" si="27"/>
        <v>ป.4/2</v>
      </c>
      <c r="N206">
        <f t="shared" si="28"/>
        <v>3</v>
      </c>
    </row>
    <row r="207" spans="1:14">
      <c r="A207">
        <v>3148</v>
      </c>
      <c r="B207" t="s">
        <v>729</v>
      </c>
      <c r="C207" t="s">
        <v>468</v>
      </c>
      <c r="D207" t="s">
        <v>102</v>
      </c>
      <c r="E207" t="s">
        <v>198</v>
      </c>
      <c r="F207">
        <v>4</v>
      </c>
      <c r="G207" t="str">
        <f t="shared" si="23"/>
        <v>เด็กชายวรกานต์   สายธิ</v>
      </c>
      <c r="J207">
        <f t="shared" si="24"/>
        <v>3148</v>
      </c>
      <c r="K207" t="str">
        <f t="shared" si="25"/>
        <v>เด็กชายวรกานต์   สายธิ</v>
      </c>
      <c r="L207">
        <f t="shared" si="26"/>
        <v>3148</v>
      </c>
      <c r="M207" t="str">
        <f t="shared" si="27"/>
        <v>ป.4/2</v>
      </c>
      <c r="N207">
        <f t="shared" si="28"/>
        <v>4</v>
      </c>
    </row>
    <row r="208" spans="1:14">
      <c r="A208">
        <v>3170</v>
      </c>
      <c r="B208" t="s">
        <v>729</v>
      </c>
      <c r="C208" t="s">
        <v>454</v>
      </c>
      <c r="D208" t="s">
        <v>90</v>
      </c>
      <c r="E208" t="s">
        <v>198</v>
      </c>
      <c r="F208">
        <v>5</v>
      </c>
      <c r="G208" t="str">
        <f t="shared" si="23"/>
        <v>เด็กชายภาสวร   เยมอ</v>
      </c>
      <c r="J208">
        <f t="shared" si="24"/>
        <v>3170</v>
      </c>
      <c r="K208" t="str">
        <f t="shared" si="25"/>
        <v>เด็กชายภาสวร   เยมอ</v>
      </c>
      <c r="L208">
        <f t="shared" si="26"/>
        <v>3170</v>
      </c>
      <c r="M208" t="str">
        <f t="shared" si="27"/>
        <v>ป.4/2</v>
      </c>
      <c r="N208">
        <f t="shared" si="28"/>
        <v>5</v>
      </c>
    </row>
    <row r="209" spans="1:14">
      <c r="A209">
        <v>3237</v>
      </c>
      <c r="B209" t="s">
        <v>729</v>
      </c>
      <c r="C209" t="s">
        <v>455</v>
      </c>
      <c r="D209" t="s">
        <v>91</v>
      </c>
      <c r="E209" t="s">
        <v>198</v>
      </c>
      <c r="F209">
        <v>6</v>
      </c>
      <c r="G209" t="str">
        <f t="shared" si="23"/>
        <v>เด็กชายอลงกรณ์   อินตะรัตน์</v>
      </c>
      <c r="J209">
        <f t="shared" si="24"/>
        <v>3237</v>
      </c>
      <c r="K209" t="str">
        <f t="shared" si="25"/>
        <v>เด็กชายอลงกรณ์   อินตะรัตน์</v>
      </c>
      <c r="L209">
        <f t="shared" si="26"/>
        <v>3237</v>
      </c>
      <c r="M209" t="str">
        <f t="shared" si="27"/>
        <v>ป.4/2</v>
      </c>
      <c r="N209">
        <f t="shared" si="28"/>
        <v>6</v>
      </c>
    </row>
    <row r="210" spans="1:14">
      <c r="A210">
        <v>3238</v>
      </c>
      <c r="B210" t="s">
        <v>729</v>
      </c>
      <c r="C210" t="s">
        <v>469</v>
      </c>
      <c r="D210" t="s">
        <v>103</v>
      </c>
      <c r="E210" t="s">
        <v>198</v>
      </c>
      <c r="F210">
        <v>7</v>
      </c>
      <c r="G210" t="str">
        <f t="shared" si="23"/>
        <v>เด็กชายจารุพรรธน์   ตาสาย</v>
      </c>
      <c r="J210">
        <f t="shared" si="24"/>
        <v>3238</v>
      </c>
      <c r="K210" t="str">
        <f t="shared" si="25"/>
        <v>เด็กชายจารุพรรธน์   ตาสาย</v>
      </c>
      <c r="L210">
        <f t="shared" si="26"/>
        <v>3238</v>
      </c>
      <c r="M210" t="str">
        <f t="shared" si="27"/>
        <v>ป.4/2</v>
      </c>
      <c r="N210">
        <f t="shared" si="28"/>
        <v>7</v>
      </c>
    </row>
    <row r="211" spans="1:14">
      <c r="A211">
        <v>3307</v>
      </c>
      <c r="B211" t="s">
        <v>729</v>
      </c>
      <c r="C211" t="s">
        <v>1543</v>
      </c>
      <c r="D211" t="s">
        <v>104</v>
      </c>
      <c r="E211" t="s">
        <v>198</v>
      </c>
      <c r="F211">
        <v>8</v>
      </c>
      <c r="G211" t="str">
        <f t="shared" si="23"/>
        <v>เด็กชายชนพงศ์   ท้าวกันทา</v>
      </c>
      <c r="J211">
        <f t="shared" si="24"/>
        <v>3307</v>
      </c>
      <c r="K211" t="str">
        <f t="shared" si="25"/>
        <v>เด็กชายชนพงศ์   ท้าวกันทา</v>
      </c>
      <c r="L211">
        <f t="shared" si="26"/>
        <v>3307</v>
      </c>
      <c r="M211" t="str">
        <f t="shared" si="27"/>
        <v>ป.4/2</v>
      </c>
      <c r="N211">
        <f t="shared" si="28"/>
        <v>8</v>
      </c>
    </row>
    <row r="212" spans="1:14">
      <c r="A212">
        <v>3308</v>
      </c>
      <c r="B212" t="s">
        <v>729</v>
      </c>
      <c r="C212" t="s">
        <v>471</v>
      </c>
      <c r="D212" t="s">
        <v>105</v>
      </c>
      <c r="E212" t="s">
        <v>198</v>
      </c>
      <c r="F212">
        <v>9</v>
      </c>
      <c r="G212" t="str">
        <f t="shared" si="23"/>
        <v>เด็กชายธนภัทร   จันบุญธรรม</v>
      </c>
      <c r="J212">
        <f t="shared" si="24"/>
        <v>3308</v>
      </c>
      <c r="K212" t="str">
        <f t="shared" si="25"/>
        <v>เด็กชายธนภัทร   จันบุญธรรม</v>
      </c>
      <c r="L212">
        <f t="shared" si="26"/>
        <v>3308</v>
      </c>
      <c r="M212" t="str">
        <f t="shared" si="27"/>
        <v>ป.4/2</v>
      </c>
      <c r="N212">
        <f t="shared" si="28"/>
        <v>9</v>
      </c>
    </row>
    <row r="213" spans="1:14">
      <c r="A213">
        <v>3457</v>
      </c>
      <c r="B213" t="s">
        <v>729</v>
      </c>
      <c r="C213" t="s">
        <v>518</v>
      </c>
      <c r="D213" t="s">
        <v>128</v>
      </c>
      <c r="E213" t="s">
        <v>198</v>
      </c>
      <c r="F213">
        <v>10</v>
      </c>
      <c r="G213" t="str">
        <f t="shared" si="23"/>
        <v>เด็กชายพีรพล   สุรินทร์ชัย</v>
      </c>
      <c r="J213">
        <f t="shared" si="24"/>
        <v>3457</v>
      </c>
      <c r="K213" t="str">
        <f t="shared" si="25"/>
        <v>เด็กชายพีรพล   สุรินทร์ชัย</v>
      </c>
      <c r="L213">
        <f t="shared" si="26"/>
        <v>3457</v>
      </c>
      <c r="M213" t="str">
        <f t="shared" si="27"/>
        <v>ป.4/2</v>
      </c>
      <c r="N213">
        <f t="shared" si="28"/>
        <v>10</v>
      </c>
    </row>
    <row r="214" spans="1:14">
      <c r="A214">
        <v>3461</v>
      </c>
      <c r="B214" t="s">
        <v>729</v>
      </c>
      <c r="C214" t="s">
        <v>1544</v>
      </c>
      <c r="D214" t="s">
        <v>85</v>
      </c>
      <c r="E214" t="s">
        <v>198</v>
      </c>
      <c r="F214">
        <v>11</v>
      </c>
      <c r="G214" t="str">
        <f t="shared" si="23"/>
        <v>เด็กชายจิรัฏฐ์   เชื้อเมืองพาน</v>
      </c>
      <c r="J214">
        <f t="shared" si="24"/>
        <v>3461</v>
      </c>
      <c r="K214" t="str">
        <f t="shared" si="25"/>
        <v>เด็กชายจิรัฏฐ์   เชื้อเมืองพาน</v>
      </c>
      <c r="L214">
        <f t="shared" si="26"/>
        <v>3461</v>
      </c>
      <c r="M214" t="str">
        <f t="shared" si="27"/>
        <v>ป.4/2</v>
      </c>
      <c r="N214">
        <f t="shared" si="28"/>
        <v>11</v>
      </c>
    </row>
    <row r="215" spans="1:14">
      <c r="A215">
        <v>3562</v>
      </c>
      <c r="B215" t="s">
        <v>729</v>
      </c>
      <c r="C215" t="s">
        <v>482</v>
      </c>
      <c r="D215" t="s">
        <v>1063</v>
      </c>
      <c r="E215" t="s">
        <v>198</v>
      </c>
      <c r="F215">
        <v>12</v>
      </c>
      <c r="G215" t="str">
        <f t="shared" si="23"/>
        <v>เด็กชายกิตติภพ   พนมไพร</v>
      </c>
      <c r="J215">
        <f t="shared" si="24"/>
        <v>3562</v>
      </c>
      <c r="K215" t="str">
        <f t="shared" si="25"/>
        <v>เด็กชายกิตติภพ   พนมไพร</v>
      </c>
      <c r="L215">
        <f t="shared" si="26"/>
        <v>3562</v>
      </c>
      <c r="M215" t="str">
        <f t="shared" si="27"/>
        <v>ป.4/2</v>
      </c>
      <c r="N215">
        <f t="shared" si="28"/>
        <v>12</v>
      </c>
    </row>
    <row r="216" spans="1:14">
      <c r="A216">
        <v>3688</v>
      </c>
      <c r="B216" t="s">
        <v>729</v>
      </c>
      <c r="C216" t="s">
        <v>605</v>
      </c>
      <c r="D216" t="s">
        <v>1685</v>
      </c>
      <c r="E216" t="s">
        <v>198</v>
      </c>
      <c r="F216">
        <v>13</v>
      </c>
      <c r="G216" t="str">
        <f t="shared" si="23"/>
        <v>เด็กชายณัฐวุฒิ   ภาณรมย์</v>
      </c>
      <c r="J216">
        <f t="shared" si="24"/>
        <v>3688</v>
      </c>
      <c r="K216" t="str">
        <f t="shared" si="25"/>
        <v>เด็กชายณัฐวุฒิ   ภาณรมย์</v>
      </c>
      <c r="L216">
        <f t="shared" si="26"/>
        <v>3688</v>
      </c>
      <c r="M216" t="str">
        <f t="shared" si="27"/>
        <v>ป.4/2</v>
      </c>
      <c r="N216">
        <f t="shared" si="28"/>
        <v>13</v>
      </c>
    </row>
    <row r="217" spans="1:14">
      <c r="A217">
        <v>3019</v>
      </c>
      <c r="B217" t="s">
        <v>730</v>
      </c>
      <c r="C217" t="s">
        <v>459</v>
      </c>
      <c r="D217" t="s">
        <v>94</v>
      </c>
      <c r="E217" t="s">
        <v>198</v>
      </c>
      <c r="F217">
        <v>14</v>
      </c>
      <c r="G217" t="str">
        <f t="shared" si="23"/>
        <v>เด็กหญิงสุวภัทร   ก้อนแก้ว</v>
      </c>
      <c r="J217">
        <f t="shared" si="24"/>
        <v>3019</v>
      </c>
      <c r="K217" t="str">
        <f t="shared" si="25"/>
        <v>เด็กหญิงสุวภัทร   ก้อนแก้ว</v>
      </c>
      <c r="L217">
        <f t="shared" si="26"/>
        <v>3019</v>
      </c>
      <c r="M217" t="str">
        <f t="shared" si="27"/>
        <v>ป.4/2</v>
      </c>
      <c r="N217">
        <f t="shared" si="28"/>
        <v>14</v>
      </c>
    </row>
    <row r="218" spans="1:14">
      <c r="A218">
        <v>3020</v>
      </c>
      <c r="B218" t="s">
        <v>730</v>
      </c>
      <c r="C218" t="s">
        <v>472</v>
      </c>
      <c r="D218" t="s">
        <v>85</v>
      </c>
      <c r="E218" t="s">
        <v>198</v>
      </c>
      <c r="F218">
        <v>15</v>
      </c>
      <c r="G218" t="str">
        <f t="shared" si="23"/>
        <v>เด็กหญิงพัณณิตา   เชื้อเมืองพาน</v>
      </c>
      <c r="J218">
        <f t="shared" si="24"/>
        <v>3020</v>
      </c>
      <c r="K218" t="str">
        <f t="shared" si="25"/>
        <v>เด็กหญิงพัณณิตา   เชื้อเมืองพาน</v>
      </c>
      <c r="L218">
        <f t="shared" si="26"/>
        <v>3020</v>
      </c>
      <c r="M218" t="str">
        <f t="shared" si="27"/>
        <v>ป.4/2</v>
      </c>
      <c r="N218">
        <f t="shared" si="28"/>
        <v>15</v>
      </c>
    </row>
    <row r="219" spans="1:14">
      <c r="A219">
        <v>3032</v>
      </c>
      <c r="B219" t="s">
        <v>730</v>
      </c>
      <c r="C219" t="s">
        <v>473</v>
      </c>
      <c r="D219" t="s">
        <v>106</v>
      </c>
      <c r="E219" t="s">
        <v>198</v>
      </c>
      <c r="F219">
        <v>16</v>
      </c>
      <c r="G219" t="str">
        <f t="shared" si="23"/>
        <v>เด็กหญิงสุกานดา   หมุดป้อ</v>
      </c>
      <c r="J219">
        <f t="shared" si="24"/>
        <v>3032</v>
      </c>
      <c r="K219" t="str">
        <f t="shared" si="25"/>
        <v>เด็กหญิงสุกานดา   หมุดป้อ</v>
      </c>
      <c r="L219">
        <f t="shared" si="26"/>
        <v>3032</v>
      </c>
      <c r="M219" t="str">
        <f t="shared" si="27"/>
        <v>ป.4/2</v>
      </c>
      <c r="N219">
        <f t="shared" si="28"/>
        <v>16</v>
      </c>
    </row>
    <row r="220" spans="1:14">
      <c r="A220">
        <v>3038</v>
      </c>
      <c r="B220" t="s">
        <v>730</v>
      </c>
      <c r="C220" t="s">
        <v>460</v>
      </c>
      <c r="D220" t="s">
        <v>95</v>
      </c>
      <c r="E220" t="s">
        <v>198</v>
      </c>
      <c r="F220">
        <v>17</v>
      </c>
      <c r="G220" t="str">
        <f t="shared" si="23"/>
        <v>เด็กหญิงณิชาพร   จอมแก้ว</v>
      </c>
      <c r="J220">
        <f t="shared" si="24"/>
        <v>3038</v>
      </c>
      <c r="K220" t="str">
        <f t="shared" si="25"/>
        <v>เด็กหญิงณิชาพร   จอมแก้ว</v>
      </c>
      <c r="L220">
        <f t="shared" si="26"/>
        <v>3038</v>
      </c>
      <c r="M220" t="str">
        <f t="shared" si="27"/>
        <v>ป.4/2</v>
      </c>
      <c r="N220">
        <f t="shared" si="28"/>
        <v>17</v>
      </c>
    </row>
    <row r="221" spans="1:14">
      <c r="A221">
        <v>3053</v>
      </c>
      <c r="B221" t="s">
        <v>730</v>
      </c>
      <c r="C221" t="s">
        <v>1038</v>
      </c>
      <c r="D221" t="s">
        <v>107</v>
      </c>
      <c r="E221" t="s">
        <v>198</v>
      </c>
      <c r="F221">
        <v>18</v>
      </c>
      <c r="G221" t="str">
        <f t="shared" si="23"/>
        <v>เด็กหญิงณัฐสินี   กองยักษี</v>
      </c>
      <c r="J221">
        <f t="shared" si="24"/>
        <v>3053</v>
      </c>
      <c r="K221" t="str">
        <f t="shared" si="25"/>
        <v>เด็กหญิงณัฐสินี   กองยักษี</v>
      </c>
      <c r="L221">
        <f t="shared" si="26"/>
        <v>3053</v>
      </c>
      <c r="M221" t="str">
        <f t="shared" si="27"/>
        <v>ป.4/2</v>
      </c>
      <c r="N221">
        <f t="shared" si="28"/>
        <v>18</v>
      </c>
    </row>
    <row r="222" spans="1:14">
      <c r="A222">
        <v>3172</v>
      </c>
      <c r="B222" t="s">
        <v>730</v>
      </c>
      <c r="C222" t="s">
        <v>449</v>
      </c>
      <c r="D222" t="s">
        <v>85</v>
      </c>
      <c r="E222" t="s">
        <v>198</v>
      </c>
      <c r="F222">
        <v>19</v>
      </c>
      <c r="G222" t="str">
        <f t="shared" si="23"/>
        <v>เด็กหญิงณัฐณิชา   เชื้อเมืองพาน</v>
      </c>
      <c r="J222">
        <f t="shared" si="24"/>
        <v>3172</v>
      </c>
      <c r="K222" t="str">
        <f t="shared" si="25"/>
        <v>เด็กหญิงณัฐณิชา   เชื้อเมืองพาน</v>
      </c>
      <c r="L222">
        <f t="shared" si="26"/>
        <v>3172</v>
      </c>
      <c r="M222" t="str">
        <f t="shared" si="27"/>
        <v>ป.4/2</v>
      </c>
      <c r="N222">
        <f t="shared" si="28"/>
        <v>19</v>
      </c>
    </row>
    <row r="223" spans="1:14">
      <c r="A223">
        <v>3175</v>
      </c>
      <c r="B223" t="s">
        <v>730</v>
      </c>
      <c r="C223" t="s">
        <v>1025</v>
      </c>
      <c r="D223" t="s">
        <v>108</v>
      </c>
      <c r="E223" t="s">
        <v>198</v>
      </c>
      <c r="F223">
        <v>20</v>
      </c>
      <c r="G223" t="str">
        <f t="shared" si="23"/>
        <v>เด็กหญิงณัฏฐกมล   ใจหล้า</v>
      </c>
      <c r="J223">
        <f t="shared" si="24"/>
        <v>3175</v>
      </c>
      <c r="K223" t="str">
        <f t="shared" si="25"/>
        <v>เด็กหญิงณัฏฐกมล   ใจหล้า</v>
      </c>
      <c r="L223">
        <f t="shared" si="26"/>
        <v>3175</v>
      </c>
      <c r="M223" t="str">
        <f t="shared" si="27"/>
        <v>ป.4/2</v>
      </c>
      <c r="N223">
        <f t="shared" si="28"/>
        <v>20</v>
      </c>
    </row>
    <row r="224" spans="1:14">
      <c r="A224">
        <v>3180</v>
      </c>
      <c r="B224" t="s">
        <v>730</v>
      </c>
      <c r="C224" t="s">
        <v>461</v>
      </c>
      <c r="D224" t="s">
        <v>96</v>
      </c>
      <c r="E224" t="s">
        <v>198</v>
      </c>
      <c r="F224">
        <v>21</v>
      </c>
      <c r="G224" t="str">
        <f t="shared" si="23"/>
        <v>เด็กหญิงปุณชญาณัฏฐ์   บุญตัน</v>
      </c>
      <c r="J224">
        <f t="shared" si="24"/>
        <v>3180</v>
      </c>
      <c r="K224" t="str">
        <f t="shared" si="25"/>
        <v>เด็กหญิงปุณชญาณัฏฐ์   บุญตัน</v>
      </c>
      <c r="L224">
        <f t="shared" si="26"/>
        <v>3180</v>
      </c>
      <c r="M224" t="str">
        <f t="shared" si="27"/>
        <v>ป.4/2</v>
      </c>
      <c r="N224">
        <f t="shared" si="28"/>
        <v>21</v>
      </c>
    </row>
    <row r="225" spans="1:14">
      <c r="A225">
        <v>3239</v>
      </c>
      <c r="B225" t="s">
        <v>730</v>
      </c>
      <c r="C225" t="s">
        <v>462</v>
      </c>
      <c r="D225" t="s">
        <v>97</v>
      </c>
      <c r="E225" t="s">
        <v>198</v>
      </c>
      <c r="F225">
        <v>22</v>
      </c>
      <c r="G225" t="str">
        <f t="shared" si="23"/>
        <v>เด็กหญิงศุภินันชญา   พัวศิริประภา</v>
      </c>
      <c r="J225">
        <f t="shared" si="24"/>
        <v>3239</v>
      </c>
      <c r="K225" t="str">
        <f t="shared" si="25"/>
        <v>เด็กหญิงศุภินันชญา   พัวศิริประภา</v>
      </c>
      <c r="L225">
        <f t="shared" si="26"/>
        <v>3239</v>
      </c>
      <c r="M225" t="str">
        <f t="shared" si="27"/>
        <v>ป.4/2</v>
      </c>
      <c r="N225">
        <f t="shared" si="28"/>
        <v>22</v>
      </c>
    </row>
    <row r="226" spans="1:14">
      <c r="A226">
        <v>3309</v>
      </c>
      <c r="B226" t="s">
        <v>730</v>
      </c>
      <c r="C226" t="s">
        <v>474</v>
      </c>
      <c r="D226" t="s">
        <v>109</v>
      </c>
      <c r="E226" t="s">
        <v>198</v>
      </c>
      <c r="F226">
        <v>23</v>
      </c>
      <c r="G226" t="str">
        <f t="shared" si="23"/>
        <v>เด็กหญิงบัณฑิตา   อวดสุข</v>
      </c>
      <c r="J226">
        <f t="shared" si="24"/>
        <v>3309</v>
      </c>
      <c r="K226" t="str">
        <f t="shared" si="25"/>
        <v>เด็กหญิงบัณฑิตา   อวดสุข</v>
      </c>
      <c r="L226">
        <f t="shared" si="26"/>
        <v>3309</v>
      </c>
      <c r="M226" t="str">
        <f t="shared" si="27"/>
        <v>ป.4/2</v>
      </c>
      <c r="N226">
        <f t="shared" si="28"/>
        <v>23</v>
      </c>
    </row>
    <row r="227" spans="1:14">
      <c r="A227">
        <v>3311</v>
      </c>
      <c r="B227" t="s">
        <v>730</v>
      </c>
      <c r="C227" t="s">
        <v>475</v>
      </c>
      <c r="D227" t="s">
        <v>110</v>
      </c>
      <c r="E227" t="s">
        <v>198</v>
      </c>
      <c r="F227">
        <v>24</v>
      </c>
      <c r="G227" t="str">
        <f t="shared" si="23"/>
        <v>เด็กหญิงณภัทรชนก   วงศ์คม</v>
      </c>
      <c r="J227">
        <f t="shared" si="24"/>
        <v>3311</v>
      </c>
      <c r="K227" t="str">
        <f t="shared" si="25"/>
        <v>เด็กหญิงณภัทรชนก   วงศ์คม</v>
      </c>
      <c r="L227">
        <f t="shared" si="26"/>
        <v>3311</v>
      </c>
      <c r="M227" t="str">
        <f t="shared" si="27"/>
        <v>ป.4/2</v>
      </c>
      <c r="N227">
        <f t="shared" si="28"/>
        <v>24</v>
      </c>
    </row>
    <row r="228" spans="1:14">
      <c r="A228">
        <v>3313</v>
      </c>
      <c r="B228" t="s">
        <v>730</v>
      </c>
      <c r="C228" t="s">
        <v>476</v>
      </c>
      <c r="D228" t="s">
        <v>111</v>
      </c>
      <c r="E228" t="s">
        <v>198</v>
      </c>
      <c r="F228">
        <v>25</v>
      </c>
      <c r="G228" t="str">
        <f t="shared" si="23"/>
        <v>เด็กหญิงวรรณกานต์   ยมภา</v>
      </c>
      <c r="J228">
        <f t="shared" si="24"/>
        <v>3313</v>
      </c>
      <c r="K228" t="str">
        <f t="shared" si="25"/>
        <v>เด็กหญิงวรรณกานต์   ยมภา</v>
      </c>
      <c r="L228">
        <f t="shared" si="26"/>
        <v>3313</v>
      </c>
      <c r="M228" t="str">
        <f t="shared" si="27"/>
        <v>ป.4/2</v>
      </c>
      <c r="N228">
        <f t="shared" si="28"/>
        <v>25</v>
      </c>
    </row>
    <row r="229" spans="1:14">
      <c r="A229">
        <v>3314</v>
      </c>
      <c r="B229" t="s">
        <v>730</v>
      </c>
      <c r="C229" t="s">
        <v>477</v>
      </c>
      <c r="D229" t="s">
        <v>73</v>
      </c>
      <c r="E229" t="s">
        <v>198</v>
      </c>
      <c r="F229">
        <v>26</v>
      </c>
      <c r="G229" t="str">
        <f t="shared" si="23"/>
        <v>เด็กหญิงกาณจ์พิชฌา   บุญมารัตน์หิรัญ</v>
      </c>
      <c r="J229">
        <f t="shared" si="24"/>
        <v>3314</v>
      </c>
      <c r="K229" t="str">
        <f t="shared" si="25"/>
        <v>เด็กหญิงกาณจ์พิชฌา   บุญมารัตน์หิรัญ</v>
      </c>
      <c r="L229">
        <f t="shared" si="26"/>
        <v>3314</v>
      </c>
      <c r="M229" t="str">
        <f t="shared" si="27"/>
        <v>ป.4/2</v>
      </c>
      <c r="N229">
        <f t="shared" si="28"/>
        <v>26</v>
      </c>
    </row>
    <row r="230" spans="1:14">
      <c r="A230">
        <v>3315</v>
      </c>
      <c r="B230" t="s">
        <v>730</v>
      </c>
      <c r="C230" t="s">
        <v>478</v>
      </c>
      <c r="D230" t="s">
        <v>112</v>
      </c>
      <c r="E230" t="s">
        <v>198</v>
      </c>
      <c r="F230">
        <v>27</v>
      </c>
      <c r="G230" t="str">
        <f t="shared" si="23"/>
        <v>เด็กหญิงชนิกานต์   สิงห์คะนัน</v>
      </c>
      <c r="J230">
        <f t="shared" si="24"/>
        <v>3315</v>
      </c>
      <c r="K230" t="str">
        <f t="shared" si="25"/>
        <v>เด็กหญิงชนิกานต์   สิงห์คะนัน</v>
      </c>
      <c r="L230">
        <f t="shared" si="26"/>
        <v>3315</v>
      </c>
      <c r="M230" t="str">
        <f t="shared" si="27"/>
        <v>ป.4/2</v>
      </c>
      <c r="N230">
        <f t="shared" si="28"/>
        <v>27</v>
      </c>
    </row>
    <row r="231" spans="1:14">
      <c r="A231">
        <v>3318</v>
      </c>
      <c r="B231" t="s">
        <v>730</v>
      </c>
      <c r="C231" t="s">
        <v>463</v>
      </c>
      <c r="D231" t="s">
        <v>98</v>
      </c>
      <c r="E231" t="s">
        <v>198</v>
      </c>
      <c r="F231">
        <v>28</v>
      </c>
      <c r="G231" t="str">
        <f t="shared" si="23"/>
        <v>เด็กหญิงณัฐรดา   อาจผึ่ง</v>
      </c>
      <c r="J231">
        <f t="shared" si="24"/>
        <v>3318</v>
      </c>
      <c r="K231" t="str">
        <f t="shared" si="25"/>
        <v>เด็กหญิงณัฐรดา   อาจผึ่ง</v>
      </c>
      <c r="L231">
        <f t="shared" si="26"/>
        <v>3318</v>
      </c>
      <c r="M231" t="str">
        <f t="shared" si="27"/>
        <v>ป.4/2</v>
      </c>
      <c r="N231">
        <f t="shared" si="28"/>
        <v>28</v>
      </c>
    </row>
    <row r="232" spans="1:14">
      <c r="A232">
        <v>3463</v>
      </c>
      <c r="B232" t="s">
        <v>730</v>
      </c>
      <c r="C232" t="s">
        <v>464</v>
      </c>
      <c r="D232" t="s">
        <v>100</v>
      </c>
      <c r="E232" t="s">
        <v>198</v>
      </c>
      <c r="F232">
        <v>29</v>
      </c>
      <c r="G232" t="str">
        <f t="shared" si="23"/>
        <v>เด็กหญิงสุภาภรณ์   แซ่แต้</v>
      </c>
      <c r="J232">
        <f t="shared" si="24"/>
        <v>3463</v>
      </c>
      <c r="K232" t="str">
        <f t="shared" si="25"/>
        <v>เด็กหญิงสุภาภรณ์   แซ่แต้</v>
      </c>
      <c r="L232">
        <f t="shared" si="26"/>
        <v>3463</v>
      </c>
      <c r="M232" t="str">
        <f t="shared" si="27"/>
        <v>ป.4/2</v>
      </c>
      <c r="N232">
        <f t="shared" si="28"/>
        <v>29</v>
      </c>
    </row>
    <row r="233" spans="1:14">
      <c r="A233">
        <v>3466</v>
      </c>
      <c r="B233" t="s">
        <v>730</v>
      </c>
      <c r="C233" t="s">
        <v>465</v>
      </c>
      <c r="D233" t="s">
        <v>257</v>
      </c>
      <c r="E233" t="s">
        <v>198</v>
      </c>
      <c r="F233">
        <v>30</v>
      </c>
      <c r="G233" t="str">
        <f t="shared" si="23"/>
        <v>เด็กหญิงพิชญ์สินี   ราชคม</v>
      </c>
      <c r="J233">
        <f t="shared" si="24"/>
        <v>3466</v>
      </c>
      <c r="K233" t="str">
        <f t="shared" si="25"/>
        <v>เด็กหญิงพิชญ์สินี   ราชคม</v>
      </c>
      <c r="L233">
        <f t="shared" si="26"/>
        <v>3466</v>
      </c>
      <c r="M233" t="str">
        <f t="shared" si="27"/>
        <v>ป.4/2</v>
      </c>
      <c r="N233">
        <f t="shared" si="28"/>
        <v>30</v>
      </c>
    </row>
    <row r="234" spans="1:14">
      <c r="A234">
        <v>3585</v>
      </c>
      <c r="B234" t="s">
        <v>730</v>
      </c>
      <c r="C234" t="s">
        <v>1129</v>
      </c>
      <c r="D234" t="s">
        <v>315</v>
      </c>
      <c r="E234" t="s">
        <v>198</v>
      </c>
      <c r="F234">
        <v>31</v>
      </c>
      <c r="G234" t="str">
        <f t="shared" si="23"/>
        <v>เด็กหญิงนิลุบล   ผุดผ่อง</v>
      </c>
      <c r="J234">
        <f t="shared" si="24"/>
        <v>3585</v>
      </c>
      <c r="K234" t="str">
        <f t="shared" si="25"/>
        <v>เด็กหญิงนิลุบล   ผุดผ่อง</v>
      </c>
      <c r="L234">
        <f t="shared" si="26"/>
        <v>3585</v>
      </c>
      <c r="M234" t="str">
        <f t="shared" si="27"/>
        <v>ป.4/2</v>
      </c>
      <c r="N234">
        <f t="shared" si="28"/>
        <v>31</v>
      </c>
    </row>
    <row r="235" spans="1:14">
      <c r="A235">
        <v>3664</v>
      </c>
      <c r="B235" t="s">
        <v>730</v>
      </c>
      <c r="C235" t="s">
        <v>1535</v>
      </c>
      <c r="D235" t="s">
        <v>1536</v>
      </c>
      <c r="E235" t="s">
        <v>198</v>
      </c>
      <c r="F235">
        <v>32</v>
      </c>
      <c r="G235" t="str">
        <f t="shared" si="23"/>
        <v>เด็กหญิงกฤติยาณี   บกน้อย</v>
      </c>
      <c r="J235">
        <f t="shared" si="24"/>
        <v>3664</v>
      </c>
      <c r="K235" t="str">
        <f t="shared" si="25"/>
        <v>เด็กหญิงกฤติยาณี   บกน้อย</v>
      </c>
      <c r="L235">
        <f t="shared" si="26"/>
        <v>3664</v>
      </c>
      <c r="M235" t="str">
        <f t="shared" si="27"/>
        <v>ป.4/2</v>
      </c>
      <c r="N235">
        <f t="shared" si="28"/>
        <v>32</v>
      </c>
    </row>
    <row r="236" spans="1:14">
      <c r="A236">
        <v>3709</v>
      </c>
      <c r="B236" t="s">
        <v>730</v>
      </c>
      <c r="C236" t="s">
        <v>1651</v>
      </c>
      <c r="D236" t="s">
        <v>1652</v>
      </c>
      <c r="E236" t="s">
        <v>198</v>
      </c>
      <c r="F236">
        <v>33</v>
      </c>
      <c r="G236" t="str">
        <f t="shared" si="23"/>
        <v>เด็กหญิงธิชากร   ไชมาลา</v>
      </c>
      <c r="J236">
        <f t="shared" si="24"/>
        <v>3709</v>
      </c>
      <c r="K236" t="str">
        <f t="shared" si="25"/>
        <v>เด็กหญิงธิชากร   ไชมาลา</v>
      </c>
      <c r="L236">
        <f t="shared" si="26"/>
        <v>3709</v>
      </c>
      <c r="M236" t="str">
        <f t="shared" si="27"/>
        <v>ป.4/2</v>
      </c>
      <c r="N236">
        <f t="shared" si="28"/>
        <v>33</v>
      </c>
    </row>
    <row r="237" spans="1:14">
      <c r="A237">
        <v>2896</v>
      </c>
      <c r="B237" t="s">
        <v>729</v>
      </c>
      <c r="C237" t="s">
        <v>1542</v>
      </c>
      <c r="D237" t="s">
        <v>737</v>
      </c>
      <c r="E237" t="s">
        <v>220</v>
      </c>
      <c r="F237">
        <v>1</v>
      </c>
      <c r="G237" t="str">
        <f t="shared" si="23"/>
        <v>เด็กชายชญาน์ทิพย์   ตาสม</v>
      </c>
      <c r="J237">
        <f t="shared" si="24"/>
        <v>2896</v>
      </c>
      <c r="K237" t="str">
        <f t="shared" si="25"/>
        <v>เด็กชายชญาน์ทิพย์   ตาสม</v>
      </c>
      <c r="L237">
        <f t="shared" si="26"/>
        <v>2896</v>
      </c>
      <c r="M237" t="str">
        <f t="shared" si="27"/>
        <v>ป.5/1</v>
      </c>
      <c r="N237">
        <f t="shared" si="28"/>
        <v>1</v>
      </c>
    </row>
    <row r="238" spans="1:14">
      <c r="A238">
        <v>2900</v>
      </c>
      <c r="B238" t="s">
        <v>729</v>
      </c>
      <c r="C238" t="s">
        <v>442</v>
      </c>
      <c r="D238" t="s">
        <v>738</v>
      </c>
      <c r="E238" t="s">
        <v>220</v>
      </c>
      <c r="F238">
        <v>2</v>
      </c>
      <c r="G238" t="str">
        <f t="shared" si="23"/>
        <v>เด็กชายพัชรพล   ตาหน่อแก้ว</v>
      </c>
      <c r="J238">
        <f t="shared" si="24"/>
        <v>2900</v>
      </c>
      <c r="K238" t="str">
        <f t="shared" si="25"/>
        <v>เด็กชายพัชรพล   ตาหน่อแก้ว</v>
      </c>
      <c r="L238">
        <f t="shared" si="26"/>
        <v>2900</v>
      </c>
      <c r="M238" t="str">
        <f t="shared" si="27"/>
        <v>ป.5/1</v>
      </c>
      <c r="N238">
        <f t="shared" si="28"/>
        <v>2</v>
      </c>
    </row>
    <row r="239" spans="1:14">
      <c r="A239">
        <v>2912</v>
      </c>
      <c r="B239" t="s">
        <v>729</v>
      </c>
      <c r="C239" t="s">
        <v>386</v>
      </c>
      <c r="D239" t="s">
        <v>739</v>
      </c>
      <c r="E239" t="s">
        <v>220</v>
      </c>
      <c r="F239">
        <v>3</v>
      </c>
      <c r="G239" t="str">
        <f t="shared" si="23"/>
        <v>เด็กชายธีรภัทร   จิตคำ</v>
      </c>
      <c r="J239">
        <f t="shared" si="24"/>
        <v>2912</v>
      </c>
      <c r="K239" t="str">
        <f t="shared" si="25"/>
        <v>เด็กชายธีรภัทร   จิตคำ</v>
      </c>
      <c r="L239">
        <f t="shared" si="26"/>
        <v>2912</v>
      </c>
      <c r="M239" t="str">
        <f t="shared" si="27"/>
        <v>ป.5/1</v>
      </c>
      <c r="N239">
        <f t="shared" si="28"/>
        <v>3</v>
      </c>
    </row>
    <row r="240" spans="1:14">
      <c r="A240">
        <v>2913</v>
      </c>
      <c r="B240" t="s">
        <v>729</v>
      </c>
      <c r="C240" t="s">
        <v>480</v>
      </c>
      <c r="D240" t="s">
        <v>740</v>
      </c>
      <c r="E240" t="s">
        <v>220</v>
      </c>
      <c r="F240">
        <v>4</v>
      </c>
      <c r="G240" t="str">
        <f t="shared" si="23"/>
        <v>เด็กชายณัฐพงษ์   ชมภู</v>
      </c>
      <c r="J240">
        <f t="shared" si="24"/>
        <v>2913</v>
      </c>
      <c r="K240" t="str">
        <f t="shared" si="25"/>
        <v>เด็กชายณัฐพงษ์   ชมภู</v>
      </c>
      <c r="L240">
        <f t="shared" si="26"/>
        <v>2913</v>
      </c>
      <c r="M240" t="str">
        <f t="shared" si="27"/>
        <v>ป.5/1</v>
      </c>
      <c r="N240">
        <f t="shared" si="28"/>
        <v>4</v>
      </c>
    </row>
    <row r="241" spans="1:14">
      <c r="A241">
        <v>2915</v>
      </c>
      <c r="B241" t="s">
        <v>729</v>
      </c>
      <c r="C241" t="s">
        <v>481</v>
      </c>
      <c r="D241" t="s">
        <v>741</v>
      </c>
      <c r="E241" t="s">
        <v>220</v>
      </c>
      <c r="F241">
        <v>5</v>
      </c>
      <c r="G241" t="str">
        <f t="shared" si="23"/>
        <v>เด็กชายกตัญญู   เหมยต่อม</v>
      </c>
      <c r="J241">
        <f t="shared" si="24"/>
        <v>2915</v>
      </c>
      <c r="K241" t="str">
        <f t="shared" si="25"/>
        <v>เด็กชายกตัญญู   เหมยต่อม</v>
      </c>
      <c r="L241">
        <f t="shared" si="26"/>
        <v>2915</v>
      </c>
      <c r="M241" t="str">
        <f t="shared" si="27"/>
        <v>ป.5/1</v>
      </c>
      <c r="N241">
        <f t="shared" si="28"/>
        <v>5</v>
      </c>
    </row>
    <row r="242" spans="1:14">
      <c r="A242">
        <v>2926</v>
      </c>
      <c r="B242" t="s">
        <v>729</v>
      </c>
      <c r="C242" t="s">
        <v>482</v>
      </c>
      <c r="D242" t="s">
        <v>103</v>
      </c>
      <c r="E242" t="s">
        <v>220</v>
      </c>
      <c r="F242">
        <v>6</v>
      </c>
      <c r="G242" t="str">
        <f t="shared" si="23"/>
        <v>เด็กชายกิตติภพ   ตาสาย</v>
      </c>
      <c r="J242">
        <f t="shared" si="24"/>
        <v>2926</v>
      </c>
      <c r="K242" t="str">
        <f t="shared" si="25"/>
        <v>เด็กชายกิตติภพ   ตาสาย</v>
      </c>
      <c r="L242">
        <f t="shared" si="26"/>
        <v>2926</v>
      </c>
      <c r="M242" t="str">
        <f t="shared" si="27"/>
        <v>ป.5/1</v>
      </c>
      <c r="N242">
        <f t="shared" si="28"/>
        <v>6</v>
      </c>
    </row>
    <row r="243" spans="1:14">
      <c r="A243">
        <v>2931</v>
      </c>
      <c r="B243" t="s">
        <v>729</v>
      </c>
      <c r="C243" t="s">
        <v>484</v>
      </c>
      <c r="D243" t="s">
        <v>743</v>
      </c>
      <c r="E243" t="s">
        <v>220</v>
      </c>
      <c r="F243">
        <v>7</v>
      </c>
      <c r="G243" t="str">
        <f t="shared" si="23"/>
        <v>เด็กชายบารมี   สมชนะ</v>
      </c>
      <c r="J243">
        <f t="shared" si="24"/>
        <v>2931</v>
      </c>
      <c r="K243" t="str">
        <f t="shared" si="25"/>
        <v>เด็กชายบารมี   สมชนะ</v>
      </c>
      <c r="L243">
        <f t="shared" si="26"/>
        <v>2931</v>
      </c>
      <c r="M243" t="str">
        <f t="shared" si="27"/>
        <v>ป.5/1</v>
      </c>
      <c r="N243">
        <f t="shared" si="28"/>
        <v>7</v>
      </c>
    </row>
    <row r="244" spans="1:14">
      <c r="A244">
        <v>2953</v>
      </c>
      <c r="B244" t="s">
        <v>729</v>
      </c>
      <c r="C244" t="s">
        <v>480</v>
      </c>
      <c r="D244" t="s">
        <v>744</v>
      </c>
      <c r="E244" t="s">
        <v>220</v>
      </c>
      <c r="F244">
        <v>8</v>
      </c>
      <c r="G244" t="str">
        <f t="shared" si="23"/>
        <v>เด็กชายณัฐพงษ์   อามอ</v>
      </c>
      <c r="J244">
        <f t="shared" si="24"/>
        <v>2953</v>
      </c>
      <c r="K244" t="str">
        <f t="shared" si="25"/>
        <v>เด็กชายณัฐพงษ์   อามอ</v>
      </c>
      <c r="L244">
        <f t="shared" si="26"/>
        <v>2953</v>
      </c>
      <c r="M244" t="str">
        <f t="shared" si="27"/>
        <v>ป.5/1</v>
      </c>
      <c r="N244">
        <f t="shared" si="28"/>
        <v>8</v>
      </c>
    </row>
    <row r="245" spans="1:14">
      <c r="A245">
        <v>2998</v>
      </c>
      <c r="B245" t="s">
        <v>729</v>
      </c>
      <c r="C245" t="s">
        <v>485</v>
      </c>
      <c r="D245" t="s">
        <v>745</v>
      </c>
      <c r="E245" t="s">
        <v>220</v>
      </c>
      <c r="F245">
        <v>9</v>
      </c>
      <c r="G245" t="str">
        <f t="shared" si="23"/>
        <v>เด็กชายพรหมพิริยะ   กุณณาทาทิพย์</v>
      </c>
      <c r="J245">
        <f t="shared" si="24"/>
        <v>2998</v>
      </c>
      <c r="K245" t="str">
        <f t="shared" si="25"/>
        <v>เด็กชายพรหมพิริยะ   กุณณาทาทิพย์</v>
      </c>
      <c r="L245">
        <f t="shared" si="26"/>
        <v>2998</v>
      </c>
      <c r="M245" t="str">
        <f t="shared" si="27"/>
        <v>ป.5/1</v>
      </c>
      <c r="N245">
        <f t="shared" si="28"/>
        <v>9</v>
      </c>
    </row>
    <row r="246" spans="1:14">
      <c r="A246">
        <v>3164</v>
      </c>
      <c r="B246" t="s">
        <v>729</v>
      </c>
      <c r="C246" t="s">
        <v>486</v>
      </c>
      <c r="D246" t="s">
        <v>746</v>
      </c>
      <c r="E246" t="s">
        <v>220</v>
      </c>
      <c r="F246">
        <v>10</v>
      </c>
      <c r="G246" t="str">
        <f t="shared" si="23"/>
        <v>เด็กชายกิตติกวิน   พรมปั๋น</v>
      </c>
      <c r="J246">
        <f t="shared" si="24"/>
        <v>3164</v>
      </c>
      <c r="K246" t="str">
        <f t="shared" si="25"/>
        <v>เด็กชายกิตติกวิน   พรมปั๋น</v>
      </c>
      <c r="L246">
        <f t="shared" si="26"/>
        <v>3164</v>
      </c>
      <c r="M246" t="str">
        <f t="shared" si="27"/>
        <v>ป.5/1</v>
      </c>
      <c r="N246">
        <f t="shared" si="28"/>
        <v>10</v>
      </c>
    </row>
    <row r="247" spans="1:14">
      <c r="A247">
        <v>3167</v>
      </c>
      <c r="B247" t="s">
        <v>729</v>
      </c>
      <c r="C247" t="s">
        <v>487</v>
      </c>
      <c r="D247" t="s">
        <v>747</v>
      </c>
      <c r="E247" t="s">
        <v>220</v>
      </c>
      <c r="F247">
        <v>11</v>
      </c>
      <c r="G247" t="str">
        <f t="shared" si="23"/>
        <v>เด็กชายสีหชัย   วงค์แสนศรี</v>
      </c>
      <c r="J247">
        <f t="shared" si="24"/>
        <v>3167</v>
      </c>
      <c r="K247" t="str">
        <f t="shared" si="25"/>
        <v>เด็กชายสีหชัย   วงค์แสนศรี</v>
      </c>
      <c r="L247">
        <f t="shared" si="26"/>
        <v>3167</v>
      </c>
      <c r="M247" t="str">
        <f t="shared" si="27"/>
        <v>ป.5/1</v>
      </c>
      <c r="N247">
        <f t="shared" si="28"/>
        <v>11</v>
      </c>
    </row>
    <row r="248" spans="1:14">
      <c r="A248">
        <v>3223</v>
      </c>
      <c r="B248" t="s">
        <v>729</v>
      </c>
      <c r="C248" t="s">
        <v>488</v>
      </c>
      <c r="D248" t="s">
        <v>748</v>
      </c>
      <c r="E248" t="s">
        <v>220</v>
      </c>
      <c r="F248">
        <v>12</v>
      </c>
      <c r="G248" t="str">
        <f t="shared" si="23"/>
        <v>เด็กชายณฐพงษ์   พรมจันทร์</v>
      </c>
      <c r="J248">
        <f t="shared" si="24"/>
        <v>3223</v>
      </c>
      <c r="K248" t="str">
        <f t="shared" si="25"/>
        <v>เด็กชายณฐพงษ์   พรมจันทร์</v>
      </c>
      <c r="L248">
        <f t="shared" si="26"/>
        <v>3223</v>
      </c>
      <c r="M248" t="str">
        <f t="shared" si="27"/>
        <v>ป.5/1</v>
      </c>
      <c r="N248">
        <f t="shared" si="28"/>
        <v>12</v>
      </c>
    </row>
    <row r="249" spans="1:14">
      <c r="A249">
        <v>3228</v>
      </c>
      <c r="B249" t="s">
        <v>729</v>
      </c>
      <c r="C249" t="s">
        <v>489</v>
      </c>
      <c r="D249" t="s">
        <v>749</v>
      </c>
      <c r="E249" t="s">
        <v>220</v>
      </c>
      <c r="F249">
        <v>13</v>
      </c>
      <c r="G249" t="str">
        <f t="shared" si="23"/>
        <v>เด็กชายพิพัฒน์   ขันใจ</v>
      </c>
      <c r="J249">
        <f t="shared" si="24"/>
        <v>3228</v>
      </c>
      <c r="K249" t="str">
        <f t="shared" si="25"/>
        <v>เด็กชายพิพัฒน์   ขันใจ</v>
      </c>
      <c r="L249">
        <f t="shared" si="26"/>
        <v>3228</v>
      </c>
      <c r="M249" t="str">
        <f t="shared" si="27"/>
        <v>ป.5/1</v>
      </c>
      <c r="N249">
        <f t="shared" si="28"/>
        <v>13</v>
      </c>
    </row>
    <row r="250" spans="1:14">
      <c r="A250">
        <v>3326</v>
      </c>
      <c r="B250" t="s">
        <v>729</v>
      </c>
      <c r="C250" t="s">
        <v>1048</v>
      </c>
      <c r="D250" t="s">
        <v>750</v>
      </c>
      <c r="E250" t="s">
        <v>220</v>
      </c>
      <c r="F250">
        <v>14</v>
      </c>
      <c r="G250" t="str">
        <f t="shared" si="23"/>
        <v>เด็กชายศรัณย์   สว่าง</v>
      </c>
      <c r="J250">
        <f t="shared" si="24"/>
        <v>3326</v>
      </c>
      <c r="K250" t="str">
        <f t="shared" si="25"/>
        <v>เด็กชายศรัณย์   สว่าง</v>
      </c>
      <c r="L250">
        <f t="shared" si="26"/>
        <v>3326</v>
      </c>
      <c r="M250" t="str">
        <f t="shared" si="27"/>
        <v>ป.5/1</v>
      </c>
      <c r="N250">
        <f t="shared" si="28"/>
        <v>14</v>
      </c>
    </row>
    <row r="251" spans="1:14">
      <c r="A251">
        <v>3453</v>
      </c>
      <c r="B251" t="s">
        <v>729</v>
      </c>
      <c r="C251" t="s">
        <v>490</v>
      </c>
      <c r="D251" t="s">
        <v>751</v>
      </c>
      <c r="E251" t="s">
        <v>220</v>
      </c>
      <c r="F251">
        <v>15</v>
      </c>
      <c r="G251" t="str">
        <f t="shared" si="23"/>
        <v>เด็กชายณัฐดนัย   ป้านภูมิ</v>
      </c>
      <c r="J251">
        <f t="shared" si="24"/>
        <v>3453</v>
      </c>
      <c r="K251" t="str">
        <f t="shared" si="25"/>
        <v>เด็กชายณัฐดนัย   ป้านภูมิ</v>
      </c>
      <c r="L251">
        <f t="shared" si="26"/>
        <v>3453</v>
      </c>
      <c r="M251" t="str">
        <f t="shared" si="27"/>
        <v>ป.5/1</v>
      </c>
      <c r="N251">
        <f t="shared" si="28"/>
        <v>15</v>
      </c>
    </row>
    <row r="252" spans="1:14">
      <c r="A252">
        <v>3454</v>
      </c>
      <c r="B252" t="s">
        <v>729</v>
      </c>
      <c r="C252" t="s">
        <v>491</v>
      </c>
      <c r="D252" t="s">
        <v>752</v>
      </c>
      <c r="E252" t="s">
        <v>220</v>
      </c>
      <c r="F252">
        <v>16</v>
      </c>
      <c r="G252" t="str">
        <f t="shared" si="23"/>
        <v>เด็กชายพฤษชาติ   มณีวรรณ์</v>
      </c>
      <c r="J252">
        <f t="shared" si="24"/>
        <v>3454</v>
      </c>
      <c r="K252" t="str">
        <f t="shared" si="25"/>
        <v>เด็กชายพฤษชาติ   มณีวรรณ์</v>
      </c>
      <c r="L252">
        <f t="shared" si="26"/>
        <v>3454</v>
      </c>
      <c r="M252" t="str">
        <f t="shared" si="27"/>
        <v>ป.5/1</v>
      </c>
      <c r="N252">
        <f t="shared" si="28"/>
        <v>16</v>
      </c>
    </row>
    <row r="253" spans="1:14">
      <c r="A253">
        <v>2918</v>
      </c>
      <c r="B253" t="s">
        <v>730</v>
      </c>
      <c r="C253" t="s">
        <v>492</v>
      </c>
      <c r="D253" t="s">
        <v>60</v>
      </c>
      <c r="E253" t="s">
        <v>220</v>
      </c>
      <c r="F253">
        <v>17</v>
      </c>
      <c r="G253" t="str">
        <f t="shared" si="23"/>
        <v>เด็กหญิงยมลพร   หมั่นเหมาะ</v>
      </c>
      <c r="J253">
        <f t="shared" si="24"/>
        <v>2918</v>
      </c>
      <c r="K253" t="str">
        <f t="shared" si="25"/>
        <v>เด็กหญิงยมลพร   หมั่นเหมาะ</v>
      </c>
      <c r="L253">
        <f t="shared" si="26"/>
        <v>2918</v>
      </c>
      <c r="M253" t="str">
        <f t="shared" si="27"/>
        <v>ป.5/1</v>
      </c>
      <c r="N253">
        <f t="shared" si="28"/>
        <v>17</v>
      </c>
    </row>
    <row r="254" spans="1:14">
      <c r="A254">
        <v>2919</v>
      </c>
      <c r="B254" t="s">
        <v>730</v>
      </c>
      <c r="C254" t="s">
        <v>1026</v>
      </c>
      <c r="D254" t="s">
        <v>750</v>
      </c>
      <c r="E254" t="s">
        <v>220</v>
      </c>
      <c r="F254">
        <v>18</v>
      </c>
      <c r="G254" t="str">
        <f t="shared" si="23"/>
        <v>เด็กหญิงธิติยาพร   สว่าง</v>
      </c>
      <c r="J254">
        <f t="shared" si="24"/>
        <v>2919</v>
      </c>
      <c r="K254" t="str">
        <f t="shared" si="25"/>
        <v>เด็กหญิงธิติยาพร   สว่าง</v>
      </c>
      <c r="L254">
        <f t="shared" si="26"/>
        <v>2919</v>
      </c>
      <c r="M254" t="str">
        <f t="shared" si="27"/>
        <v>ป.5/1</v>
      </c>
      <c r="N254">
        <f t="shared" si="28"/>
        <v>18</v>
      </c>
    </row>
    <row r="255" spans="1:14">
      <c r="A255">
        <v>2921</v>
      </c>
      <c r="B255" t="s">
        <v>730</v>
      </c>
      <c r="C255" t="s">
        <v>493</v>
      </c>
      <c r="D255" t="s">
        <v>753</v>
      </c>
      <c r="E255" t="s">
        <v>220</v>
      </c>
      <c r="F255">
        <v>19</v>
      </c>
      <c r="G255" t="str">
        <f t="shared" si="23"/>
        <v>เด็กหญิงปวรรัตน์   ประทิตย์</v>
      </c>
      <c r="J255">
        <f t="shared" si="24"/>
        <v>2921</v>
      </c>
      <c r="K255" t="str">
        <f t="shared" si="25"/>
        <v>เด็กหญิงปวรรัตน์   ประทิตย์</v>
      </c>
      <c r="L255">
        <f t="shared" si="26"/>
        <v>2921</v>
      </c>
      <c r="M255" t="str">
        <f t="shared" si="27"/>
        <v>ป.5/1</v>
      </c>
      <c r="N255">
        <f t="shared" si="28"/>
        <v>19</v>
      </c>
    </row>
    <row r="256" spans="1:14">
      <c r="A256">
        <v>2924</v>
      </c>
      <c r="B256" t="s">
        <v>730</v>
      </c>
      <c r="C256" t="s">
        <v>494</v>
      </c>
      <c r="D256" t="s">
        <v>359</v>
      </c>
      <c r="E256" t="s">
        <v>220</v>
      </c>
      <c r="F256">
        <v>20</v>
      </c>
      <c r="G256" t="str">
        <f t="shared" si="23"/>
        <v>เด็กหญิงกนกวรรณ   ตันเขียว</v>
      </c>
      <c r="J256">
        <f t="shared" si="24"/>
        <v>2924</v>
      </c>
      <c r="K256" t="str">
        <f t="shared" si="25"/>
        <v>เด็กหญิงกนกวรรณ   ตันเขียว</v>
      </c>
      <c r="L256">
        <f t="shared" si="26"/>
        <v>2924</v>
      </c>
      <c r="M256" t="str">
        <f t="shared" si="27"/>
        <v>ป.5/1</v>
      </c>
      <c r="N256">
        <f t="shared" si="28"/>
        <v>20</v>
      </c>
    </row>
    <row r="257" spans="1:14">
      <c r="A257">
        <v>2933</v>
      </c>
      <c r="B257" t="s">
        <v>730</v>
      </c>
      <c r="C257" t="s">
        <v>464</v>
      </c>
      <c r="D257" t="s">
        <v>311</v>
      </c>
      <c r="E257" t="s">
        <v>220</v>
      </c>
      <c r="F257">
        <v>21</v>
      </c>
      <c r="G257" t="str">
        <f t="shared" si="23"/>
        <v>เด็กหญิงสุภาภรณ์   ก๋าใจ</v>
      </c>
      <c r="J257">
        <f t="shared" si="24"/>
        <v>2933</v>
      </c>
      <c r="K257" t="str">
        <f t="shared" si="25"/>
        <v>เด็กหญิงสุภาภรณ์   ก๋าใจ</v>
      </c>
      <c r="L257">
        <f t="shared" si="26"/>
        <v>2933</v>
      </c>
      <c r="M257" t="str">
        <f t="shared" si="27"/>
        <v>ป.5/1</v>
      </c>
      <c r="N257">
        <f t="shared" si="28"/>
        <v>21</v>
      </c>
    </row>
    <row r="258" spans="1:14">
      <c r="A258">
        <v>2935</v>
      </c>
      <c r="B258" t="s">
        <v>730</v>
      </c>
      <c r="C258" t="s">
        <v>495</v>
      </c>
      <c r="D258" t="s">
        <v>754</v>
      </c>
      <c r="E258" t="s">
        <v>220</v>
      </c>
      <c r="F258">
        <v>22</v>
      </c>
      <c r="G258" t="str">
        <f t="shared" ref="G258:G321" si="29">CONCATENATE(B258,C258,"   ",D258)</f>
        <v>เด็กหญิงอีเยน   เต้</v>
      </c>
      <c r="J258">
        <f t="shared" si="24"/>
        <v>2935</v>
      </c>
      <c r="K258" t="str">
        <f t="shared" si="25"/>
        <v>เด็กหญิงอีเยน   เต้</v>
      </c>
      <c r="L258">
        <f t="shared" si="26"/>
        <v>2935</v>
      </c>
      <c r="M258" t="str">
        <f t="shared" si="27"/>
        <v>ป.5/1</v>
      </c>
      <c r="N258">
        <f t="shared" si="28"/>
        <v>22</v>
      </c>
    </row>
    <row r="259" spans="1:14">
      <c r="A259">
        <v>2936</v>
      </c>
      <c r="B259" t="s">
        <v>730</v>
      </c>
      <c r="C259" t="s">
        <v>496</v>
      </c>
      <c r="D259" t="s">
        <v>755</v>
      </c>
      <c r="E259" t="s">
        <v>220</v>
      </c>
      <c r="F259">
        <v>23</v>
      </c>
      <c r="G259" t="str">
        <f t="shared" si="29"/>
        <v>เด็กหญิงวรัญญา   นุชุมภู</v>
      </c>
      <c r="J259">
        <f t="shared" si="24"/>
        <v>2936</v>
      </c>
      <c r="K259" t="str">
        <f t="shared" si="25"/>
        <v>เด็กหญิงวรัญญา   นุชุมภู</v>
      </c>
      <c r="L259">
        <f t="shared" si="26"/>
        <v>2936</v>
      </c>
      <c r="M259" t="str">
        <f t="shared" si="27"/>
        <v>ป.5/1</v>
      </c>
      <c r="N259">
        <f t="shared" si="28"/>
        <v>23</v>
      </c>
    </row>
    <row r="260" spans="1:14">
      <c r="A260">
        <v>2938</v>
      </c>
      <c r="B260" t="s">
        <v>730</v>
      </c>
      <c r="C260" t="s">
        <v>497</v>
      </c>
      <c r="D260" t="s">
        <v>366</v>
      </c>
      <c r="E260" t="s">
        <v>220</v>
      </c>
      <c r="F260">
        <v>24</v>
      </c>
      <c r="G260" t="str">
        <f t="shared" si="29"/>
        <v>เด็กหญิงจิรพัทร์   อุปชา</v>
      </c>
      <c r="J260">
        <f t="shared" si="24"/>
        <v>2938</v>
      </c>
      <c r="K260" t="str">
        <f t="shared" si="25"/>
        <v>เด็กหญิงจิรพัทร์   อุปชา</v>
      </c>
      <c r="L260">
        <f t="shared" si="26"/>
        <v>2938</v>
      </c>
      <c r="M260" t="str">
        <f t="shared" si="27"/>
        <v>ป.5/1</v>
      </c>
      <c r="N260">
        <f t="shared" si="28"/>
        <v>24</v>
      </c>
    </row>
    <row r="261" spans="1:14">
      <c r="A261">
        <v>2999</v>
      </c>
      <c r="B261" t="s">
        <v>730</v>
      </c>
      <c r="C261" t="s">
        <v>498</v>
      </c>
      <c r="D261" t="s">
        <v>112</v>
      </c>
      <c r="E261" t="s">
        <v>220</v>
      </c>
      <c r="F261">
        <v>25</v>
      </c>
      <c r="G261" t="str">
        <f t="shared" si="29"/>
        <v>เด็กหญิงพีรพรรณ   สิงห์คะนัน</v>
      </c>
      <c r="J261">
        <f t="shared" si="24"/>
        <v>2999</v>
      </c>
      <c r="K261" t="str">
        <f t="shared" si="25"/>
        <v>เด็กหญิงพีรพรรณ   สิงห์คะนัน</v>
      </c>
      <c r="L261">
        <f t="shared" si="26"/>
        <v>2999</v>
      </c>
      <c r="M261" t="str">
        <f t="shared" si="27"/>
        <v>ป.5/1</v>
      </c>
      <c r="N261">
        <f t="shared" si="28"/>
        <v>25</v>
      </c>
    </row>
    <row r="262" spans="1:14">
      <c r="A262">
        <v>3003</v>
      </c>
      <c r="B262" t="s">
        <v>730</v>
      </c>
      <c r="C262" t="s">
        <v>499</v>
      </c>
      <c r="D262" t="s">
        <v>756</v>
      </c>
      <c r="E262" t="s">
        <v>220</v>
      </c>
      <c r="F262">
        <v>26</v>
      </c>
      <c r="G262" t="str">
        <f t="shared" si="29"/>
        <v>เด็กหญิงสุพัตรา   คารวะสมบัติ</v>
      </c>
      <c r="J262">
        <f t="shared" si="24"/>
        <v>3003</v>
      </c>
      <c r="K262" t="str">
        <f t="shared" si="25"/>
        <v>เด็กหญิงสุพัตรา   คารวะสมบัติ</v>
      </c>
      <c r="L262">
        <f t="shared" si="26"/>
        <v>3003</v>
      </c>
      <c r="M262" t="str">
        <f t="shared" si="27"/>
        <v>ป.5/1</v>
      </c>
      <c r="N262">
        <f t="shared" si="28"/>
        <v>26</v>
      </c>
    </row>
    <row r="263" spans="1:14">
      <c r="A263">
        <v>3165</v>
      </c>
      <c r="B263" t="s">
        <v>730</v>
      </c>
      <c r="C263" t="s">
        <v>500</v>
      </c>
      <c r="D263" t="s">
        <v>757</v>
      </c>
      <c r="E263" t="s">
        <v>220</v>
      </c>
      <c r="F263">
        <v>27</v>
      </c>
      <c r="G263" t="str">
        <f t="shared" si="29"/>
        <v>เด็กหญิงวิศรุตา   ใจมูลมั่ง</v>
      </c>
      <c r="J263">
        <f t="shared" si="24"/>
        <v>3165</v>
      </c>
      <c r="K263" t="str">
        <f t="shared" si="25"/>
        <v>เด็กหญิงวิศรุตา   ใจมูลมั่ง</v>
      </c>
      <c r="L263">
        <f t="shared" si="26"/>
        <v>3165</v>
      </c>
      <c r="M263" t="str">
        <f t="shared" si="27"/>
        <v>ป.5/1</v>
      </c>
      <c r="N263">
        <f t="shared" si="28"/>
        <v>27</v>
      </c>
    </row>
    <row r="264" spans="1:14">
      <c r="A264">
        <v>3225</v>
      </c>
      <c r="B264" t="s">
        <v>730</v>
      </c>
      <c r="C264" t="s">
        <v>501</v>
      </c>
      <c r="D264" t="s">
        <v>758</v>
      </c>
      <c r="E264" t="s">
        <v>220</v>
      </c>
      <c r="F264">
        <v>28</v>
      </c>
      <c r="G264" t="str">
        <f t="shared" si="29"/>
        <v>เด็กหญิงแก้วพา   ติดรัก</v>
      </c>
      <c r="J264">
        <f t="shared" si="24"/>
        <v>3225</v>
      </c>
      <c r="K264" t="str">
        <f t="shared" si="25"/>
        <v>เด็กหญิงแก้วพา   ติดรัก</v>
      </c>
      <c r="L264">
        <f t="shared" si="26"/>
        <v>3225</v>
      </c>
      <c r="M264" t="str">
        <f t="shared" si="27"/>
        <v>ป.5/1</v>
      </c>
      <c r="N264">
        <f t="shared" si="28"/>
        <v>28</v>
      </c>
    </row>
    <row r="265" spans="1:14">
      <c r="A265">
        <v>3226</v>
      </c>
      <c r="B265" t="s">
        <v>730</v>
      </c>
      <c r="C265" t="s">
        <v>502</v>
      </c>
      <c r="D265" t="s">
        <v>109</v>
      </c>
      <c r="E265" t="s">
        <v>220</v>
      </c>
      <c r="F265">
        <v>29</v>
      </c>
      <c r="G265" t="str">
        <f t="shared" si="29"/>
        <v>เด็กหญิงขวัญจิรา   อวดสุข</v>
      </c>
      <c r="J265">
        <f t="shared" si="24"/>
        <v>3226</v>
      </c>
      <c r="K265" t="str">
        <f t="shared" si="25"/>
        <v>เด็กหญิงขวัญจิรา   อวดสุข</v>
      </c>
      <c r="L265">
        <f t="shared" si="26"/>
        <v>3226</v>
      </c>
      <c r="M265" t="str">
        <f t="shared" si="27"/>
        <v>ป.5/1</v>
      </c>
      <c r="N265">
        <f t="shared" si="28"/>
        <v>29</v>
      </c>
    </row>
    <row r="266" spans="1:14">
      <c r="A266">
        <v>3324</v>
      </c>
      <c r="B266" t="s">
        <v>730</v>
      </c>
      <c r="C266" t="s">
        <v>759</v>
      </c>
      <c r="D266" t="s">
        <v>116</v>
      </c>
      <c r="E266" t="s">
        <v>220</v>
      </c>
      <c r="F266">
        <v>30</v>
      </c>
      <c r="G266" t="str">
        <f t="shared" si="29"/>
        <v>เด็กหญิงจัสมิน ซารีนา   ชัยแสน</v>
      </c>
      <c r="J266">
        <f t="shared" si="24"/>
        <v>3324</v>
      </c>
      <c r="K266" t="str">
        <f t="shared" si="25"/>
        <v>เด็กหญิงจัสมิน ซารีนา   ชัยแสน</v>
      </c>
      <c r="L266">
        <f t="shared" si="26"/>
        <v>3324</v>
      </c>
      <c r="M266" t="str">
        <f t="shared" si="27"/>
        <v>ป.5/1</v>
      </c>
      <c r="N266">
        <f t="shared" si="28"/>
        <v>30</v>
      </c>
    </row>
    <row r="267" spans="1:14">
      <c r="A267">
        <v>3325</v>
      </c>
      <c r="B267" t="s">
        <v>730</v>
      </c>
      <c r="C267" t="s">
        <v>503</v>
      </c>
      <c r="D267" t="s">
        <v>1051</v>
      </c>
      <c r="E267" t="s">
        <v>220</v>
      </c>
      <c r="F267">
        <v>31</v>
      </c>
      <c r="G267" t="str">
        <f t="shared" si="29"/>
        <v>เด็กหญิงสุชาดา   สายงาม</v>
      </c>
      <c r="J267">
        <f t="shared" si="24"/>
        <v>3325</v>
      </c>
      <c r="K267" t="str">
        <f t="shared" si="25"/>
        <v>เด็กหญิงสุชาดา   สายงาม</v>
      </c>
      <c r="L267">
        <f t="shared" si="26"/>
        <v>3325</v>
      </c>
      <c r="M267" t="str">
        <f t="shared" si="27"/>
        <v>ป.5/1</v>
      </c>
      <c r="N267">
        <f t="shared" si="28"/>
        <v>31</v>
      </c>
    </row>
    <row r="268" spans="1:14">
      <c r="A268">
        <v>3415</v>
      </c>
      <c r="B268" t="s">
        <v>730</v>
      </c>
      <c r="C268" t="s">
        <v>785</v>
      </c>
      <c r="D268" t="s">
        <v>271</v>
      </c>
      <c r="E268" t="s">
        <v>220</v>
      </c>
      <c r="F268">
        <v>32</v>
      </c>
      <c r="G268" t="str">
        <f t="shared" si="29"/>
        <v>เด็กหญิงกมลลักษณ์   ทรายหมอ</v>
      </c>
      <c r="J268">
        <f t="shared" ref="J268:J331" si="30">A268</f>
        <v>3415</v>
      </c>
      <c r="K268" t="str">
        <f t="shared" ref="K268:K331" si="31">G268</f>
        <v>เด็กหญิงกมลลักษณ์   ทรายหมอ</v>
      </c>
      <c r="L268">
        <f t="shared" ref="L268:L331" si="32">J268</f>
        <v>3415</v>
      </c>
      <c r="M268" t="str">
        <f t="shared" ref="M268:M331" si="33">E268</f>
        <v>ป.5/1</v>
      </c>
      <c r="N268">
        <f t="shared" ref="N268:N331" si="34">F268</f>
        <v>32</v>
      </c>
    </row>
    <row r="269" spans="1:14">
      <c r="A269">
        <v>3455</v>
      </c>
      <c r="B269" t="s">
        <v>730</v>
      </c>
      <c r="C269" t="s">
        <v>786</v>
      </c>
      <c r="D269" t="s">
        <v>784</v>
      </c>
      <c r="E269" t="s">
        <v>220</v>
      </c>
      <c r="F269">
        <v>33</v>
      </c>
      <c r="G269" t="str">
        <f t="shared" si="29"/>
        <v>เด็กหญิงพัชราพร   ชินวัฒน์ประภา</v>
      </c>
      <c r="J269">
        <f t="shared" si="30"/>
        <v>3455</v>
      </c>
      <c r="K269" t="str">
        <f t="shared" si="31"/>
        <v>เด็กหญิงพัชราพร   ชินวัฒน์ประภา</v>
      </c>
      <c r="L269">
        <f t="shared" si="32"/>
        <v>3455</v>
      </c>
      <c r="M269" t="str">
        <f t="shared" si="33"/>
        <v>ป.5/1</v>
      </c>
      <c r="N269">
        <f t="shared" si="34"/>
        <v>33</v>
      </c>
    </row>
    <row r="270" spans="1:14">
      <c r="A270">
        <v>3557</v>
      </c>
      <c r="B270" t="s">
        <v>730</v>
      </c>
      <c r="C270" t="s">
        <v>1019</v>
      </c>
      <c r="D270" t="s">
        <v>1020</v>
      </c>
      <c r="E270" t="s">
        <v>220</v>
      </c>
      <c r="F270">
        <v>34</v>
      </c>
      <c r="G270" t="str">
        <f t="shared" si="29"/>
        <v>เด็กหญิงรุ่งทิพย์   รุ่งพิพัฒน์อรุณ</v>
      </c>
      <c r="J270">
        <f t="shared" si="30"/>
        <v>3557</v>
      </c>
      <c r="K270" t="str">
        <f t="shared" si="31"/>
        <v>เด็กหญิงรุ่งทิพย์   รุ่งพิพัฒน์อรุณ</v>
      </c>
      <c r="L270">
        <f t="shared" si="32"/>
        <v>3557</v>
      </c>
      <c r="M270" t="str">
        <f t="shared" si="33"/>
        <v>ป.5/1</v>
      </c>
      <c r="N270">
        <f t="shared" si="34"/>
        <v>34</v>
      </c>
    </row>
    <row r="271" spans="1:14">
      <c r="A271">
        <v>3685</v>
      </c>
      <c r="B271" t="s">
        <v>730</v>
      </c>
      <c r="C271" t="s">
        <v>1653</v>
      </c>
      <c r="D271" t="s">
        <v>85</v>
      </c>
      <c r="E271" t="s">
        <v>220</v>
      </c>
      <c r="F271">
        <v>35</v>
      </c>
      <c r="G271" t="str">
        <f t="shared" si="29"/>
        <v>เด็กหญิงมัญชุภา   เชื้อเมืองพาน</v>
      </c>
      <c r="J271">
        <f t="shared" si="30"/>
        <v>3685</v>
      </c>
      <c r="K271" t="str">
        <f t="shared" si="31"/>
        <v>เด็กหญิงมัญชุภา   เชื้อเมืองพาน</v>
      </c>
      <c r="L271">
        <f t="shared" si="32"/>
        <v>3685</v>
      </c>
      <c r="M271" t="str">
        <f t="shared" si="33"/>
        <v>ป.5/1</v>
      </c>
      <c r="N271">
        <f t="shared" si="34"/>
        <v>35</v>
      </c>
    </row>
    <row r="272" spans="1:14">
      <c r="A272">
        <v>3686</v>
      </c>
      <c r="B272" t="s">
        <v>730</v>
      </c>
      <c r="C272" t="s">
        <v>1654</v>
      </c>
      <c r="D272" t="s">
        <v>1655</v>
      </c>
      <c r="E272" t="s">
        <v>220</v>
      </c>
      <c r="F272">
        <v>36</v>
      </c>
      <c r="G272" t="str">
        <f t="shared" si="29"/>
        <v>เด็กหญิงจิราภรณ์   ซาทรง</v>
      </c>
      <c r="J272">
        <f t="shared" si="30"/>
        <v>3686</v>
      </c>
      <c r="K272" t="str">
        <f t="shared" si="31"/>
        <v>เด็กหญิงจิราภรณ์   ซาทรง</v>
      </c>
      <c r="L272">
        <f t="shared" si="32"/>
        <v>3686</v>
      </c>
      <c r="M272" t="str">
        <f t="shared" si="33"/>
        <v>ป.5/1</v>
      </c>
      <c r="N272">
        <f t="shared" si="34"/>
        <v>36</v>
      </c>
    </row>
    <row r="273" spans="1:14">
      <c r="A273">
        <v>3687</v>
      </c>
      <c r="B273" t="s">
        <v>730</v>
      </c>
      <c r="C273" t="s">
        <v>521</v>
      </c>
      <c r="D273" t="s">
        <v>1685</v>
      </c>
      <c r="E273" t="s">
        <v>220</v>
      </c>
      <c r="F273">
        <v>37</v>
      </c>
      <c r="G273" t="str">
        <f t="shared" si="29"/>
        <v>เด็กหญิงณัฐธิดา   ภาณรมย์</v>
      </c>
      <c r="J273">
        <f t="shared" si="30"/>
        <v>3687</v>
      </c>
      <c r="K273" t="str">
        <f t="shared" si="31"/>
        <v>เด็กหญิงณัฐธิดา   ภาณรมย์</v>
      </c>
      <c r="L273">
        <f t="shared" si="32"/>
        <v>3687</v>
      </c>
      <c r="M273" t="str">
        <f t="shared" si="33"/>
        <v>ป.5/1</v>
      </c>
      <c r="N273">
        <f t="shared" si="34"/>
        <v>37</v>
      </c>
    </row>
    <row r="274" spans="1:14">
      <c r="A274">
        <v>2910</v>
      </c>
      <c r="B274" t="s">
        <v>729</v>
      </c>
      <c r="C274" t="s">
        <v>504</v>
      </c>
      <c r="D274" t="s">
        <v>115</v>
      </c>
      <c r="E274" t="s">
        <v>243</v>
      </c>
      <c r="F274">
        <v>1</v>
      </c>
      <c r="G274" t="str">
        <f t="shared" si="29"/>
        <v>เด็กชายปภาวี   เกษมสุข</v>
      </c>
      <c r="J274">
        <f t="shared" si="30"/>
        <v>2910</v>
      </c>
      <c r="K274" t="str">
        <f t="shared" si="31"/>
        <v>เด็กชายปภาวี   เกษมสุข</v>
      </c>
      <c r="L274">
        <f t="shared" si="32"/>
        <v>2910</v>
      </c>
      <c r="M274" t="str">
        <f t="shared" si="33"/>
        <v>ป.5/2</v>
      </c>
      <c r="N274">
        <f t="shared" si="34"/>
        <v>1</v>
      </c>
    </row>
    <row r="275" spans="1:14">
      <c r="A275">
        <v>2911</v>
      </c>
      <c r="B275" t="s">
        <v>729</v>
      </c>
      <c r="C275" t="s">
        <v>411</v>
      </c>
      <c r="D275" t="s">
        <v>116</v>
      </c>
      <c r="E275" t="s">
        <v>243</v>
      </c>
      <c r="F275">
        <v>2</v>
      </c>
      <c r="G275" t="str">
        <f t="shared" si="29"/>
        <v>เด็กชายณัฐพล   ชัยแสน</v>
      </c>
      <c r="J275">
        <f t="shared" si="30"/>
        <v>2911</v>
      </c>
      <c r="K275" t="str">
        <f t="shared" si="31"/>
        <v>เด็กชายณัฐพล   ชัยแสน</v>
      </c>
      <c r="L275">
        <f t="shared" si="32"/>
        <v>2911</v>
      </c>
      <c r="M275" t="str">
        <f t="shared" si="33"/>
        <v>ป.5/2</v>
      </c>
      <c r="N275">
        <f t="shared" si="34"/>
        <v>2</v>
      </c>
    </row>
    <row r="276" spans="1:14">
      <c r="A276">
        <v>2914</v>
      </c>
      <c r="B276" t="s">
        <v>729</v>
      </c>
      <c r="C276" t="s">
        <v>505</v>
      </c>
      <c r="D276" t="s">
        <v>82</v>
      </c>
      <c r="E276" t="s">
        <v>243</v>
      </c>
      <c r="F276">
        <v>3</v>
      </c>
      <c r="G276" t="str">
        <f t="shared" si="29"/>
        <v>เด็กชายชนิสร   ปริญญา</v>
      </c>
      <c r="J276">
        <f t="shared" si="30"/>
        <v>2914</v>
      </c>
      <c r="K276" t="str">
        <f t="shared" si="31"/>
        <v>เด็กชายชนิสร   ปริญญา</v>
      </c>
      <c r="L276">
        <f t="shared" si="32"/>
        <v>2914</v>
      </c>
      <c r="M276" t="str">
        <f t="shared" si="33"/>
        <v>ป.5/2</v>
      </c>
      <c r="N276">
        <f t="shared" si="34"/>
        <v>3</v>
      </c>
    </row>
    <row r="277" spans="1:14">
      <c r="A277">
        <v>2925</v>
      </c>
      <c r="B277" t="s">
        <v>729</v>
      </c>
      <c r="C277" t="s">
        <v>506</v>
      </c>
      <c r="D277" t="s">
        <v>117</v>
      </c>
      <c r="E277" t="s">
        <v>243</v>
      </c>
      <c r="F277">
        <v>4</v>
      </c>
      <c r="G277" t="str">
        <f t="shared" si="29"/>
        <v>เด็กชายธีร์จุฑา   ยาวิลาศ</v>
      </c>
      <c r="J277">
        <f t="shared" si="30"/>
        <v>2925</v>
      </c>
      <c r="K277" t="str">
        <f t="shared" si="31"/>
        <v>เด็กชายธีร์จุฑา   ยาวิลาศ</v>
      </c>
      <c r="L277">
        <f t="shared" si="32"/>
        <v>2925</v>
      </c>
      <c r="M277" t="str">
        <f t="shared" si="33"/>
        <v>ป.5/2</v>
      </c>
      <c r="N277">
        <f t="shared" si="34"/>
        <v>4</v>
      </c>
    </row>
    <row r="278" spans="1:14">
      <c r="A278">
        <v>2928</v>
      </c>
      <c r="B278" t="s">
        <v>729</v>
      </c>
      <c r="C278" t="s">
        <v>507</v>
      </c>
      <c r="D278" t="s">
        <v>118</v>
      </c>
      <c r="E278" t="s">
        <v>243</v>
      </c>
      <c r="F278">
        <v>5</v>
      </c>
      <c r="G278" t="str">
        <f t="shared" si="29"/>
        <v>เด็กชายวัชรพงศ์   คำภูมี</v>
      </c>
      <c r="J278">
        <f t="shared" si="30"/>
        <v>2928</v>
      </c>
      <c r="K278" t="str">
        <f t="shared" si="31"/>
        <v>เด็กชายวัชรพงศ์   คำภูมี</v>
      </c>
      <c r="L278">
        <f t="shared" si="32"/>
        <v>2928</v>
      </c>
      <c r="M278" t="str">
        <f t="shared" si="33"/>
        <v>ป.5/2</v>
      </c>
      <c r="N278">
        <f t="shared" si="34"/>
        <v>5</v>
      </c>
    </row>
    <row r="279" spans="1:14">
      <c r="A279">
        <v>2930</v>
      </c>
      <c r="B279" t="s">
        <v>729</v>
      </c>
      <c r="C279" t="s">
        <v>508</v>
      </c>
      <c r="D279" t="s">
        <v>119</v>
      </c>
      <c r="E279" t="s">
        <v>243</v>
      </c>
      <c r="F279">
        <v>6</v>
      </c>
      <c r="G279" t="str">
        <f t="shared" si="29"/>
        <v>เด็กชายพิริยะ   ก๋าวิตา</v>
      </c>
      <c r="J279">
        <f t="shared" si="30"/>
        <v>2930</v>
      </c>
      <c r="K279" t="str">
        <f t="shared" si="31"/>
        <v>เด็กชายพิริยะ   ก๋าวิตา</v>
      </c>
      <c r="L279">
        <f t="shared" si="32"/>
        <v>2930</v>
      </c>
      <c r="M279" t="str">
        <f t="shared" si="33"/>
        <v>ป.5/2</v>
      </c>
      <c r="N279">
        <f t="shared" si="34"/>
        <v>6</v>
      </c>
    </row>
    <row r="280" spans="1:14">
      <c r="A280">
        <v>2997</v>
      </c>
      <c r="B280" t="s">
        <v>729</v>
      </c>
      <c r="C280" t="s">
        <v>509</v>
      </c>
      <c r="D280" t="s">
        <v>177</v>
      </c>
      <c r="E280" t="s">
        <v>243</v>
      </c>
      <c r="F280">
        <v>7</v>
      </c>
      <c r="G280" t="str">
        <f t="shared" si="29"/>
        <v>เด็กชายพลภัทร   สีเขียว</v>
      </c>
      <c r="J280">
        <f t="shared" si="30"/>
        <v>2997</v>
      </c>
      <c r="K280" t="str">
        <f t="shared" si="31"/>
        <v>เด็กชายพลภัทร   สีเขียว</v>
      </c>
      <c r="L280">
        <f t="shared" si="32"/>
        <v>2997</v>
      </c>
      <c r="M280" t="str">
        <f t="shared" si="33"/>
        <v>ป.5/2</v>
      </c>
      <c r="N280">
        <f t="shared" si="34"/>
        <v>7</v>
      </c>
    </row>
    <row r="281" spans="1:14">
      <c r="A281">
        <v>3002</v>
      </c>
      <c r="B281" t="s">
        <v>729</v>
      </c>
      <c r="C281" t="s">
        <v>510</v>
      </c>
      <c r="D281" t="s">
        <v>120</v>
      </c>
      <c r="E281" t="s">
        <v>243</v>
      </c>
      <c r="F281">
        <v>8</v>
      </c>
      <c r="G281" t="str">
        <f t="shared" si="29"/>
        <v>เด็กชายธนพนธ์   เกตุมักษ์</v>
      </c>
      <c r="J281">
        <f t="shared" si="30"/>
        <v>3002</v>
      </c>
      <c r="K281" t="str">
        <f t="shared" si="31"/>
        <v>เด็กชายธนพนธ์   เกตุมักษ์</v>
      </c>
      <c r="L281">
        <f t="shared" si="32"/>
        <v>3002</v>
      </c>
      <c r="M281" t="str">
        <f t="shared" si="33"/>
        <v>ป.5/2</v>
      </c>
      <c r="N281">
        <f t="shared" si="34"/>
        <v>8</v>
      </c>
    </row>
    <row r="282" spans="1:14">
      <c r="A282">
        <v>3100</v>
      </c>
      <c r="B282" t="s">
        <v>729</v>
      </c>
      <c r="C282" t="s">
        <v>511</v>
      </c>
      <c r="D282" t="s">
        <v>121</v>
      </c>
      <c r="E282" t="s">
        <v>243</v>
      </c>
      <c r="F282">
        <v>9</v>
      </c>
      <c r="G282" t="str">
        <f t="shared" si="29"/>
        <v>เด็กชายญาณกิตติ์   ภูมิพานทอง</v>
      </c>
      <c r="J282">
        <f t="shared" si="30"/>
        <v>3100</v>
      </c>
      <c r="K282" t="str">
        <f t="shared" si="31"/>
        <v>เด็กชายญาณกิตติ์   ภูมิพานทอง</v>
      </c>
      <c r="L282">
        <f t="shared" si="32"/>
        <v>3100</v>
      </c>
      <c r="M282" t="str">
        <f t="shared" si="33"/>
        <v>ป.5/2</v>
      </c>
      <c r="N282">
        <f t="shared" si="34"/>
        <v>9</v>
      </c>
    </row>
    <row r="283" spans="1:14">
      <c r="A283">
        <v>3163</v>
      </c>
      <c r="B283" t="s">
        <v>729</v>
      </c>
      <c r="C283" t="s">
        <v>512</v>
      </c>
      <c r="D283" t="s">
        <v>122</v>
      </c>
      <c r="E283" t="s">
        <v>243</v>
      </c>
      <c r="F283">
        <v>10</v>
      </c>
      <c r="G283" t="str">
        <f t="shared" si="29"/>
        <v>เด็กชายปฏิกร   อางี่กู่</v>
      </c>
      <c r="J283">
        <f t="shared" si="30"/>
        <v>3163</v>
      </c>
      <c r="K283" t="str">
        <f t="shared" si="31"/>
        <v>เด็กชายปฏิกร   อางี่กู่</v>
      </c>
      <c r="L283">
        <f t="shared" si="32"/>
        <v>3163</v>
      </c>
      <c r="M283" t="str">
        <f t="shared" si="33"/>
        <v>ป.5/2</v>
      </c>
      <c r="N283">
        <f t="shared" si="34"/>
        <v>10</v>
      </c>
    </row>
    <row r="284" spans="1:14">
      <c r="A284">
        <v>3166</v>
      </c>
      <c r="B284" t="s">
        <v>729</v>
      </c>
      <c r="C284" t="s">
        <v>513</v>
      </c>
      <c r="D284" t="s">
        <v>123</v>
      </c>
      <c r="E284" t="s">
        <v>243</v>
      </c>
      <c r="F284">
        <v>11</v>
      </c>
      <c r="G284" t="str">
        <f t="shared" si="29"/>
        <v>เด็กชายภูวิศ   ยะหมื่น</v>
      </c>
      <c r="J284">
        <f t="shared" si="30"/>
        <v>3166</v>
      </c>
      <c r="K284" t="str">
        <f t="shared" si="31"/>
        <v>เด็กชายภูวิศ   ยะหมื่น</v>
      </c>
      <c r="L284">
        <f t="shared" si="32"/>
        <v>3166</v>
      </c>
      <c r="M284" t="str">
        <f t="shared" si="33"/>
        <v>ป.5/2</v>
      </c>
      <c r="N284">
        <f t="shared" si="34"/>
        <v>11</v>
      </c>
    </row>
    <row r="285" spans="1:14">
      <c r="A285">
        <v>3168</v>
      </c>
      <c r="B285" t="s">
        <v>729</v>
      </c>
      <c r="C285" t="s">
        <v>514</v>
      </c>
      <c r="D285" t="s">
        <v>124</v>
      </c>
      <c r="E285" t="s">
        <v>243</v>
      </c>
      <c r="F285">
        <v>12</v>
      </c>
      <c r="G285" t="str">
        <f t="shared" si="29"/>
        <v>เด็กชายปกรณ์เกียรติ   สามัคคี</v>
      </c>
      <c r="J285">
        <f t="shared" si="30"/>
        <v>3168</v>
      </c>
      <c r="K285" t="str">
        <f t="shared" si="31"/>
        <v>เด็กชายปกรณ์เกียรติ   สามัคคี</v>
      </c>
      <c r="L285">
        <f t="shared" si="32"/>
        <v>3168</v>
      </c>
      <c r="M285" t="str">
        <f t="shared" si="33"/>
        <v>ป.5/2</v>
      </c>
      <c r="N285">
        <f t="shared" si="34"/>
        <v>12</v>
      </c>
    </row>
    <row r="286" spans="1:14">
      <c r="A286">
        <v>3229</v>
      </c>
      <c r="B286" t="s">
        <v>729</v>
      </c>
      <c r="C286" t="s">
        <v>515</v>
      </c>
      <c r="D286" t="s">
        <v>125</v>
      </c>
      <c r="E286" t="s">
        <v>243</v>
      </c>
      <c r="F286">
        <v>13</v>
      </c>
      <c r="G286" t="str">
        <f t="shared" si="29"/>
        <v>เด็กชายภานุวัฒน์   เครือพรมมา</v>
      </c>
      <c r="J286">
        <f t="shared" si="30"/>
        <v>3229</v>
      </c>
      <c r="K286" t="str">
        <f t="shared" si="31"/>
        <v>เด็กชายภานุวัฒน์   เครือพรมมา</v>
      </c>
      <c r="L286">
        <f t="shared" si="32"/>
        <v>3229</v>
      </c>
      <c r="M286" t="str">
        <f t="shared" si="33"/>
        <v>ป.5/2</v>
      </c>
      <c r="N286">
        <f t="shared" si="34"/>
        <v>13</v>
      </c>
    </row>
    <row r="287" spans="1:14">
      <c r="A287">
        <v>3327</v>
      </c>
      <c r="B287" t="s">
        <v>729</v>
      </c>
      <c r="C287" t="s">
        <v>516</v>
      </c>
      <c r="D287" t="s">
        <v>126</v>
      </c>
      <c r="E287" t="s">
        <v>243</v>
      </c>
      <c r="F287">
        <v>14</v>
      </c>
      <c r="G287" t="str">
        <f t="shared" si="29"/>
        <v>เด็กชายจิรายุ   สิทธิชัยวงศ์</v>
      </c>
      <c r="J287">
        <f t="shared" si="30"/>
        <v>3327</v>
      </c>
      <c r="K287" t="str">
        <f t="shared" si="31"/>
        <v>เด็กชายจิรายุ   สิทธิชัยวงศ์</v>
      </c>
      <c r="L287">
        <f t="shared" si="32"/>
        <v>3327</v>
      </c>
      <c r="M287" t="str">
        <f t="shared" si="33"/>
        <v>ป.5/2</v>
      </c>
      <c r="N287">
        <f t="shared" si="34"/>
        <v>14</v>
      </c>
    </row>
    <row r="288" spans="1:14">
      <c r="A288">
        <v>3456</v>
      </c>
      <c r="B288" t="s">
        <v>729</v>
      </c>
      <c r="C288" t="s">
        <v>517</v>
      </c>
      <c r="D288" t="s">
        <v>127</v>
      </c>
      <c r="E288" t="s">
        <v>243</v>
      </c>
      <c r="F288">
        <v>15</v>
      </c>
      <c r="G288" t="str">
        <f t="shared" si="29"/>
        <v>เด็กชายจักริน   อินทร์แปง</v>
      </c>
      <c r="J288">
        <f t="shared" si="30"/>
        <v>3456</v>
      </c>
      <c r="K288" t="str">
        <f t="shared" si="31"/>
        <v>เด็กชายจักริน   อินทร์แปง</v>
      </c>
      <c r="L288">
        <f t="shared" si="32"/>
        <v>3456</v>
      </c>
      <c r="M288" t="str">
        <f t="shared" si="33"/>
        <v>ป.5/2</v>
      </c>
      <c r="N288">
        <f t="shared" si="34"/>
        <v>15</v>
      </c>
    </row>
    <row r="289" spans="1:14">
      <c r="A289">
        <v>3458</v>
      </c>
      <c r="B289" t="s">
        <v>729</v>
      </c>
      <c r="C289" t="s">
        <v>1067</v>
      </c>
      <c r="D289" t="s">
        <v>129</v>
      </c>
      <c r="E289" t="s">
        <v>243</v>
      </c>
      <c r="F289">
        <v>16</v>
      </c>
      <c r="G289" t="str">
        <f t="shared" si="29"/>
        <v>เด็กชายวีระพัทธ   พลเยี่ยม</v>
      </c>
      <c r="J289">
        <f t="shared" si="30"/>
        <v>3458</v>
      </c>
      <c r="K289" t="str">
        <f t="shared" si="31"/>
        <v>เด็กชายวีระพัทธ   พลเยี่ยม</v>
      </c>
      <c r="L289">
        <f t="shared" si="32"/>
        <v>3458</v>
      </c>
      <c r="M289" t="str">
        <f t="shared" si="33"/>
        <v>ป.5/2</v>
      </c>
      <c r="N289">
        <f t="shared" si="34"/>
        <v>16</v>
      </c>
    </row>
    <row r="290" spans="1:14">
      <c r="A290">
        <v>3660</v>
      </c>
      <c r="B290" t="s">
        <v>729</v>
      </c>
      <c r="C290" t="s">
        <v>1214</v>
      </c>
      <c r="D290" t="s">
        <v>1215</v>
      </c>
      <c r="E290" t="s">
        <v>243</v>
      </c>
      <c r="F290">
        <v>17</v>
      </c>
      <c r="G290" t="str">
        <f t="shared" si="29"/>
        <v>เด็กชายสุภัทร   หอมอบ</v>
      </c>
      <c r="J290">
        <f t="shared" si="30"/>
        <v>3660</v>
      </c>
      <c r="K290" t="str">
        <f t="shared" si="31"/>
        <v>เด็กชายสุภัทร   หอมอบ</v>
      </c>
      <c r="L290">
        <f t="shared" si="32"/>
        <v>3660</v>
      </c>
      <c r="M290" t="str">
        <f t="shared" si="33"/>
        <v>ป.5/2</v>
      </c>
      <c r="N290">
        <f t="shared" si="34"/>
        <v>17</v>
      </c>
    </row>
    <row r="291" spans="1:14">
      <c r="A291">
        <v>3661</v>
      </c>
      <c r="B291" t="s">
        <v>729</v>
      </c>
      <c r="C291" t="s">
        <v>1224</v>
      </c>
      <c r="D291" t="s">
        <v>1225</v>
      </c>
      <c r="E291" t="s">
        <v>243</v>
      </c>
      <c r="F291">
        <v>18</v>
      </c>
      <c r="G291" t="str">
        <f t="shared" si="29"/>
        <v>เด็กชายโยได   ฮอตตะ</v>
      </c>
      <c r="J291">
        <f t="shared" si="30"/>
        <v>3661</v>
      </c>
      <c r="K291" t="str">
        <f t="shared" si="31"/>
        <v>เด็กชายโยได   ฮอตตะ</v>
      </c>
      <c r="L291">
        <f t="shared" si="32"/>
        <v>3661</v>
      </c>
      <c r="M291" t="str">
        <f t="shared" si="33"/>
        <v>ป.5/2</v>
      </c>
      <c r="N291">
        <f t="shared" si="34"/>
        <v>18</v>
      </c>
    </row>
    <row r="292" spans="1:14">
      <c r="A292">
        <v>2885</v>
      </c>
      <c r="B292" t="s">
        <v>730</v>
      </c>
      <c r="C292" t="s">
        <v>519</v>
      </c>
      <c r="D292" t="s">
        <v>130</v>
      </c>
      <c r="E292" t="s">
        <v>243</v>
      </c>
      <c r="F292">
        <v>19</v>
      </c>
      <c r="G292" t="str">
        <f t="shared" si="29"/>
        <v>เด็กหญิงเพ็ญนภา   คะอูป</v>
      </c>
      <c r="J292">
        <f t="shared" si="30"/>
        <v>2885</v>
      </c>
      <c r="K292" t="str">
        <f t="shared" si="31"/>
        <v>เด็กหญิงเพ็ญนภา   คะอูป</v>
      </c>
      <c r="L292">
        <f t="shared" si="32"/>
        <v>2885</v>
      </c>
      <c r="M292" t="str">
        <f t="shared" si="33"/>
        <v>ป.5/2</v>
      </c>
      <c r="N292">
        <f t="shared" si="34"/>
        <v>19</v>
      </c>
    </row>
    <row r="293" spans="1:14">
      <c r="A293">
        <v>2920</v>
      </c>
      <c r="B293" t="s">
        <v>730</v>
      </c>
      <c r="C293" t="s">
        <v>520</v>
      </c>
      <c r="D293" t="s">
        <v>131</v>
      </c>
      <c r="E293" t="s">
        <v>243</v>
      </c>
      <c r="F293">
        <v>20</v>
      </c>
      <c r="G293" t="str">
        <f t="shared" si="29"/>
        <v>เด็กหญิงอรวรรณยา   ปูแปง</v>
      </c>
      <c r="J293">
        <f t="shared" si="30"/>
        <v>2920</v>
      </c>
      <c r="K293" t="str">
        <f t="shared" si="31"/>
        <v>เด็กหญิงอรวรรณยา   ปูแปง</v>
      </c>
      <c r="L293">
        <f t="shared" si="32"/>
        <v>2920</v>
      </c>
      <c r="M293" t="str">
        <f t="shared" si="33"/>
        <v>ป.5/2</v>
      </c>
      <c r="N293">
        <f t="shared" si="34"/>
        <v>20</v>
      </c>
    </row>
    <row r="294" spans="1:14">
      <c r="A294">
        <v>2922</v>
      </c>
      <c r="B294" t="s">
        <v>730</v>
      </c>
      <c r="C294" t="s">
        <v>521</v>
      </c>
      <c r="D294" t="s">
        <v>116</v>
      </c>
      <c r="E294" t="s">
        <v>243</v>
      </c>
      <c r="F294">
        <v>21</v>
      </c>
      <c r="G294" t="str">
        <f t="shared" si="29"/>
        <v>เด็กหญิงณัฐธิดา   ชัยแสน</v>
      </c>
      <c r="J294">
        <f t="shared" si="30"/>
        <v>2922</v>
      </c>
      <c r="K294" t="str">
        <f t="shared" si="31"/>
        <v>เด็กหญิงณัฐธิดา   ชัยแสน</v>
      </c>
      <c r="L294">
        <f t="shared" si="32"/>
        <v>2922</v>
      </c>
      <c r="M294" t="str">
        <f t="shared" si="33"/>
        <v>ป.5/2</v>
      </c>
      <c r="N294">
        <f t="shared" si="34"/>
        <v>21</v>
      </c>
    </row>
    <row r="295" spans="1:14">
      <c r="A295">
        <v>2923</v>
      </c>
      <c r="B295" t="s">
        <v>730</v>
      </c>
      <c r="C295" t="s">
        <v>522</v>
      </c>
      <c r="D295" t="s">
        <v>132</v>
      </c>
      <c r="E295" t="s">
        <v>243</v>
      </c>
      <c r="F295">
        <v>22</v>
      </c>
      <c r="G295" t="str">
        <f t="shared" si="29"/>
        <v>เด็กหญิงสุภัคศิริ   แซ่งุ่ย</v>
      </c>
      <c r="J295">
        <f t="shared" si="30"/>
        <v>2923</v>
      </c>
      <c r="K295" t="str">
        <f t="shared" si="31"/>
        <v>เด็กหญิงสุภัคศิริ   แซ่งุ่ย</v>
      </c>
      <c r="L295">
        <f t="shared" si="32"/>
        <v>2923</v>
      </c>
      <c r="M295" t="str">
        <f t="shared" si="33"/>
        <v>ป.5/2</v>
      </c>
      <c r="N295">
        <f t="shared" si="34"/>
        <v>22</v>
      </c>
    </row>
    <row r="296" spans="1:14">
      <c r="A296">
        <v>2932</v>
      </c>
      <c r="B296" t="s">
        <v>730</v>
      </c>
      <c r="C296" t="s">
        <v>523</v>
      </c>
      <c r="D296" t="s">
        <v>133</v>
      </c>
      <c r="E296" t="s">
        <v>243</v>
      </c>
      <c r="F296">
        <v>23</v>
      </c>
      <c r="G296" t="str">
        <f t="shared" si="29"/>
        <v>เด็กหญิงปรียาภา   ใจมาลา</v>
      </c>
      <c r="J296">
        <f t="shared" si="30"/>
        <v>2932</v>
      </c>
      <c r="K296" t="str">
        <f t="shared" si="31"/>
        <v>เด็กหญิงปรียาภา   ใจมาลา</v>
      </c>
      <c r="L296">
        <f t="shared" si="32"/>
        <v>2932</v>
      </c>
      <c r="M296" t="str">
        <f t="shared" si="33"/>
        <v>ป.5/2</v>
      </c>
      <c r="N296">
        <f t="shared" si="34"/>
        <v>23</v>
      </c>
    </row>
    <row r="297" spans="1:14">
      <c r="A297">
        <v>2934</v>
      </c>
      <c r="B297" t="s">
        <v>730</v>
      </c>
      <c r="C297" t="s">
        <v>524</v>
      </c>
      <c r="D297" t="s">
        <v>85</v>
      </c>
      <c r="E297" t="s">
        <v>243</v>
      </c>
      <c r="F297">
        <v>24</v>
      </c>
      <c r="G297" t="str">
        <f t="shared" si="29"/>
        <v>เด็กหญิงธราทิพย์   เชื้อเมืองพาน</v>
      </c>
      <c r="J297">
        <f t="shared" si="30"/>
        <v>2934</v>
      </c>
      <c r="K297" t="str">
        <f t="shared" si="31"/>
        <v>เด็กหญิงธราทิพย์   เชื้อเมืองพาน</v>
      </c>
      <c r="L297">
        <f t="shared" si="32"/>
        <v>2934</v>
      </c>
      <c r="M297" t="str">
        <f t="shared" si="33"/>
        <v>ป.5/2</v>
      </c>
      <c r="N297">
        <f t="shared" si="34"/>
        <v>24</v>
      </c>
    </row>
    <row r="298" spans="1:14">
      <c r="A298">
        <v>2937</v>
      </c>
      <c r="B298" t="s">
        <v>730</v>
      </c>
      <c r="C298" t="s">
        <v>525</v>
      </c>
      <c r="D298" t="s">
        <v>134</v>
      </c>
      <c r="E298" t="s">
        <v>243</v>
      </c>
      <c r="F298">
        <v>25</v>
      </c>
      <c r="G298" t="str">
        <f t="shared" si="29"/>
        <v>เด็กหญิงกรธิการ์   กิตติสมร</v>
      </c>
      <c r="J298">
        <f t="shared" si="30"/>
        <v>2937</v>
      </c>
      <c r="K298" t="str">
        <f t="shared" si="31"/>
        <v>เด็กหญิงกรธิการ์   กิตติสมร</v>
      </c>
      <c r="L298">
        <f t="shared" si="32"/>
        <v>2937</v>
      </c>
      <c r="M298" t="str">
        <f t="shared" si="33"/>
        <v>ป.5/2</v>
      </c>
      <c r="N298">
        <f t="shared" si="34"/>
        <v>25</v>
      </c>
    </row>
    <row r="299" spans="1:14">
      <c r="A299">
        <v>2948</v>
      </c>
      <c r="B299" t="s">
        <v>730</v>
      </c>
      <c r="C299" t="s">
        <v>526</v>
      </c>
      <c r="D299" t="s">
        <v>26</v>
      </c>
      <c r="E299" t="s">
        <v>243</v>
      </c>
      <c r="F299">
        <v>26</v>
      </c>
      <c r="G299" t="str">
        <f t="shared" si="29"/>
        <v>เด็กหญิงรวิสรา   มณีรัตน์</v>
      </c>
      <c r="J299">
        <f t="shared" si="30"/>
        <v>2948</v>
      </c>
      <c r="K299" t="str">
        <f t="shared" si="31"/>
        <v>เด็กหญิงรวิสรา   มณีรัตน์</v>
      </c>
      <c r="L299">
        <f t="shared" si="32"/>
        <v>2948</v>
      </c>
      <c r="M299" t="str">
        <f t="shared" si="33"/>
        <v>ป.5/2</v>
      </c>
      <c r="N299">
        <f t="shared" si="34"/>
        <v>26</v>
      </c>
    </row>
    <row r="300" spans="1:14">
      <c r="A300">
        <v>2967</v>
      </c>
      <c r="B300" t="s">
        <v>730</v>
      </c>
      <c r="C300" t="s">
        <v>527</v>
      </c>
      <c r="D300" t="s">
        <v>135</v>
      </c>
      <c r="E300" t="s">
        <v>243</v>
      </c>
      <c r="F300">
        <v>27</v>
      </c>
      <c r="G300" t="str">
        <f t="shared" si="29"/>
        <v>เด็กหญิงวรรณกร   มาลาโรจน์</v>
      </c>
      <c r="J300">
        <f t="shared" si="30"/>
        <v>2967</v>
      </c>
      <c r="K300" t="str">
        <f t="shared" si="31"/>
        <v>เด็กหญิงวรรณกร   มาลาโรจน์</v>
      </c>
      <c r="L300">
        <f t="shared" si="32"/>
        <v>2967</v>
      </c>
      <c r="M300" t="str">
        <f t="shared" si="33"/>
        <v>ป.5/2</v>
      </c>
      <c r="N300">
        <f t="shared" si="34"/>
        <v>27</v>
      </c>
    </row>
    <row r="301" spans="1:14">
      <c r="A301">
        <v>3000</v>
      </c>
      <c r="B301" t="s">
        <v>730</v>
      </c>
      <c r="C301" t="s">
        <v>528</v>
      </c>
      <c r="D301" t="s">
        <v>136</v>
      </c>
      <c r="E301" t="s">
        <v>243</v>
      </c>
      <c r="F301">
        <v>28</v>
      </c>
      <c r="G301" t="str">
        <f t="shared" si="29"/>
        <v>เด็กหญิงกาญจนาภรณ์   แลสันกลาง</v>
      </c>
      <c r="J301">
        <f t="shared" si="30"/>
        <v>3000</v>
      </c>
      <c r="K301" t="str">
        <f t="shared" si="31"/>
        <v>เด็กหญิงกาญจนาภรณ์   แลสันกลาง</v>
      </c>
      <c r="L301">
        <f t="shared" si="32"/>
        <v>3000</v>
      </c>
      <c r="M301" t="str">
        <f t="shared" si="33"/>
        <v>ป.5/2</v>
      </c>
      <c r="N301">
        <f t="shared" si="34"/>
        <v>28</v>
      </c>
    </row>
    <row r="302" spans="1:14">
      <c r="A302">
        <v>3169</v>
      </c>
      <c r="B302" t="s">
        <v>730</v>
      </c>
      <c r="C302" t="s">
        <v>529</v>
      </c>
      <c r="D302" t="s">
        <v>137</v>
      </c>
      <c r="E302" t="s">
        <v>243</v>
      </c>
      <c r="F302">
        <v>29</v>
      </c>
      <c r="G302" t="str">
        <f t="shared" si="29"/>
        <v>เด็กหญิงมนัญญา   ยิ้มเยื้อน</v>
      </c>
      <c r="J302">
        <f t="shared" si="30"/>
        <v>3169</v>
      </c>
      <c r="K302" t="str">
        <f t="shared" si="31"/>
        <v>เด็กหญิงมนัญญา   ยิ้มเยื้อน</v>
      </c>
      <c r="L302">
        <f t="shared" si="32"/>
        <v>3169</v>
      </c>
      <c r="M302" t="str">
        <f t="shared" si="33"/>
        <v>ป.5/2</v>
      </c>
      <c r="N302">
        <f t="shared" si="34"/>
        <v>29</v>
      </c>
    </row>
    <row r="303" spans="1:14">
      <c r="A303">
        <v>3192</v>
      </c>
      <c r="B303" t="s">
        <v>730</v>
      </c>
      <c r="C303" t="s">
        <v>530</v>
      </c>
      <c r="D303" t="s">
        <v>138</v>
      </c>
      <c r="E303" t="s">
        <v>243</v>
      </c>
      <c r="F303">
        <v>30</v>
      </c>
      <c r="G303" t="str">
        <f t="shared" si="29"/>
        <v>เด็กหญิงกุลธิดา   มาจักร์</v>
      </c>
      <c r="J303">
        <f t="shared" si="30"/>
        <v>3192</v>
      </c>
      <c r="K303" t="str">
        <f t="shared" si="31"/>
        <v>เด็กหญิงกุลธิดา   มาจักร์</v>
      </c>
      <c r="L303">
        <f t="shared" si="32"/>
        <v>3192</v>
      </c>
      <c r="M303" t="str">
        <f t="shared" si="33"/>
        <v>ป.5/2</v>
      </c>
      <c r="N303">
        <f t="shared" si="34"/>
        <v>30</v>
      </c>
    </row>
    <row r="304" spans="1:14">
      <c r="A304">
        <v>3227</v>
      </c>
      <c r="B304" t="s">
        <v>730</v>
      </c>
      <c r="C304" t="s">
        <v>531</v>
      </c>
      <c r="D304" t="s">
        <v>139</v>
      </c>
      <c r="E304" t="s">
        <v>243</v>
      </c>
      <c r="F304">
        <v>31</v>
      </c>
      <c r="G304" t="str">
        <f t="shared" si="29"/>
        <v>เด็กหญิงพฤกธิพร   สีสัน</v>
      </c>
      <c r="J304">
        <f t="shared" si="30"/>
        <v>3227</v>
      </c>
      <c r="K304" t="str">
        <f t="shared" si="31"/>
        <v>เด็กหญิงพฤกธิพร   สีสัน</v>
      </c>
      <c r="L304">
        <f t="shared" si="32"/>
        <v>3227</v>
      </c>
      <c r="M304" t="str">
        <f t="shared" si="33"/>
        <v>ป.5/2</v>
      </c>
      <c r="N304">
        <f t="shared" si="34"/>
        <v>31</v>
      </c>
    </row>
    <row r="305" spans="1:14">
      <c r="A305">
        <v>3329</v>
      </c>
      <c r="B305" t="s">
        <v>730</v>
      </c>
      <c r="C305" t="s">
        <v>532</v>
      </c>
      <c r="D305" t="s">
        <v>140</v>
      </c>
      <c r="E305" t="s">
        <v>243</v>
      </c>
      <c r="F305">
        <v>32</v>
      </c>
      <c r="G305" t="str">
        <f t="shared" si="29"/>
        <v>เด็กหญิงเสาวลักษณ์   บุตรทอง</v>
      </c>
      <c r="J305">
        <f t="shared" si="30"/>
        <v>3329</v>
      </c>
      <c r="K305" t="str">
        <f t="shared" si="31"/>
        <v>เด็กหญิงเสาวลักษณ์   บุตรทอง</v>
      </c>
      <c r="L305">
        <f t="shared" si="32"/>
        <v>3329</v>
      </c>
      <c r="M305" t="str">
        <f t="shared" si="33"/>
        <v>ป.5/2</v>
      </c>
      <c r="N305">
        <f t="shared" si="34"/>
        <v>32</v>
      </c>
    </row>
    <row r="306" spans="1:14">
      <c r="A306">
        <v>3408</v>
      </c>
      <c r="B306" t="s">
        <v>730</v>
      </c>
      <c r="C306" t="s">
        <v>1024</v>
      </c>
      <c r="D306" t="s">
        <v>213</v>
      </c>
      <c r="E306" t="s">
        <v>243</v>
      </c>
      <c r="F306">
        <v>33</v>
      </c>
      <c r="G306" t="str">
        <f t="shared" si="29"/>
        <v>เด็กหญิงอัญญาศาณิ   ทินภัทร</v>
      </c>
      <c r="J306">
        <f t="shared" si="30"/>
        <v>3408</v>
      </c>
      <c r="K306" t="str">
        <f t="shared" si="31"/>
        <v>เด็กหญิงอัญญาศาณิ   ทินภัทร</v>
      </c>
      <c r="L306">
        <f t="shared" si="32"/>
        <v>3408</v>
      </c>
      <c r="M306" t="str">
        <f t="shared" si="33"/>
        <v>ป.5/2</v>
      </c>
      <c r="N306">
        <f t="shared" si="34"/>
        <v>33</v>
      </c>
    </row>
    <row r="307" spans="1:14">
      <c r="A307">
        <v>3459</v>
      </c>
      <c r="B307" t="s">
        <v>730</v>
      </c>
      <c r="C307" t="s">
        <v>1540</v>
      </c>
      <c r="D307" t="s">
        <v>787</v>
      </c>
      <c r="E307" t="s">
        <v>243</v>
      </c>
      <c r="F307">
        <v>34</v>
      </c>
      <c r="G307" t="str">
        <f t="shared" si="29"/>
        <v>เด็กหญิงพัชรภร   หนูดำ</v>
      </c>
      <c r="J307">
        <f t="shared" si="30"/>
        <v>3459</v>
      </c>
      <c r="K307" t="str">
        <f t="shared" si="31"/>
        <v>เด็กหญิงพัชรภร   หนูดำ</v>
      </c>
      <c r="L307">
        <f t="shared" si="32"/>
        <v>3459</v>
      </c>
      <c r="M307" t="str">
        <f t="shared" si="33"/>
        <v>ป.5/2</v>
      </c>
      <c r="N307">
        <f t="shared" si="34"/>
        <v>34</v>
      </c>
    </row>
    <row r="308" spans="1:14">
      <c r="A308">
        <v>3582</v>
      </c>
      <c r="B308" t="s">
        <v>730</v>
      </c>
      <c r="C308" t="s">
        <v>1015</v>
      </c>
      <c r="D308" t="s">
        <v>1136</v>
      </c>
      <c r="E308" t="s">
        <v>243</v>
      </c>
      <c r="F308">
        <v>35</v>
      </c>
      <c r="G308" t="str">
        <f t="shared" si="29"/>
        <v>เด็กหญิงวิชญาดา   คำวงค์ษา</v>
      </c>
      <c r="J308">
        <f t="shared" si="30"/>
        <v>3582</v>
      </c>
      <c r="K308" t="str">
        <f t="shared" si="31"/>
        <v>เด็กหญิงวิชญาดา   คำวงค์ษา</v>
      </c>
      <c r="L308">
        <f t="shared" si="32"/>
        <v>3582</v>
      </c>
      <c r="M308" t="str">
        <f t="shared" si="33"/>
        <v>ป.5/2</v>
      </c>
      <c r="N308">
        <f t="shared" si="34"/>
        <v>35</v>
      </c>
    </row>
    <row r="309" spans="1:14">
      <c r="A309">
        <v>3665</v>
      </c>
      <c r="B309" t="s">
        <v>730</v>
      </c>
      <c r="C309" t="s">
        <v>760</v>
      </c>
      <c r="D309" t="s">
        <v>1551</v>
      </c>
      <c r="E309" t="s">
        <v>243</v>
      </c>
      <c r="F309">
        <v>36</v>
      </c>
      <c r="G309" t="str">
        <f t="shared" si="29"/>
        <v>เด็กหญิงนันทิชา   เงินเย็น</v>
      </c>
      <c r="J309">
        <f t="shared" si="30"/>
        <v>3665</v>
      </c>
      <c r="K309" t="str">
        <f t="shared" si="31"/>
        <v>เด็กหญิงนันทิชา   เงินเย็น</v>
      </c>
      <c r="L309">
        <f t="shared" si="32"/>
        <v>3665</v>
      </c>
      <c r="M309" t="str">
        <f t="shared" si="33"/>
        <v>ป.5/2</v>
      </c>
      <c r="N309">
        <f t="shared" si="34"/>
        <v>36</v>
      </c>
    </row>
    <row r="310" spans="1:14">
      <c r="A310">
        <v>3666</v>
      </c>
      <c r="B310" t="s">
        <v>730</v>
      </c>
      <c r="C310" t="s">
        <v>1561</v>
      </c>
      <c r="D310" t="s">
        <v>1562</v>
      </c>
      <c r="E310" t="s">
        <v>243</v>
      </c>
      <c r="F310">
        <v>37</v>
      </c>
      <c r="G310" t="str">
        <f t="shared" si="29"/>
        <v>เด็กหญิงอริสรา   สุวรรณวงษ์</v>
      </c>
      <c r="J310">
        <f t="shared" si="30"/>
        <v>3666</v>
      </c>
      <c r="K310" t="str">
        <f t="shared" si="31"/>
        <v>เด็กหญิงอริสรา   สุวรรณวงษ์</v>
      </c>
      <c r="L310">
        <f t="shared" si="32"/>
        <v>3666</v>
      </c>
      <c r="M310" t="str">
        <f t="shared" si="33"/>
        <v>ป.5/2</v>
      </c>
      <c r="N310">
        <f t="shared" si="34"/>
        <v>37</v>
      </c>
    </row>
    <row r="311" spans="1:14">
      <c r="A311">
        <v>3684</v>
      </c>
      <c r="B311" t="s">
        <v>730</v>
      </c>
      <c r="C311" t="s">
        <v>1656</v>
      </c>
      <c r="D311" t="s">
        <v>1657</v>
      </c>
      <c r="E311" t="s">
        <v>243</v>
      </c>
      <c r="F311">
        <v>38</v>
      </c>
      <c r="G311" t="str">
        <f t="shared" si="29"/>
        <v>เด็กหญิงรุ่งรวี   เครืออินตา</v>
      </c>
      <c r="J311">
        <f t="shared" si="30"/>
        <v>3684</v>
      </c>
      <c r="K311" t="str">
        <f t="shared" si="31"/>
        <v>เด็กหญิงรุ่งรวี   เครืออินตา</v>
      </c>
      <c r="L311">
        <f t="shared" si="32"/>
        <v>3684</v>
      </c>
      <c r="M311" t="str">
        <f t="shared" si="33"/>
        <v>ป.5/2</v>
      </c>
      <c r="N311">
        <f t="shared" si="34"/>
        <v>38</v>
      </c>
    </row>
    <row r="312" spans="1:14">
      <c r="A312">
        <v>2860</v>
      </c>
      <c r="B312" t="s">
        <v>729</v>
      </c>
      <c r="C312" t="s">
        <v>533</v>
      </c>
      <c r="D312" t="s">
        <v>142</v>
      </c>
      <c r="E312" t="s">
        <v>262</v>
      </c>
      <c r="F312">
        <v>1</v>
      </c>
      <c r="G312" t="str">
        <f t="shared" si="29"/>
        <v>เด็กชายวุฒิภัทร   อ้ายมล</v>
      </c>
      <c r="J312">
        <f t="shared" si="30"/>
        <v>2860</v>
      </c>
      <c r="K312" t="str">
        <f t="shared" si="31"/>
        <v>เด็กชายวุฒิภัทร   อ้ายมล</v>
      </c>
      <c r="L312">
        <f t="shared" si="32"/>
        <v>2860</v>
      </c>
      <c r="M312" t="str">
        <f t="shared" si="33"/>
        <v>ป.6/1</v>
      </c>
      <c r="N312">
        <f t="shared" si="34"/>
        <v>1</v>
      </c>
    </row>
    <row r="313" spans="1:14">
      <c r="A313">
        <v>2876</v>
      </c>
      <c r="B313" t="s">
        <v>729</v>
      </c>
      <c r="C313" t="s">
        <v>535</v>
      </c>
      <c r="D313" t="s">
        <v>144</v>
      </c>
      <c r="E313" t="s">
        <v>262</v>
      </c>
      <c r="F313">
        <v>2</v>
      </c>
      <c r="G313" t="str">
        <f t="shared" si="29"/>
        <v>เด็กชายณัฐพงศ์   หน่อเมือง</v>
      </c>
      <c r="J313">
        <f t="shared" si="30"/>
        <v>2876</v>
      </c>
      <c r="K313" t="str">
        <f t="shared" si="31"/>
        <v>เด็กชายณัฐพงศ์   หน่อเมือง</v>
      </c>
      <c r="L313">
        <f t="shared" si="32"/>
        <v>2876</v>
      </c>
      <c r="M313" t="str">
        <f t="shared" si="33"/>
        <v>ป.6/1</v>
      </c>
      <c r="N313">
        <f t="shared" si="34"/>
        <v>2</v>
      </c>
    </row>
    <row r="314" spans="1:14">
      <c r="A314">
        <v>2877</v>
      </c>
      <c r="B314" t="s">
        <v>729</v>
      </c>
      <c r="C314" t="s">
        <v>536</v>
      </c>
      <c r="D314" t="s">
        <v>145</v>
      </c>
      <c r="E314" t="s">
        <v>262</v>
      </c>
      <c r="F314">
        <v>3</v>
      </c>
      <c r="G314" t="str">
        <f t="shared" si="29"/>
        <v>เด็กชายภูริทัต   ชุมภู</v>
      </c>
      <c r="J314">
        <f t="shared" si="30"/>
        <v>2877</v>
      </c>
      <c r="K314" t="str">
        <f t="shared" si="31"/>
        <v>เด็กชายภูริทัต   ชุมภู</v>
      </c>
      <c r="L314">
        <f t="shared" si="32"/>
        <v>2877</v>
      </c>
      <c r="M314" t="str">
        <f t="shared" si="33"/>
        <v>ป.6/1</v>
      </c>
      <c r="N314">
        <f t="shared" si="34"/>
        <v>3</v>
      </c>
    </row>
    <row r="315" spans="1:14">
      <c r="A315">
        <v>2881</v>
      </c>
      <c r="B315" t="s">
        <v>729</v>
      </c>
      <c r="C315" t="s">
        <v>562</v>
      </c>
      <c r="D315" t="s">
        <v>171</v>
      </c>
      <c r="E315" t="s">
        <v>262</v>
      </c>
      <c r="F315">
        <v>4</v>
      </c>
      <c r="G315" t="str">
        <f t="shared" si="29"/>
        <v>เด็กชายอาชาธร   วงค์ขาว</v>
      </c>
      <c r="J315">
        <f t="shared" si="30"/>
        <v>2881</v>
      </c>
      <c r="K315" t="str">
        <f t="shared" si="31"/>
        <v>เด็กชายอาชาธร   วงค์ขาว</v>
      </c>
      <c r="L315">
        <f t="shared" si="32"/>
        <v>2881</v>
      </c>
      <c r="M315" t="str">
        <f t="shared" si="33"/>
        <v>ป.6/1</v>
      </c>
      <c r="N315">
        <f t="shared" si="34"/>
        <v>4</v>
      </c>
    </row>
    <row r="316" spans="1:14">
      <c r="A316">
        <v>2894</v>
      </c>
      <c r="B316" t="s">
        <v>729</v>
      </c>
      <c r="C316" t="s">
        <v>444</v>
      </c>
      <c r="D316" t="s">
        <v>146</v>
      </c>
      <c r="E316" t="s">
        <v>262</v>
      </c>
      <c r="F316">
        <v>5</v>
      </c>
      <c r="G316" t="str">
        <f t="shared" si="29"/>
        <v>เด็กชายศุกลวัฒน์   อ้ายแสง</v>
      </c>
      <c r="J316">
        <f t="shared" si="30"/>
        <v>2894</v>
      </c>
      <c r="K316" t="str">
        <f t="shared" si="31"/>
        <v>เด็กชายศุกลวัฒน์   อ้ายแสง</v>
      </c>
      <c r="L316">
        <f t="shared" si="32"/>
        <v>2894</v>
      </c>
      <c r="M316" t="str">
        <f t="shared" si="33"/>
        <v>ป.6/1</v>
      </c>
      <c r="N316">
        <f t="shared" si="34"/>
        <v>5</v>
      </c>
    </row>
    <row r="317" spans="1:14">
      <c r="A317">
        <v>2898</v>
      </c>
      <c r="B317" t="s">
        <v>729</v>
      </c>
      <c r="C317" t="s">
        <v>537</v>
      </c>
      <c r="D317" t="s">
        <v>131</v>
      </c>
      <c r="E317" t="s">
        <v>262</v>
      </c>
      <c r="F317">
        <v>6</v>
      </c>
      <c r="G317" t="str">
        <f t="shared" si="29"/>
        <v>เด็กชายพีรยช   ปูแปง</v>
      </c>
      <c r="J317">
        <f t="shared" si="30"/>
        <v>2898</v>
      </c>
      <c r="K317" t="str">
        <f t="shared" si="31"/>
        <v>เด็กชายพีรยช   ปูแปง</v>
      </c>
      <c r="L317">
        <f t="shared" si="32"/>
        <v>2898</v>
      </c>
      <c r="M317" t="str">
        <f t="shared" si="33"/>
        <v>ป.6/1</v>
      </c>
      <c r="N317">
        <f t="shared" si="34"/>
        <v>6</v>
      </c>
    </row>
    <row r="318" spans="1:14">
      <c r="A318">
        <v>2899</v>
      </c>
      <c r="B318" t="s">
        <v>729</v>
      </c>
      <c r="C318" t="s">
        <v>427</v>
      </c>
      <c r="D318" t="s">
        <v>147</v>
      </c>
      <c r="E318" t="s">
        <v>262</v>
      </c>
      <c r="F318">
        <v>7</v>
      </c>
      <c r="G318" t="str">
        <f t="shared" si="29"/>
        <v>เด็กชายอดิศร   ตาแก้ว</v>
      </c>
      <c r="J318">
        <f t="shared" si="30"/>
        <v>2899</v>
      </c>
      <c r="K318" t="str">
        <f t="shared" si="31"/>
        <v>เด็กชายอดิศร   ตาแก้ว</v>
      </c>
      <c r="L318">
        <f t="shared" si="32"/>
        <v>2899</v>
      </c>
      <c r="M318" t="str">
        <f t="shared" si="33"/>
        <v>ป.6/1</v>
      </c>
      <c r="N318">
        <f t="shared" si="34"/>
        <v>7</v>
      </c>
    </row>
    <row r="319" spans="1:14">
      <c r="A319">
        <v>2944</v>
      </c>
      <c r="B319" t="s">
        <v>729</v>
      </c>
      <c r="C319" t="s">
        <v>538</v>
      </c>
      <c r="D319" t="s">
        <v>148</v>
      </c>
      <c r="E319" t="s">
        <v>262</v>
      </c>
      <c r="F319">
        <v>8</v>
      </c>
      <c r="G319" t="str">
        <f t="shared" si="29"/>
        <v>เด็กชายชานนท์   อินสวน</v>
      </c>
      <c r="J319">
        <f t="shared" si="30"/>
        <v>2944</v>
      </c>
      <c r="K319" t="str">
        <f t="shared" si="31"/>
        <v>เด็กชายชานนท์   อินสวน</v>
      </c>
      <c r="L319">
        <f t="shared" si="32"/>
        <v>2944</v>
      </c>
      <c r="M319" t="str">
        <f t="shared" si="33"/>
        <v>ป.6/1</v>
      </c>
      <c r="N319">
        <f t="shared" si="34"/>
        <v>8</v>
      </c>
    </row>
    <row r="320" spans="1:14">
      <c r="A320">
        <v>2947</v>
      </c>
      <c r="B320" t="s">
        <v>729</v>
      </c>
      <c r="C320" t="s">
        <v>539</v>
      </c>
      <c r="D320" t="s">
        <v>149</v>
      </c>
      <c r="E320" t="s">
        <v>262</v>
      </c>
      <c r="F320">
        <v>9</v>
      </c>
      <c r="G320" t="str">
        <f t="shared" si="29"/>
        <v>เด็กชายเมธัส   อินทร์ใจ</v>
      </c>
      <c r="J320">
        <f t="shared" si="30"/>
        <v>2947</v>
      </c>
      <c r="K320" t="str">
        <f t="shared" si="31"/>
        <v>เด็กชายเมธัส   อินทร์ใจ</v>
      </c>
      <c r="L320">
        <f t="shared" si="32"/>
        <v>2947</v>
      </c>
      <c r="M320" t="str">
        <f t="shared" si="33"/>
        <v>ป.6/1</v>
      </c>
      <c r="N320">
        <f t="shared" si="34"/>
        <v>9</v>
      </c>
    </row>
    <row r="321" spans="1:14">
      <c r="A321">
        <v>3051</v>
      </c>
      <c r="B321" t="s">
        <v>729</v>
      </c>
      <c r="C321" t="s">
        <v>540</v>
      </c>
      <c r="D321" t="s">
        <v>150</v>
      </c>
      <c r="E321" t="s">
        <v>262</v>
      </c>
      <c r="F321">
        <v>10</v>
      </c>
      <c r="G321" t="str">
        <f t="shared" si="29"/>
        <v>เด็กชายกิตติมา   เทพวงค์</v>
      </c>
      <c r="J321">
        <f t="shared" si="30"/>
        <v>3051</v>
      </c>
      <c r="K321" t="str">
        <f t="shared" si="31"/>
        <v>เด็กชายกิตติมา   เทพวงค์</v>
      </c>
      <c r="L321">
        <f t="shared" si="32"/>
        <v>3051</v>
      </c>
      <c r="M321" t="str">
        <f t="shared" si="33"/>
        <v>ป.6/1</v>
      </c>
      <c r="N321">
        <f t="shared" si="34"/>
        <v>10</v>
      </c>
    </row>
    <row r="322" spans="1:14">
      <c r="A322">
        <v>3055</v>
      </c>
      <c r="B322" t="s">
        <v>729</v>
      </c>
      <c r="C322" t="s">
        <v>541</v>
      </c>
      <c r="D322" t="s">
        <v>151</v>
      </c>
      <c r="E322" t="s">
        <v>262</v>
      </c>
      <c r="F322">
        <v>11</v>
      </c>
      <c r="G322" t="str">
        <f t="shared" ref="G322:G385" si="35">CONCATENATE(B322,C322,"   ",D322)</f>
        <v>เด็กชายวิชยา   จันทร์ต๊ะ</v>
      </c>
      <c r="J322">
        <f t="shared" si="30"/>
        <v>3055</v>
      </c>
      <c r="K322" t="str">
        <f t="shared" si="31"/>
        <v>เด็กชายวิชยา   จันทร์ต๊ะ</v>
      </c>
      <c r="L322">
        <f t="shared" si="32"/>
        <v>3055</v>
      </c>
      <c r="M322" t="str">
        <f t="shared" si="33"/>
        <v>ป.6/1</v>
      </c>
      <c r="N322">
        <f t="shared" si="34"/>
        <v>11</v>
      </c>
    </row>
    <row r="323" spans="1:14">
      <c r="A323">
        <v>3060</v>
      </c>
      <c r="B323" t="s">
        <v>729</v>
      </c>
      <c r="C323" t="s">
        <v>533</v>
      </c>
      <c r="D323" t="s">
        <v>152</v>
      </c>
      <c r="E323" t="s">
        <v>262</v>
      </c>
      <c r="F323">
        <v>12</v>
      </c>
      <c r="G323" t="str">
        <f t="shared" si="35"/>
        <v>เด็กชายวุฒิภัทร   สมรัตน์</v>
      </c>
      <c r="J323">
        <f t="shared" si="30"/>
        <v>3060</v>
      </c>
      <c r="K323" t="str">
        <f t="shared" si="31"/>
        <v>เด็กชายวุฒิภัทร   สมรัตน์</v>
      </c>
      <c r="L323">
        <f t="shared" si="32"/>
        <v>3060</v>
      </c>
      <c r="M323" t="str">
        <f t="shared" si="33"/>
        <v>ป.6/1</v>
      </c>
      <c r="N323">
        <f t="shared" si="34"/>
        <v>12</v>
      </c>
    </row>
    <row r="324" spans="1:14">
      <c r="A324">
        <v>3098</v>
      </c>
      <c r="B324" t="s">
        <v>729</v>
      </c>
      <c r="C324" t="s">
        <v>542</v>
      </c>
      <c r="D324" t="s">
        <v>153</v>
      </c>
      <c r="E324" t="s">
        <v>262</v>
      </c>
      <c r="F324">
        <v>13</v>
      </c>
      <c r="G324" t="str">
        <f t="shared" si="35"/>
        <v>เด็กชายปฐมพงศ์   นันใจ</v>
      </c>
      <c r="J324">
        <f t="shared" si="30"/>
        <v>3098</v>
      </c>
      <c r="K324" t="str">
        <f t="shared" si="31"/>
        <v>เด็กชายปฐมพงศ์   นันใจ</v>
      </c>
      <c r="L324">
        <f t="shared" si="32"/>
        <v>3098</v>
      </c>
      <c r="M324" t="str">
        <f t="shared" si="33"/>
        <v>ป.6/1</v>
      </c>
      <c r="N324">
        <f t="shared" si="34"/>
        <v>13</v>
      </c>
    </row>
    <row r="325" spans="1:14">
      <c r="A325">
        <v>3107</v>
      </c>
      <c r="B325" t="s">
        <v>729</v>
      </c>
      <c r="C325" t="s">
        <v>543</v>
      </c>
      <c r="D325" t="s">
        <v>154</v>
      </c>
      <c r="E325" t="s">
        <v>262</v>
      </c>
      <c r="F325">
        <v>14</v>
      </c>
      <c r="G325" t="str">
        <f t="shared" si="35"/>
        <v>เด็กชายภาสกร   โยสุยะ</v>
      </c>
      <c r="J325">
        <f t="shared" si="30"/>
        <v>3107</v>
      </c>
      <c r="K325" t="str">
        <f t="shared" si="31"/>
        <v>เด็กชายภาสกร   โยสุยะ</v>
      </c>
      <c r="L325">
        <f t="shared" si="32"/>
        <v>3107</v>
      </c>
      <c r="M325" t="str">
        <f t="shared" si="33"/>
        <v>ป.6/1</v>
      </c>
      <c r="N325">
        <f t="shared" si="34"/>
        <v>14</v>
      </c>
    </row>
    <row r="326" spans="1:14">
      <c r="A326">
        <v>3157</v>
      </c>
      <c r="B326" t="s">
        <v>729</v>
      </c>
      <c r="C326" t="s">
        <v>544</v>
      </c>
      <c r="D326" t="s">
        <v>155</v>
      </c>
      <c r="E326" t="s">
        <v>262</v>
      </c>
      <c r="F326">
        <v>15</v>
      </c>
      <c r="G326" t="str">
        <f t="shared" si="35"/>
        <v>เด็กชายณัฐกฤษณ์   มะโนพงษ์</v>
      </c>
      <c r="J326">
        <f t="shared" si="30"/>
        <v>3157</v>
      </c>
      <c r="K326" t="str">
        <f t="shared" si="31"/>
        <v>เด็กชายณัฐกฤษณ์   มะโนพงษ์</v>
      </c>
      <c r="L326">
        <f t="shared" si="32"/>
        <v>3157</v>
      </c>
      <c r="M326" t="str">
        <f t="shared" si="33"/>
        <v>ป.6/1</v>
      </c>
      <c r="N326">
        <f t="shared" si="34"/>
        <v>15</v>
      </c>
    </row>
    <row r="327" spans="1:14">
      <c r="A327">
        <v>3287</v>
      </c>
      <c r="B327" t="s">
        <v>729</v>
      </c>
      <c r="C327" t="s">
        <v>545</v>
      </c>
      <c r="D327" t="s">
        <v>156</v>
      </c>
      <c r="E327" t="s">
        <v>262</v>
      </c>
      <c r="F327">
        <v>16</v>
      </c>
      <c r="G327" t="str">
        <f t="shared" si="35"/>
        <v>เด็กชายวรวิทย์   อุดใจ</v>
      </c>
      <c r="J327">
        <f t="shared" si="30"/>
        <v>3287</v>
      </c>
      <c r="K327" t="str">
        <f t="shared" si="31"/>
        <v>เด็กชายวรวิทย์   อุดใจ</v>
      </c>
      <c r="L327">
        <f t="shared" si="32"/>
        <v>3287</v>
      </c>
      <c r="M327" t="str">
        <f t="shared" si="33"/>
        <v>ป.6/1</v>
      </c>
      <c r="N327">
        <f t="shared" si="34"/>
        <v>16</v>
      </c>
    </row>
    <row r="328" spans="1:14">
      <c r="A328">
        <v>2889</v>
      </c>
      <c r="B328" t="s">
        <v>730</v>
      </c>
      <c r="C328" t="s">
        <v>546</v>
      </c>
      <c r="D328" t="s">
        <v>32</v>
      </c>
      <c r="E328" t="s">
        <v>262</v>
      </c>
      <c r="F328">
        <v>17</v>
      </c>
      <c r="G328" t="str">
        <f t="shared" si="35"/>
        <v>เด็กหญิงฐิติกา   สิทธิปัญญา</v>
      </c>
      <c r="J328">
        <f t="shared" si="30"/>
        <v>2889</v>
      </c>
      <c r="K328" t="str">
        <f t="shared" si="31"/>
        <v>เด็กหญิงฐิติกา   สิทธิปัญญา</v>
      </c>
      <c r="L328">
        <f t="shared" si="32"/>
        <v>2889</v>
      </c>
      <c r="M328" t="str">
        <f t="shared" si="33"/>
        <v>ป.6/1</v>
      </c>
      <c r="N328">
        <f t="shared" si="34"/>
        <v>17</v>
      </c>
    </row>
    <row r="329" spans="1:14">
      <c r="A329">
        <v>2890</v>
      </c>
      <c r="B329" t="s">
        <v>730</v>
      </c>
      <c r="C329" t="s">
        <v>547</v>
      </c>
      <c r="D329" t="s">
        <v>158</v>
      </c>
      <c r="E329" t="s">
        <v>262</v>
      </c>
      <c r="F329">
        <v>18</v>
      </c>
      <c r="G329" t="str">
        <f t="shared" si="35"/>
        <v>เด็กหญิงญาณิศา   ตายานะ</v>
      </c>
      <c r="J329">
        <f t="shared" si="30"/>
        <v>2890</v>
      </c>
      <c r="K329" t="str">
        <f t="shared" si="31"/>
        <v>เด็กหญิงญาณิศา   ตายานะ</v>
      </c>
      <c r="L329">
        <f t="shared" si="32"/>
        <v>2890</v>
      </c>
      <c r="M329" t="str">
        <f t="shared" si="33"/>
        <v>ป.6/1</v>
      </c>
      <c r="N329">
        <f t="shared" si="34"/>
        <v>18</v>
      </c>
    </row>
    <row r="330" spans="1:14">
      <c r="A330">
        <v>2903</v>
      </c>
      <c r="B330" t="s">
        <v>730</v>
      </c>
      <c r="C330" t="s">
        <v>548</v>
      </c>
      <c r="D330" t="s">
        <v>159</v>
      </c>
      <c r="E330" t="s">
        <v>262</v>
      </c>
      <c r="F330">
        <v>19</v>
      </c>
      <c r="G330" t="str">
        <f t="shared" si="35"/>
        <v>เด็กหญิงณัฐนรี   ดวงสุข</v>
      </c>
      <c r="J330">
        <f t="shared" si="30"/>
        <v>2903</v>
      </c>
      <c r="K330" t="str">
        <f t="shared" si="31"/>
        <v>เด็กหญิงณัฐนรี   ดวงสุข</v>
      </c>
      <c r="L330">
        <f t="shared" si="32"/>
        <v>2903</v>
      </c>
      <c r="M330" t="str">
        <f t="shared" si="33"/>
        <v>ป.6/1</v>
      </c>
      <c r="N330">
        <f t="shared" si="34"/>
        <v>19</v>
      </c>
    </row>
    <row r="331" spans="1:14">
      <c r="A331">
        <v>2908</v>
      </c>
      <c r="B331" t="s">
        <v>730</v>
      </c>
      <c r="C331" t="s">
        <v>549</v>
      </c>
      <c r="D331" t="s">
        <v>160</v>
      </c>
      <c r="E331" t="s">
        <v>262</v>
      </c>
      <c r="F331">
        <v>20</v>
      </c>
      <c r="G331" t="str">
        <f t="shared" si="35"/>
        <v>เด็กหญิงนิตยา   มั่นเหมาะ</v>
      </c>
      <c r="J331">
        <f t="shared" si="30"/>
        <v>2908</v>
      </c>
      <c r="K331" t="str">
        <f t="shared" si="31"/>
        <v>เด็กหญิงนิตยา   มั่นเหมาะ</v>
      </c>
      <c r="L331">
        <f t="shared" si="32"/>
        <v>2908</v>
      </c>
      <c r="M331" t="str">
        <f t="shared" si="33"/>
        <v>ป.6/1</v>
      </c>
      <c r="N331">
        <f t="shared" si="34"/>
        <v>20</v>
      </c>
    </row>
    <row r="332" spans="1:14">
      <c r="A332">
        <v>2940</v>
      </c>
      <c r="B332" t="s">
        <v>730</v>
      </c>
      <c r="C332" t="s">
        <v>550</v>
      </c>
      <c r="D332" t="s">
        <v>161</v>
      </c>
      <c r="E332" t="s">
        <v>262</v>
      </c>
      <c r="F332">
        <v>21</v>
      </c>
      <c r="G332" t="str">
        <f t="shared" si="35"/>
        <v>เด็กหญิงนัทธิดา   คำปาเชื้อ</v>
      </c>
      <c r="J332">
        <f t="shared" ref="J332:J395" si="36">A332</f>
        <v>2940</v>
      </c>
      <c r="K332" t="str">
        <f t="shared" ref="K332:K395" si="37">G332</f>
        <v>เด็กหญิงนัทธิดา   คำปาเชื้อ</v>
      </c>
      <c r="L332">
        <f t="shared" ref="L332:L395" si="38">J332</f>
        <v>2940</v>
      </c>
      <c r="M332" t="str">
        <f t="shared" ref="M332:M395" si="39">E332</f>
        <v>ป.6/1</v>
      </c>
      <c r="N332">
        <f t="shared" ref="N332:N395" si="40">F332</f>
        <v>21</v>
      </c>
    </row>
    <row r="333" spans="1:14">
      <c r="A333">
        <v>2941</v>
      </c>
      <c r="B333" t="s">
        <v>730</v>
      </c>
      <c r="C333" t="s">
        <v>551</v>
      </c>
      <c r="D333" t="s">
        <v>162</v>
      </c>
      <c r="E333" t="s">
        <v>262</v>
      </c>
      <c r="F333">
        <v>22</v>
      </c>
      <c r="G333" t="str">
        <f t="shared" si="35"/>
        <v>เด็กหญิงวิชาดา   แสนสนิท</v>
      </c>
      <c r="J333">
        <f t="shared" si="36"/>
        <v>2941</v>
      </c>
      <c r="K333" t="str">
        <f t="shared" si="37"/>
        <v>เด็กหญิงวิชาดา   แสนสนิท</v>
      </c>
      <c r="L333">
        <f t="shared" si="38"/>
        <v>2941</v>
      </c>
      <c r="M333" t="str">
        <f t="shared" si="39"/>
        <v>ป.6/1</v>
      </c>
      <c r="N333">
        <f t="shared" si="40"/>
        <v>22</v>
      </c>
    </row>
    <row r="334" spans="1:14">
      <c r="A334">
        <v>2946</v>
      </c>
      <c r="B334" t="s">
        <v>730</v>
      </c>
      <c r="C334" t="s">
        <v>552</v>
      </c>
      <c r="D334" t="s">
        <v>163</v>
      </c>
      <c r="E334" t="s">
        <v>262</v>
      </c>
      <c r="F334">
        <v>23</v>
      </c>
      <c r="G334" t="str">
        <f t="shared" si="35"/>
        <v>เด็กหญิงเปี่ยมสุข   เจริญสุข</v>
      </c>
      <c r="J334">
        <f t="shared" si="36"/>
        <v>2946</v>
      </c>
      <c r="K334" t="str">
        <f t="shared" si="37"/>
        <v>เด็กหญิงเปี่ยมสุข   เจริญสุข</v>
      </c>
      <c r="L334">
        <f t="shared" si="38"/>
        <v>2946</v>
      </c>
      <c r="M334" t="str">
        <f t="shared" si="39"/>
        <v>ป.6/1</v>
      </c>
      <c r="N334">
        <f t="shared" si="40"/>
        <v>23</v>
      </c>
    </row>
    <row r="335" spans="1:14">
      <c r="A335">
        <v>2951</v>
      </c>
      <c r="B335" t="s">
        <v>730</v>
      </c>
      <c r="C335" t="s">
        <v>553</v>
      </c>
      <c r="D335" t="s">
        <v>30</v>
      </c>
      <c r="E335" t="s">
        <v>262</v>
      </c>
      <c r="F335">
        <v>24</v>
      </c>
      <c r="G335" t="str">
        <f t="shared" si="35"/>
        <v>เด็กหญิงวริศรา   ทาแกง</v>
      </c>
      <c r="J335">
        <f t="shared" si="36"/>
        <v>2951</v>
      </c>
      <c r="K335" t="str">
        <f t="shared" si="37"/>
        <v>เด็กหญิงวริศรา   ทาแกง</v>
      </c>
      <c r="L335">
        <f t="shared" si="38"/>
        <v>2951</v>
      </c>
      <c r="M335" t="str">
        <f t="shared" si="39"/>
        <v>ป.6/1</v>
      </c>
      <c r="N335">
        <f t="shared" si="40"/>
        <v>24</v>
      </c>
    </row>
    <row r="336" spans="1:14">
      <c r="A336">
        <v>3093</v>
      </c>
      <c r="B336" t="s">
        <v>730</v>
      </c>
      <c r="C336" t="s">
        <v>554</v>
      </c>
      <c r="D336" t="s">
        <v>164</v>
      </c>
      <c r="E336" t="s">
        <v>262</v>
      </c>
      <c r="F336">
        <v>25</v>
      </c>
      <c r="G336" t="str">
        <f t="shared" si="35"/>
        <v>เด็กหญิงณัฐณิชาช์   แก้วศรี</v>
      </c>
      <c r="J336">
        <f t="shared" si="36"/>
        <v>3093</v>
      </c>
      <c r="K336" t="str">
        <f t="shared" si="37"/>
        <v>เด็กหญิงณัฐณิชาช์   แก้วศรี</v>
      </c>
      <c r="L336">
        <f t="shared" si="38"/>
        <v>3093</v>
      </c>
      <c r="M336" t="str">
        <f t="shared" si="39"/>
        <v>ป.6/1</v>
      </c>
      <c r="N336">
        <f t="shared" si="40"/>
        <v>25</v>
      </c>
    </row>
    <row r="337" spans="1:14">
      <c r="A337">
        <v>3101</v>
      </c>
      <c r="B337" t="s">
        <v>730</v>
      </c>
      <c r="C337" t="s">
        <v>555</v>
      </c>
      <c r="D337" t="s">
        <v>165</v>
      </c>
      <c r="E337" t="s">
        <v>262</v>
      </c>
      <c r="F337">
        <v>26</v>
      </c>
      <c r="G337" t="str">
        <f t="shared" si="35"/>
        <v>เด็กหญิงศุภลักษณ์   ศิริคำน้อย</v>
      </c>
      <c r="J337">
        <f t="shared" si="36"/>
        <v>3101</v>
      </c>
      <c r="K337" t="str">
        <f t="shared" si="37"/>
        <v>เด็กหญิงศุภลักษณ์   ศิริคำน้อย</v>
      </c>
      <c r="L337">
        <f t="shared" si="38"/>
        <v>3101</v>
      </c>
      <c r="M337" t="str">
        <f t="shared" si="39"/>
        <v>ป.6/1</v>
      </c>
      <c r="N337">
        <f t="shared" si="40"/>
        <v>26</v>
      </c>
    </row>
    <row r="338" spans="1:14">
      <c r="A338">
        <v>3102</v>
      </c>
      <c r="B338" t="s">
        <v>730</v>
      </c>
      <c r="C338" t="s">
        <v>556</v>
      </c>
      <c r="D338" t="s">
        <v>166</v>
      </c>
      <c r="E338" t="s">
        <v>262</v>
      </c>
      <c r="F338">
        <v>27</v>
      </c>
      <c r="G338" t="str">
        <f t="shared" si="35"/>
        <v>เด็กหญิงทักขิญา   อาตะมา</v>
      </c>
      <c r="J338">
        <f t="shared" si="36"/>
        <v>3102</v>
      </c>
      <c r="K338" t="str">
        <f t="shared" si="37"/>
        <v>เด็กหญิงทักขิญา   อาตะมา</v>
      </c>
      <c r="L338">
        <f t="shared" si="38"/>
        <v>3102</v>
      </c>
      <c r="M338" t="str">
        <f t="shared" si="39"/>
        <v>ป.6/1</v>
      </c>
      <c r="N338">
        <f t="shared" si="40"/>
        <v>27</v>
      </c>
    </row>
    <row r="339" spans="1:14">
      <c r="A339">
        <v>3104</v>
      </c>
      <c r="B339" t="s">
        <v>730</v>
      </c>
      <c r="C339" t="s">
        <v>557</v>
      </c>
      <c r="D339" t="s">
        <v>127</v>
      </c>
      <c r="E339" t="s">
        <v>262</v>
      </c>
      <c r="F339">
        <v>28</v>
      </c>
      <c r="G339" t="str">
        <f t="shared" si="35"/>
        <v>เด็กหญิงภัทรศยา   อินทร์แปง</v>
      </c>
      <c r="J339">
        <f t="shared" si="36"/>
        <v>3104</v>
      </c>
      <c r="K339" t="str">
        <f t="shared" si="37"/>
        <v>เด็กหญิงภัทรศยา   อินทร์แปง</v>
      </c>
      <c r="L339">
        <f t="shared" si="38"/>
        <v>3104</v>
      </c>
      <c r="M339" t="str">
        <f t="shared" si="39"/>
        <v>ป.6/1</v>
      </c>
      <c r="N339">
        <f t="shared" si="40"/>
        <v>28</v>
      </c>
    </row>
    <row r="340" spans="1:14">
      <c r="A340">
        <v>3109</v>
      </c>
      <c r="B340" t="s">
        <v>730</v>
      </c>
      <c r="C340" t="s">
        <v>558</v>
      </c>
      <c r="D340" t="s">
        <v>167</v>
      </c>
      <c r="E340" t="s">
        <v>262</v>
      </c>
      <c r="F340">
        <v>29</v>
      </c>
      <c r="G340" t="str">
        <f t="shared" si="35"/>
        <v>เด็กหญิงพัชรีรัชต์   ลาดคม</v>
      </c>
      <c r="J340">
        <f t="shared" si="36"/>
        <v>3109</v>
      </c>
      <c r="K340" t="str">
        <f t="shared" si="37"/>
        <v>เด็กหญิงพัชรีรัชต์   ลาดคม</v>
      </c>
      <c r="L340">
        <f t="shared" si="38"/>
        <v>3109</v>
      </c>
      <c r="M340" t="str">
        <f t="shared" si="39"/>
        <v>ป.6/1</v>
      </c>
      <c r="N340">
        <f t="shared" si="40"/>
        <v>29</v>
      </c>
    </row>
    <row r="341" spans="1:14">
      <c r="A341">
        <v>3111</v>
      </c>
      <c r="B341" t="s">
        <v>730</v>
      </c>
      <c r="C341" t="s">
        <v>559</v>
      </c>
      <c r="D341" t="s">
        <v>168</v>
      </c>
      <c r="E341" t="s">
        <v>262</v>
      </c>
      <c r="F341">
        <v>30</v>
      </c>
      <c r="G341" t="str">
        <f t="shared" si="35"/>
        <v>เด็กหญิงบุณยานุช   ยาวิชัย</v>
      </c>
      <c r="J341">
        <f t="shared" si="36"/>
        <v>3111</v>
      </c>
      <c r="K341" t="str">
        <f t="shared" si="37"/>
        <v>เด็กหญิงบุณยานุช   ยาวิชัย</v>
      </c>
      <c r="L341">
        <f t="shared" si="38"/>
        <v>3111</v>
      </c>
      <c r="M341" t="str">
        <f t="shared" si="39"/>
        <v>ป.6/1</v>
      </c>
      <c r="N341">
        <f t="shared" si="40"/>
        <v>30</v>
      </c>
    </row>
    <row r="342" spans="1:14">
      <c r="A342">
        <v>3285</v>
      </c>
      <c r="B342" t="s">
        <v>730</v>
      </c>
      <c r="C342" t="s">
        <v>776</v>
      </c>
      <c r="D342" t="s">
        <v>772</v>
      </c>
      <c r="E342" t="s">
        <v>262</v>
      </c>
      <c r="F342">
        <v>31</v>
      </c>
      <c r="G342" t="str">
        <f t="shared" si="35"/>
        <v>เด็กหญิงเบญจมาศ   ณะกะวงค์</v>
      </c>
      <c r="J342">
        <f t="shared" si="36"/>
        <v>3285</v>
      </c>
      <c r="K342" t="str">
        <f t="shared" si="37"/>
        <v>เด็กหญิงเบญจมาศ   ณะกะวงค์</v>
      </c>
      <c r="L342">
        <f t="shared" si="38"/>
        <v>3285</v>
      </c>
      <c r="M342" t="str">
        <f t="shared" si="39"/>
        <v>ป.6/1</v>
      </c>
      <c r="N342">
        <f t="shared" si="40"/>
        <v>31</v>
      </c>
    </row>
    <row r="343" spans="1:14">
      <c r="A343">
        <v>3286</v>
      </c>
      <c r="B343" t="s">
        <v>730</v>
      </c>
      <c r="C343" t="s">
        <v>777</v>
      </c>
      <c r="D343" t="s">
        <v>773</v>
      </c>
      <c r="E343" t="s">
        <v>262</v>
      </c>
      <c r="F343">
        <v>32</v>
      </c>
      <c r="G343" t="str">
        <f t="shared" si="35"/>
        <v>เด็กหญิงเยาวภา   ทองโท</v>
      </c>
      <c r="J343">
        <f t="shared" si="36"/>
        <v>3286</v>
      </c>
      <c r="K343" t="str">
        <f t="shared" si="37"/>
        <v>เด็กหญิงเยาวภา   ทองโท</v>
      </c>
      <c r="L343">
        <f t="shared" si="38"/>
        <v>3286</v>
      </c>
      <c r="M343" t="str">
        <f t="shared" si="39"/>
        <v>ป.6/1</v>
      </c>
      <c r="N343">
        <f t="shared" si="40"/>
        <v>32</v>
      </c>
    </row>
    <row r="344" spans="1:14">
      <c r="A344">
        <v>3306</v>
      </c>
      <c r="B344" t="s">
        <v>730</v>
      </c>
      <c r="C344" t="s">
        <v>1062</v>
      </c>
      <c r="D344" t="s">
        <v>1063</v>
      </c>
      <c r="E344" t="s">
        <v>262</v>
      </c>
      <c r="F344">
        <v>33</v>
      </c>
      <c r="G344" t="str">
        <f t="shared" si="35"/>
        <v>เด็กหญิงนงนภัส   พนมไพร</v>
      </c>
      <c r="J344">
        <f t="shared" si="36"/>
        <v>3306</v>
      </c>
      <c r="K344" t="str">
        <f t="shared" si="37"/>
        <v>เด็กหญิงนงนภัส   พนมไพร</v>
      </c>
      <c r="L344">
        <f t="shared" si="38"/>
        <v>3306</v>
      </c>
      <c r="M344" t="str">
        <f t="shared" si="39"/>
        <v>ป.6/1</v>
      </c>
      <c r="N344">
        <f t="shared" si="40"/>
        <v>33</v>
      </c>
    </row>
    <row r="345" spans="1:14">
      <c r="A345">
        <v>3333</v>
      </c>
      <c r="B345" t="s">
        <v>730</v>
      </c>
      <c r="C345" t="s">
        <v>778</v>
      </c>
      <c r="D345" t="s">
        <v>775</v>
      </c>
      <c r="E345" t="s">
        <v>262</v>
      </c>
      <c r="F345">
        <v>34</v>
      </c>
      <c r="G345" t="str">
        <f t="shared" si="35"/>
        <v>เด็กหญิงณัฐชธิดา   ปัญญาเลิศ</v>
      </c>
      <c r="J345">
        <f t="shared" si="36"/>
        <v>3333</v>
      </c>
      <c r="K345" t="str">
        <f t="shared" si="37"/>
        <v>เด็กหญิงณัฐชธิดา   ปัญญาเลิศ</v>
      </c>
      <c r="L345">
        <f t="shared" si="38"/>
        <v>3333</v>
      </c>
      <c r="M345" t="str">
        <f t="shared" si="39"/>
        <v>ป.6/1</v>
      </c>
      <c r="N345">
        <f t="shared" si="40"/>
        <v>34</v>
      </c>
    </row>
    <row r="346" spans="1:14">
      <c r="A346">
        <v>3451</v>
      </c>
      <c r="B346" t="s">
        <v>730</v>
      </c>
      <c r="C346" t="s">
        <v>779</v>
      </c>
      <c r="D346" t="s">
        <v>318</v>
      </c>
      <c r="E346" t="s">
        <v>262</v>
      </c>
      <c r="F346">
        <v>35</v>
      </c>
      <c r="G346" t="str">
        <f t="shared" si="35"/>
        <v>เด็กหญิงบงกชกร   เตจ๊ะน้อย</v>
      </c>
      <c r="J346">
        <f t="shared" si="36"/>
        <v>3451</v>
      </c>
      <c r="K346" t="str">
        <f t="shared" si="37"/>
        <v>เด็กหญิงบงกชกร   เตจ๊ะน้อย</v>
      </c>
      <c r="L346">
        <f t="shared" si="38"/>
        <v>3451</v>
      </c>
      <c r="M346" t="str">
        <f t="shared" si="39"/>
        <v>ป.6/1</v>
      </c>
      <c r="N346">
        <f t="shared" si="40"/>
        <v>35</v>
      </c>
    </row>
    <row r="347" spans="1:14">
      <c r="A347">
        <v>3581</v>
      </c>
      <c r="B347" t="s">
        <v>730</v>
      </c>
      <c r="C347" t="s">
        <v>1126</v>
      </c>
      <c r="D347" t="s">
        <v>1127</v>
      </c>
      <c r="E347" t="s">
        <v>262</v>
      </c>
      <c r="F347">
        <v>36</v>
      </c>
      <c r="G347" t="str">
        <f t="shared" si="35"/>
        <v>เด็กหญิงสุวิชญา   หมื่นพาลี</v>
      </c>
      <c r="J347">
        <f t="shared" si="36"/>
        <v>3581</v>
      </c>
      <c r="K347" t="str">
        <f t="shared" si="37"/>
        <v>เด็กหญิงสุวิชญา   หมื่นพาลี</v>
      </c>
      <c r="L347">
        <f t="shared" si="38"/>
        <v>3581</v>
      </c>
      <c r="M347" t="str">
        <f t="shared" si="39"/>
        <v>ป.6/1</v>
      </c>
      <c r="N347">
        <f t="shared" si="40"/>
        <v>36</v>
      </c>
    </row>
    <row r="348" spans="1:14">
      <c r="A348">
        <v>3671</v>
      </c>
      <c r="B348" t="s">
        <v>730</v>
      </c>
      <c r="C348" t="s">
        <v>1566</v>
      </c>
      <c r="D348" t="s">
        <v>95</v>
      </c>
      <c r="E348" t="s">
        <v>262</v>
      </c>
      <c r="F348">
        <v>37</v>
      </c>
      <c r="G348" t="str">
        <f t="shared" si="35"/>
        <v>เด็กหญิงติณณฌา   จอมแก้ว</v>
      </c>
      <c r="J348">
        <f t="shared" si="36"/>
        <v>3671</v>
      </c>
      <c r="K348" t="str">
        <f t="shared" si="37"/>
        <v>เด็กหญิงติณณฌา   จอมแก้ว</v>
      </c>
      <c r="L348">
        <f t="shared" si="38"/>
        <v>3671</v>
      </c>
      <c r="M348" t="str">
        <f t="shared" si="39"/>
        <v>ป.6/1</v>
      </c>
      <c r="N348">
        <f t="shared" si="40"/>
        <v>37</v>
      </c>
    </row>
    <row r="349" spans="1:14">
      <c r="A349">
        <v>2794</v>
      </c>
      <c r="B349" t="s">
        <v>729</v>
      </c>
      <c r="C349" t="s">
        <v>560</v>
      </c>
      <c r="D349" t="s">
        <v>170</v>
      </c>
      <c r="E349" t="s">
        <v>280</v>
      </c>
      <c r="F349">
        <v>1</v>
      </c>
      <c r="G349" t="str">
        <f t="shared" si="35"/>
        <v>เด็กชายทักษ์ดนัย   มัฆวาฬ</v>
      </c>
      <c r="J349">
        <f t="shared" si="36"/>
        <v>2794</v>
      </c>
      <c r="K349" t="str">
        <f t="shared" si="37"/>
        <v>เด็กชายทักษ์ดนัย   มัฆวาฬ</v>
      </c>
      <c r="L349">
        <f t="shared" si="38"/>
        <v>2794</v>
      </c>
      <c r="M349" t="str">
        <f t="shared" si="39"/>
        <v>ป.6/2</v>
      </c>
      <c r="N349">
        <f t="shared" si="40"/>
        <v>1</v>
      </c>
    </row>
    <row r="350" spans="1:14">
      <c r="A350">
        <v>2880</v>
      </c>
      <c r="B350" t="s">
        <v>729</v>
      </c>
      <c r="C350" t="s">
        <v>561</v>
      </c>
      <c r="D350" t="s">
        <v>131</v>
      </c>
      <c r="E350" t="s">
        <v>280</v>
      </c>
      <c r="F350">
        <v>2</v>
      </c>
      <c r="G350" t="str">
        <f t="shared" si="35"/>
        <v>เด็กชายพีรวิชญ์   ปูแปง</v>
      </c>
      <c r="J350">
        <f t="shared" si="36"/>
        <v>2880</v>
      </c>
      <c r="K350" t="str">
        <f t="shared" si="37"/>
        <v>เด็กชายพีรวิชญ์   ปูแปง</v>
      </c>
      <c r="L350">
        <f t="shared" si="38"/>
        <v>2880</v>
      </c>
      <c r="M350" t="str">
        <f t="shared" si="39"/>
        <v>ป.6/2</v>
      </c>
      <c r="N350">
        <f t="shared" si="40"/>
        <v>2</v>
      </c>
    </row>
    <row r="351" spans="1:14">
      <c r="A351">
        <v>2883</v>
      </c>
      <c r="B351" t="s">
        <v>729</v>
      </c>
      <c r="C351" t="s">
        <v>563</v>
      </c>
      <c r="D351" t="s">
        <v>172</v>
      </c>
      <c r="E351" t="s">
        <v>280</v>
      </c>
      <c r="F351">
        <v>3</v>
      </c>
      <c r="G351" t="str">
        <f t="shared" si="35"/>
        <v>เด็กชายเทวินทร์   กวาวสิบสาม</v>
      </c>
      <c r="J351">
        <f t="shared" si="36"/>
        <v>2883</v>
      </c>
      <c r="K351" t="str">
        <f t="shared" si="37"/>
        <v>เด็กชายเทวินทร์   กวาวสิบสาม</v>
      </c>
      <c r="L351">
        <f t="shared" si="38"/>
        <v>2883</v>
      </c>
      <c r="M351" t="str">
        <f t="shared" si="39"/>
        <v>ป.6/2</v>
      </c>
      <c r="N351">
        <f t="shared" si="40"/>
        <v>3</v>
      </c>
    </row>
    <row r="352" spans="1:14">
      <c r="A352">
        <v>2884</v>
      </c>
      <c r="B352" t="s">
        <v>729</v>
      </c>
      <c r="C352" t="s">
        <v>564</v>
      </c>
      <c r="D352" t="s">
        <v>173</v>
      </c>
      <c r="E352" t="s">
        <v>280</v>
      </c>
      <c r="F352">
        <v>4</v>
      </c>
      <c r="G352" t="str">
        <f t="shared" si="35"/>
        <v>เด็กชายอภิวัฒน์   แก้วนา</v>
      </c>
      <c r="J352">
        <f t="shared" si="36"/>
        <v>2884</v>
      </c>
      <c r="K352" t="str">
        <f t="shared" si="37"/>
        <v>เด็กชายอภิวัฒน์   แก้วนา</v>
      </c>
      <c r="L352">
        <f t="shared" si="38"/>
        <v>2884</v>
      </c>
      <c r="M352" t="str">
        <f t="shared" si="39"/>
        <v>ป.6/2</v>
      </c>
      <c r="N352">
        <f t="shared" si="40"/>
        <v>4</v>
      </c>
    </row>
    <row r="353" spans="1:14">
      <c r="A353">
        <v>2892</v>
      </c>
      <c r="B353" t="s">
        <v>729</v>
      </c>
      <c r="C353" t="s">
        <v>565</v>
      </c>
      <c r="D353" t="s">
        <v>174</v>
      </c>
      <c r="E353" t="s">
        <v>280</v>
      </c>
      <c r="F353">
        <v>5</v>
      </c>
      <c r="G353" t="str">
        <f t="shared" si="35"/>
        <v>เด็กชายสพล   พูนทะวัด</v>
      </c>
      <c r="J353">
        <f t="shared" si="36"/>
        <v>2892</v>
      </c>
      <c r="K353" t="str">
        <f t="shared" si="37"/>
        <v>เด็กชายสพล   พูนทะวัด</v>
      </c>
      <c r="L353">
        <f t="shared" si="38"/>
        <v>2892</v>
      </c>
      <c r="M353" t="str">
        <f t="shared" si="39"/>
        <v>ป.6/2</v>
      </c>
      <c r="N353">
        <f t="shared" si="40"/>
        <v>5</v>
      </c>
    </row>
    <row r="354" spans="1:14">
      <c r="A354">
        <v>2897</v>
      </c>
      <c r="B354" t="s">
        <v>729</v>
      </c>
      <c r="C354" t="s">
        <v>567</v>
      </c>
      <c r="D354" t="s">
        <v>175</v>
      </c>
      <c r="E354" t="s">
        <v>280</v>
      </c>
      <c r="F354">
        <v>6</v>
      </c>
      <c r="G354" t="str">
        <f t="shared" si="35"/>
        <v>เด็กชายไชยกร   ทาซาว</v>
      </c>
      <c r="J354">
        <f t="shared" si="36"/>
        <v>2897</v>
      </c>
      <c r="K354" t="str">
        <f t="shared" si="37"/>
        <v>เด็กชายไชยกร   ทาซาว</v>
      </c>
      <c r="L354">
        <f t="shared" si="38"/>
        <v>2897</v>
      </c>
      <c r="M354" t="str">
        <f t="shared" si="39"/>
        <v>ป.6/2</v>
      </c>
      <c r="N354">
        <f t="shared" si="40"/>
        <v>6</v>
      </c>
    </row>
    <row r="355" spans="1:14">
      <c r="A355">
        <v>2901</v>
      </c>
      <c r="B355" t="s">
        <v>729</v>
      </c>
      <c r="C355" t="s">
        <v>568</v>
      </c>
      <c r="D355" t="s">
        <v>176</v>
      </c>
      <c r="E355" t="s">
        <v>280</v>
      </c>
      <c r="F355">
        <v>7</v>
      </c>
      <c r="G355" t="str">
        <f t="shared" si="35"/>
        <v>เด็กชายธีรวัฒน์   บูรณะกิติ</v>
      </c>
      <c r="J355">
        <f t="shared" si="36"/>
        <v>2901</v>
      </c>
      <c r="K355" t="str">
        <f t="shared" si="37"/>
        <v>เด็กชายธีรวัฒน์   บูรณะกิติ</v>
      </c>
      <c r="L355">
        <f t="shared" si="38"/>
        <v>2901</v>
      </c>
      <c r="M355" t="str">
        <f t="shared" si="39"/>
        <v>ป.6/2</v>
      </c>
      <c r="N355">
        <f t="shared" si="40"/>
        <v>7</v>
      </c>
    </row>
    <row r="356" spans="1:14">
      <c r="A356">
        <v>2954</v>
      </c>
      <c r="B356" t="s">
        <v>729</v>
      </c>
      <c r="C356" t="s">
        <v>569</v>
      </c>
      <c r="D356" t="s">
        <v>177</v>
      </c>
      <c r="E356" t="s">
        <v>280</v>
      </c>
      <c r="F356">
        <v>8</v>
      </c>
      <c r="G356" t="str">
        <f t="shared" si="35"/>
        <v>เด็กชายธีรโชติ   สีเขียว</v>
      </c>
      <c r="J356">
        <f t="shared" si="36"/>
        <v>2954</v>
      </c>
      <c r="K356" t="str">
        <f t="shared" si="37"/>
        <v>เด็กชายธีรโชติ   สีเขียว</v>
      </c>
      <c r="L356">
        <f t="shared" si="38"/>
        <v>2954</v>
      </c>
      <c r="M356" t="str">
        <f t="shared" si="39"/>
        <v>ป.6/2</v>
      </c>
      <c r="N356">
        <f t="shared" si="40"/>
        <v>8</v>
      </c>
    </row>
    <row r="357" spans="1:14">
      <c r="A357">
        <v>3099</v>
      </c>
      <c r="B357" t="s">
        <v>729</v>
      </c>
      <c r="C357" t="s">
        <v>571</v>
      </c>
      <c r="D357" t="s">
        <v>179</v>
      </c>
      <c r="E357" t="s">
        <v>280</v>
      </c>
      <c r="F357">
        <v>9</v>
      </c>
      <c r="G357" t="str">
        <f t="shared" si="35"/>
        <v>เด็กชายเวทานต์   เดชกล้า</v>
      </c>
      <c r="J357">
        <f t="shared" si="36"/>
        <v>3099</v>
      </c>
      <c r="K357" t="str">
        <f t="shared" si="37"/>
        <v>เด็กชายเวทานต์   เดชกล้า</v>
      </c>
      <c r="L357">
        <f t="shared" si="38"/>
        <v>3099</v>
      </c>
      <c r="M357" t="str">
        <f t="shared" si="39"/>
        <v>ป.6/2</v>
      </c>
      <c r="N357">
        <f t="shared" si="40"/>
        <v>9</v>
      </c>
    </row>
    <row r="358" spans="1:14">
      <c r="A358">
        <v>3105</v>
      </c>
      <c r="B358" t="s">
        <v>729</v>
      </c>
      <c r="C358" t="s">
        <v>572</v>
      </c>
      <c r="D358" t="s">
        <v>180</v>
      </c>
      <c r="E358" t="s">
        <v>280</v>
      </c>
      <c r="F358">
        <v>10</v>
      </c>
      <c r="G358" t="str">
        <f t="shared" si="35"/>
        <v>เด็กชายสุรทิน   สระทองเคน</v>
      </c>
      <c r="J358">
        <f t="shared" si="36"/>
        <v>3105</v>
      </c>
      <c r="K358" t="str">
        <f t="shared" si="37"/>
        <v>เด็กชายสุรทิน   สระทองเคน</v>
      </c>
      <c r="L358">
        <f t="shared" si="38"/>
        <v>3105</v>
      </c>
      <c r="M358" t="str">
        <f t="shared" si="39"/>
        <v>ป.6/2</v>
      </c>
      <c r="N358">
        <f t="shared" si="40"/>
        <v>10</v>
      </c>
    </row>
    <row r="359" spans="1:14">
      <c r="A359">
        <v>3106</v>
      </c>
      <c r="B359" t="s">
        <v>729</v>
      </c>
      <c r="C359" t="s">
        <v>510</v>
      </c>
      <c r="D359" t="s">
        <v>181</v>
      </c>
      <c r="E359" t="s">
        <v>280</v>
      </c>
      <c r="F359">
        <v>11</v>
      </c>
      <c r="G359" t="str">
        <f t="shared" si="35"/>
        <v>เด็กชายธนพนธ์   นภาลัย</v>
      </c>
      <c r="J359">
        <f t="shared" si="36"/>
        <v>3106</v>
      </c>
      <c r="K359" t="str">
        <f t="shared" si="37"/>
        <v>เด็กชายธนพนธ์   นภาลัย</v>
      </c>
      <c r="L359">
        <f t="shared" si="38"/>
        <v>3106</v>
      </c>
      <c r="M359" t="str">
        <f t="shared" si="39"/>
        <v>ป.6/2</v>
      </c>
      <c r="N359">
        <f t="shared" si="40"/>
        <v>11</v>
      </c>
    </row>
    <row r="360" spans="1:14">
      <c r="A360">
        <v>3108</v>
      </c>
      <c r="B360" t="s">
        <v>729</v>
      </c>
      <c r="C360" t="s">
        <v>573</v>
      </c>
      <c r="D360" t="s">
        <v>182</v>
      </c>
      <c r="E360" t="s">
        <v>280</v>
      </c>
      <c r="F360">
        <v>12</v>
      </c>
      <c r="G360" t="str">
        <f t="shared" si="35"/>
        <v>เด็กชายกวิรัช   เรือนคำจันทร์</v>
      </c>
      <c r="J360">
        <f t="shared" si="36"/>
        <v>3108</v>
      </c>
      <c r="K360" t="str">
        <f t="shared" si="37"/>
        <v>เด็กชายกวิรัช   เรือนคำจันทร์</v>
      </c>
      <c r="L360">
        <f t="shared" si="38"/>
        <v>3108</v>
      </c>
      <c r="M360" t="str">
        <f t="shared" si="39"/>
        <v>ป.6/2</v>
      </c>
      <c r="N360">
        <f t="shared" si="40"/>
        <v>12</v>
      </c>
    </row>
    <row r="361" spans="1:14">
      <c r="A361">
        <v>3331</v>
      </c>
      <c r="B361" t="s">
        <v>729</v>
      </c>
      <c r="C361" t="s">
        <v>574</v>
      </c>
      <c r="D361" t="s">
        <v>183</v>
      </c>
      <c r="E361" t="s">
        <v>280</v>
      </c>
      <c r="F361">
        <v>13</v>
      </c>
      <c r="G361" t="str">
        <f t="shared" si="35"/>
        <v>เด็กชายณัฐวัศ   ก๋ายศ</v>
      </c>
      <c r="J361">
        <f t="shared" si="36"/>
        <v>3331</v>
      </c>
      <c r="K361" t="str">
        <f t="shared" si="37"/>
        <v>เด็กชายณัฐวัศ   ก๋ายศ</v>
      </c>
      <c r="L361">
        <f t="shared" si="38"/>
        <v>3331</v>
      </c>
      <c r="M361" t="str">
        <f t="shared" si="39"/>
        <v>ป.6/2</v>
      </c>
      <c r="N361">
        <f t="shared" si="40"/>
        <v>13</v>
      </c>
    </row>
    <row r="362" spans="1:14">
      <c r="A362">
        <v>3332</v>
      </c>
      <c r="B362" t="s">
        <v>729</v>
      </c>
      <c r="C362" t="s">
        <v>575</v>
      </c>
      <c r="D362" t="s">
        <v>184</v>
      </c>
      <c r="E362" t="s">
        <v>280</v>
      </c>
      <c r="F362">
        <v>14</v>
      </c>
      <c r="G362" t="str">
        <f t="shared" si="35"/>
        <v>เด็กชายคุณัชญ์   วงศ์ธิดาธร</v>
      </c>
      <c r="J362">
        <f t="shared" si="36"/>
        <v>3332</v>
      </c>
      <c r="K362" t="str">
        <f t="shared" si="37"/>
        <v>เด็กชายคุณัชญ์   วงศ์ธิดาธร</v>
      </c>
      <c r="L362">
        <f t="shared" si="38"/>
        <v>3332</v>
      </c>
      <c r="M362" t="str">
        <f t="shared" si="39"/>
        <v>ป.6/2</v>
      </c>
      <c r="N362">
        <f t="shared" si="40"/>
        <v>14</v>
      </c>
    </row>
    <row r="363" spans="1:14">
      <c r="A363">
        <v>3707</v>
      </c>
      <c r="B363" t="s">
        <v>729</v>
      </c>
      <c r="C363" t="s">
        <v>1705</v>
      </c>
      <c r="D363" t="s">
        <v>1704</v>
      </c>
      <c r="E363" t="s">
        <v>280</v>
      </c>
      <c r="F363">
        <v>15</v>
      </c>
      <c r="G363" t="str">
        <f t="shared" si="35"/>
        <v>เด็กชายอำนาจ   ศรีมหรรณ์</v>
      </c>
      <c r="J363">
        <f t="shared" si="36"/>
        <v>3707</v>
      </c>
      <c r="K363" t="str">
        <f t="shared" si="37"/>
        <v>เด็กชายอำนาจ   ศรีมหรรณ์</v>
      </c>
      <c r="L363">
        <f t="shared" si="38"/>
        <v>3707</v>
      </c>
      <c r="M363" t="str">
        <f t="shared" si="39"/>
        <v>ป.6/2</v>
      </c>
      <c r="N363">
        <f t="shared" si="40"/>
        <v>15</v>
      </c>
    </row>
    <row r="364" spans="1:14">
      <c r="A364">
        <v>3757</v>
      </c>
      <c r="B364" t="s">
        <v>729</v>
      </c>
      <c r="C364" t="s">
        <v>1785</v>
      </c>
      <c r="D364" t="s">
        <v>1786</v>
      </c>
      <c r="E364" t="s">
        <v>280</v>
      </c>
      <c r="F364">
        <v>16</v>
      </c>
      <c r="G364" t="str">
        <f t="shared" si="35"/>
        <v>เด็กชายยุทธการ   ศรีไพรเจริญ</v>
      </c>
      <c r="J364">
        <f t="shared" si="36"/>
        <v>3757</v>
      </c>
      <c r="K364" t="str">
        <f t="shared" si="37"/>
        <v>เด็กชายยุทธการ   ศรีไพรเจริญ</v>
      </c>
      <c r="L364">
        <f t="shared" si="38"/>
        <v>3757</v>
      </c>
      <c r="M364" t="str">
        <f t="shared" si="39"/>
        <v>ป.6/2</v>
      </c>
      <c r="N364">
        <f t="shared" si="40"/>
        <v>16</v>
      </c>
    </row>
    <row r="365" spans="1:14">
      <c r="A365">
        <v>2750</v>
      </c>
      <c r="B365" t="s">
        <v>730</v>
      </c>
      <c r="C365" t="s">
        <v>577</v>
      </c>
      <c r="D365" t="s">
        <v>186</v>
      </c>
      <c r="E365" t="s">
        <v>280</v>
      </c>
      <c r="F365">
        <v>17</v>
      </c>
      <c r="G365" t="str">
        <f t="shared" si="35"/>
        <v>เด็กหญิงฝากขวัญ   เพชรสว่าง</v>
      </c>
      <c r="J365">
        <f t="shared" si="36"/>
        <v>2750</v>
      </c>
      <c r="K365" t="str">
        <f t="shared" si="37"/>
        <v>เด็กหญิงฝากขวัญ   เพชรสว่าง</v>
      </c>
      <c r="L365">
        <f t="shared" si="38"/>
        <v>2750</v>
      </c>
      <c r="M365" t="str">
        <f t="shared" si="39"/>
        <v>ป.6/2</v>
      </c>
      <c r="N365">
        <f t="shared" si="40"/>
        <v>17</v>
      </c>
    </row>
    <row r="366" spans="1:14">
      <c r="A366">
        <v>2886</v>
      </c>
      <c r="B366" t="s">
        <v>730</v>
      </c>
      <c r="C366" t="s">
        <v>578</v>
      </c>
      <c r="D366" t="s">
        <v>187</v>
      </c>
      <c r="E366" t="s">
        <v>280</v>
      </c>
      <c r="F366">
        <v>18</v>
      </c>
      <c r="G366" t="str">
        <f t="shared" si="35"/>
        <v>เด็กหญิงประสิตา   คำปวน</v>
      </c>
      <c r="J366">
        <f t="shared" si="36"/>
        <v>2886</v>
      </c>
      <c r="K366" t="str">
        <f t="shared" si="37"/>
        <v>เด็กหญิงประสิตา   คำปวน</v>
      </c>
      <c r="L366">
        <f t="shared" si="38"/>
        <v>2886</v>
      </c>
      <c r="M366" t="str">
        <f t="shared" si="39"/>
        <v>ป.6/2</v>
      </c>
      <c r="N366">
        <f t="shared" si="40"/>
        <v>18</v>
      </c>
    </row>
    <row r="367" spans="1:14">
      <c r="A367">
        <v>2887</v>
      </c>
      <c r="B367" t="s">
        <v>730</v>
      </c>
      <c r="C367" t="s">
        <v>579</v>
      </c>
      <c r="D367" t="s">
        <v>188</v>
      </c>
      <c r="E367" t="s">
        <v>280</v>
      </c>
      <c r="F367">
        <v>19</v>
      </c>
      <c r="G367" t="str">
        <f t="shared" si="35"/>
        <v>เด็กหญิงภูริชญา   กุณาเลย</v>
      </c>
      <c r="J367">
        <f t="shared" si="36"/>
        <v>2887</v>
      </c>
      <c r="K367" t="str">
        <f t="shared" si="37"/>
        <v>เด็กหญิงภูริชญา   กุณาเลย</v>
      </c>
      <c r="L367">
        <f t="shared" si="38"/>
        <v>2887</v>
      </c>
      <c r="M367" t="str">
        <f t="shared" si="39"/>
        <v>ป.6/2</v>
      </c>
      <c r="N367">
        <f t="shared" si="40"/>
        <v>19</v>
      </c>
    </row>
    <row r="368" spans="1:14">
      <c r="A368">
        <v>2888</v>
      </c>
      <c r="B368" t="s">
        <v>730</v>
      </c>
      <c r="C368" t="s">
        <v>580</v>
      </c>
      <c r="D368" t="s">
        <v>189</v>
      </c>
      <c r="E368" t="s">
        <v>280</v>
      </c>
      <c r="F368">
        <v>20</v>
      </c>
      <c r="G368" t="str">
        <f t="shared" si="35"/>
        <v>เด็กหญิงจารุกัญญา   แสนศิริ</v>
      </c>
      <c r="J368">
        <f t="shared" si="36"/>
        <v>2888</v>
      </c>
      <c r="K368" t="str">
        <f t="shared" si="37"/>
        <v>เด็กหญิงจารุกัญญา   แสนศิริ</v>
      </c>
      <c r="L368">
        <f t="shared" si="38"/>
        <v>2888</v>
      </c>
      <c r="M368" t="str">
        <f t="shared" si="39"/>
        <v>ป.6/2</v>
      </c>
      <c r="N368">
        <f t="shared" si="40"/>
        <v>20</v>
      </c>
    </row>
    <row r="369" spans="1:14">
      <c r="A369">
        <v>2891</v>
      </c>
      <c r="B369" t="s">
        <v>730</v>
      </c>
      <c r="C369" t="s">
        <v>581</v>
      </c>
      <c r="D369" t="s">
        <v>190</v>
      </c>
      <c r="E369" t="s">
        <v>280</v>
      </c>
      <c r="F369">
        <v>21</v>
      </c>
      <c r="G369" t="str">
        <f t="shared" si="35"/>
        <v>เด็กหญิงภัทรธิดา   ปวนคำ</v>
      </c>
      <c r="J369">
        <f t="shared" si="36"/>
        <v>2891</v>
      </c>
      <c r="K369" t="str">
        <f t="shared" si="37"/>
        <v>เด็กหญิงภัทรธิดา   ปวนคำ</v>
      </c>
      <c r="L369">
        <f t="shared" si="38"/>
        <v>2891</v>
      </c>
      <c r="M369" t="str">
        <f t="shared" si="39"/>
        <v>ป.6/2</v>
      </c>
      <c r="N369">
        <f t="shared" si="40"/>
        <v>21</v>
      </c>
    </row>
    <row r="370" spans="1:14">
      <c r="A370">
        <v>2907</v>
      </c>
      <c r="B370" t="s">
        <v>730</v>
      </c>
      <c r="C370" t="s">
        <v>496</v>
      </c>
      <c r="D370" t="s">
        <v>191</v>
      </c>
      <c r="E370" t="s">
        <v>280</v>
      </c>
      <c r="F370">
        <v>22</v>
      </c>
      <c r="G370" t="str">
        <f t="shared" si="35"/>
        <v>เด็กหญิงวรัญญา   อภิสุทธิพงษากุล</v>
      </c>
      <c r="J370">
        <f t="shared" si="36"/>
        <v>2907</v>
      </c>
      <c r="K370" t="str">
        <f t="shared" si="37"/>
        <v>เด็กหญิงวรัญญา   อภิสุทธิพงษากุล</v>
      </c>
      <c r="L370">
        <f t="shared" si="38"/>
        <v>2907</v>
      </c>
      <c r="M370" t="str">
        <f t="shared" si="39"/>
        <v>ป.6/2</v>
      </c>
      <c r="N370">
        <f t="shared" si="40"/>
        <v>22</v>
      </c>
    </row>
    <row r="371" spans="1:14">
      <c r="A371">
        <v>2909</v>
      </c>
      <c r="B371" t="s">
        <v>730</v>
      </c>
      <c r="C371" t="s">
        <v>1545</v>
      </c>
      <c r="D371" t="s">
        <v>192</v>
      </c>
      <c r="E371" t="s">
        <v>280</v>
      </c>
      <c r="F371">
        <v>23</v>
      </c>
      <c r="G371" t="str">
        <f t="shared" si="35"/>
        <v>เด็กหญิงรัชนีกรณ์   ญาติมาก</v>
      </c>
      <c r="J371">
        <f t="shared" si="36"/>
        <v>2909</v>
      </c>
      <c r="K371" t="str">
        <f t="shared" si="37"/>
        <v>เด็กหญิงรัชนีกรณ์   ญาติมาก</v>
      </c>
      <c r="L371">
        <f t="shared" si="38"/>
        <v>2909</v>
      </c>
      <c r="M371" t="str">
        <f t="shared" si="39"/>
        <v>ป.6/2</v>
      </c>
      <c r="N371">
        <f t="shared" si="40"/>
        <v>23</v>
      </c>
    </row>
    <row r="372" spans="1:14">
      <c r="A372">
        <v>2939</v>
      </c>
      <c r="B372" t="s">
        <v>730</v>
      </c>
      <c r="C372" t="s">
        <v>583</v>
      </c>
      <c r="D372" t="s">
        <v>193</v>
      </c>
      <c r="E372" t="s">
        <v>280</v>
      </c>
      <c r="F372">
        <v>24</v>
      </c>
      <c r="G372" t="str">
        <f t="shared" si="35"/>
        <v>เด็กหญิงวิลาวัณย์   ชัยเหล็ก</v>
      </c>
      <c r="J372">
        <f t="shared" si="36"/>
        <v>2939</v>
      </c>
      <c r="K372" t="str">
        <f t="shared" si="37"/>
        <v>เด็กหญิงวิลาวัณย์   ชัยเหล็ก</v>
      </c>
      <c r="L372">
        <f t="shared" si="38"/>
        <v>2939</v>
      </c>
      <c r="M372" t="str">
        <f t="shared" si="39"/>
        <v>ป.6/2</v>
      </c>
      <c r="N372">
        <f t="shared" si="40"/>
        <v>24</v>
      </c>
    </row>
    <row r="373" spans="1:14">
      <c r="A373">
        <v>2942</v>
      </c>
      <c r="B373" t="s">
        <v>730</v>
      </c>
      <c r="C373" t="s">
        <v>584</v>
      </c>
      <c r="D373" t="s">
        <v>101</v>
      </c>
      <c r="E373" t="s">
        <v>280</v>
      </c>
      <c r="F373">
        <v>25</v>
      </c>
      <c r="G373" t="str">
        <f t="shared" si="35"/>
        <v>เด็กหญิงหทัยรัตน์   ใจแก้ว</v>
      </c>
      <c r="J373">
        <f t="shared" si="36"/>
        <v>2942</v>
      </c>
      <c r="K373" t="str">
        <f t="shared" si="37"/>
        <v>เด็กหญิงหทัยรัตน์   ใจแก้ว</v>
      </c>
      <c r="L373">
        <f t="shared" si="38"/>
        <v>2942</v>
      </c>
      <c r="M373" t="str">
        <f t="shared" si="39"/>
        <v>ป.6/2</v>
      </c>
      <c r="N373">
        <f t="shared" si="40"/>
        <v>25</v>
      </c>
    </row>
    <row r="374" spans="1:14">
      <c r="A374">
        <v>2943</v>
      </c>
      <c r="B374" t="s">
        <v>730</v>
      </c>
      <c r="C374" t="s">
        <v>585</v>
      </c>
      <c r="D374" t="s">
        <v>194</v>
      </c>
      <c r="E374" t="s">
        <v>280</v>
      </c>
      <c r="F374">
        <v>26</v>
      </c>
      <c r="G374" t="str">
        <f t="shared" si="35"/>
        <v>เด็กหญิงนิชาภัทร   พุดซื่อ</v>
      </c>
      <c r="J374">
        <f t="shared" si="36"/>
        <v>2943</v>
      </c>
      <c r="K374" t="str">
        <f t="shared" si="37"/>
        <v>เด็กหญิงนิชาภัทร   พุดซื่อ</v>
      </c>
      <c r="L374">
        <f t="shared" si="38"/>
        <v>2943</v>
      </c>
      <c r="M374" t="str">
        <f t="shared" si="39"/>
        <v>ป.6/2</v>
      </c>
      <c r="N374">
        <f t="shared" si="40"/>
        <v>26</v>
      </c>
    </row>
    <row r="375" spans="1:14">
      <c r="A375">
        <v>2952</v>
      </c>
      <c r="B375" t="s">
        <v>730</v>
      </c>
      <c r="C375" t="s">
        <v>586</v>
      </c>
      <c r="D375" t="s">
        <v>69</v>
      </c>
      <c r="E375" t="s">
        <v>280</v>
      </c>
      <c r="F375">
        <v>27</v>
      </c>
      <c r="G375" t="str">
        <f t="shared" si="35"/>
        <v>เด็กหญิงทิพปภา   คำมูล</v>
      </c>
      <c r="J375">
        <f t="shared" si="36"/>
        <v>2952</v>
      </c>
      <c r="K375" t="str">
        <f t="shared" si="37"/>
        <v>เด็กหญิงทิพปภา   คำมูล</v>
      </c>
      <c r="L375">
        <f t="shared" si="38"/>
        <v>2952</v>
      </c>
      <c r="M375" t="str">
        <f t="shared" si="39"/>
        <v>ป.6/2</v>
      </c>
      <c r="N375">
        <f t="shared" si="40"/>
        <v>27</v>
      </c>
    </row>
    <row r="376" spans="1:14">
      <c r="A376">
        <v>2957</v>
      </c>
      <c r="B376" t="s">
        <v>730</v>
      </c>
      <c r="C376" t="s">
        <v>587</v>
      </c>
      <c r="D376" t="s">
        <v>195</v>
      </c>
      <c r="E376" t="s">
        <v>280</v>
      </c>
      <c r="F376">
        <v>28</v>
      </c>
      <c r="G376" t="str">
        <f t="shared" si="35"/>
        <v>เด็กหญิงกมลชนก   สีสุวิน</v>
      </c>
      <c r="J376">
        <f t="shared" si="36"/>
        <v>2957</v>
      </c>
      <c r="K376" t="str">
        <f t="shared" si="37"/>
        <v>เด็กหญิงกมลชนก   สีสุวิน</v>
      </c>
      <c r="L376">
        <f t="shared" si="38"/>
        <v>2957</v>
      </c>
      <c r="M376" t="str">
        <f t="shared" si="39"/>
        <v>ป.6/2</v>
      </c>
      <c r="N376">
        <f t="shared" si="40"/>
        <v>28</v>
      </c>
    </row>
    <row r="377" spans="1:14">
      <c r="A377">
        <v>2958</v>
      </c>
      <c r="B377" t="s">
        <v>730</v>
      </c>
      <c r="C377" t="s">
        <v>1546</v>
      </c>
      <c r="D377" t="s">
        <v>1547</v>
      </c>
      <c r="E377" t="s">
        <v>280</v>
      </c>
      <c r="F377">
        <v>29</v>
      </c>
      <c r="G377" t="str">
        <f t="shared" si="35"/>
        <v>เด็กหญิงจีรนันทร์   ศรีวิจัยนวน</v>
      </c>
      <c r="J377">
        <f t="shared" si="36"/>
        <v>2958</v>
      </c>
      <c r="K377" t="str">
        <f t="shared" si="37"/>
        <v>เด็กหญิงจีรนันทร์   ศรีวิจัยนวน</v>
      </c>
      <c r="L377">
        <f t="shared" si="38"/>
        <v>2958</v>
      </c>
      <c r="M377" t="str">
        <f t="shared" si="39"/>
        <v>ป.6/2</v>
      </c>
      <c r="N377">
        <f t="shared" si="40"/>
        <v>29</v>
      </c>
    </row>
    <row r="378" spans="1:14">
      <c r="A378">
        <v>2966</v>
      </c>
      <c r="B378" t="s">
        <v>730</v>
      </c>
      <c r="C378" t="s">
        <v>589</v>
      </c>
      <c r="D378" t="s">
        <v>85</v>
      </c>
      <c r="E378" t="s">
        <v>280</v>
      </c>
      <c r="F378">
        <v>30</v>
      </c>
      <c r="G378" t="str">
        <f t="shared" si="35"/>
        <v>เด็กหญิงอิสรีย์   เชื้อเมืองพาน</v>
      </c>
      <c r="J378">
        <f t="shared" si="36"/>
        <v>2966</v>
      </c>
      <c r="K378" t="str">
        <f t="shared" si="37"/>
        <v>เด็กหญิงอิสรีย์   เชื้อเมืองพาน</v>
      </c>
      <c r="L378">
        <f t="shared" si="38"/>
        <v>2966</v>
      </c>
      <c r="M378" t="str">
        <f t="shared" si="39"/>
        <v>ป.6/2</v>
      </c>
      <c r="N378">
        <f t="shared" si="40"/>
        <v>30</v>
      </c>
    </row>
    <row r="379" spans="1:14">
      <c r="A379">
        <v>3056</v>
      </c>
      <c r="B379" t="s">
        <v>730</v>
      </c>
      <c r="C379" t="s">
        <v>590</v>
      </c>
      <c r="D379" t="s">
        <v>197</v>
      </c>
      <c r="E379" t="s">
        <v>280</v>
      </c>
      <c r="F379">
        <v>31</v>
      </c>
      <c r="G379" t="str">
        <f t="shared" si="35"/>
        <v>เด็กหญิงปภาภัตร   กันทิยะ</v>
      </c>
      <c r="J379">
        <f t="shared" si="36"/>
        <v>3056</v>
      </c>
      <c r="K379" t="str">
        <f t="shared" si="37"/>
        <v>เด็กหญิงปภาภัตร   กันทิยะ</v>
      </c>
      <c r="L379">
        <f t="shared" si="38"/>
        <v>3056</v>
      </c>
      <c r="M379" t="str">
        <f t="shared" si="39"/>
        <v>ป.6/2</v>
      </c>
      <c r="N379">
        <f t="shared" si="40"/>
        <v>31</v>
      </c>
    </row>
    <row r="380" spans="1:14">
      <c r="A380">
        <v>3103</v>
      </c>
      <c r="B380" t="s">
        <v>730</v>
      </c>
      <c r="C380" t="s">
        <v>478</v>
      </c>
      <c r="D380" t="s">
        <v>780</v>
      </c>
      <c r="E380" t="s">
        <v>280</v>
      </c>
      <c r="F380">
        <v>32</v>
      </c>
      <c r="G380" t="str">
        <f t="shared" si="35"/>
        <v>เด็กหญิงชนิกานต์   ทรงความเจริญ</v>
      </c>
      <c r="J380">
        <f t="shared" si="36"/>
        <v>3103</v>
      </c>
      <c r="K380" t="str">
        <f t="shared" si="37"/>
        <v>เด็กหญิงชนิกานต์   ทรงความเจริญ</v>
      </c>
      <c r="L380">
        <f t="shared" si="38"/>
        <v>3103</v>
      </c>
      <c r="M380" t="str">
        <f t="shared" si="39"/>
        <v>ป.6/2</v>
      </c>
      <c r="N380">
        <f t="shared" si="40"/>
        <v>32</v>
      </c>
    </row>
    <row r="381" spans="1:14">
      <c r="A381">
        <v>3183</v>
      </c>
      <c r="B381" t="s">
        <v>730</v>
      </c>
      <c r="C381" t="s">
        <v>781</v>
      </c>
      <c r="D381" t="s">
        <v>360</v>
      </c>
      <c r="E381" t="s">
        <v>280</v>
      </c>
      <c r="F381">
        <v>33</v>
      </c>
      <c r="G381" t="str">
        <f t="shared" si="35"/>
        <v>เด็กหญิงกัลยากร   ฮอมติ</v>
      </c>
      <c r="J381">
        <f t="shared" si="36"/>
        <v>3183</v>
      </c>
      <c r="K381" t="str">
        <f t="shared" si="37"/>
        <v>เด็กหญิงกัลยากร   ฮอมติ</v>
      </c>
      <c r="L381">
        <f t="shared" si="38"/>
        <v>3183</v>
      </c>
      <c r="M381" t="str">
        <f t="shared" si="39"/>
        <v>ป.6/2</v>
      </c>
      <c r="N381">
        <f t="shared" si="40"/>
        <v>33</v>
      </c>
    </row>
    <row r="382" spans="1:14">
      <c r="A382">
        <v>3290</v>
      </c>
      <c r="B382" t="s">
        <v>730</v>
      </c>
      <c r="C382" t="s">
        <v>1018</v>
      </c>
      <c r="D382" t="s">
        <v>83</v>
      </c>
      <c r="E382" t="s">
        <v>280</v>
      </c>
      <c r="F382">
        <v>34</v>
      </c>
      <c r="G382" t="str">
        <f t="shared" si="35"/>
        <v>เด็กหญิงเลิศลดา   ฉัตร์หลวง</v>
      </c>
      <c r="J382">
        <f t="shared" si="36"/>
        <v>3290</v>
      </c>
      <c r="K382" t="str">
        <f t="shared" si="37"/>
        <v>เด็กหญิงเลิศลดา   ฉัตร์หลวง</v>
      </c>
      <c r="L382">
        <f t="shared" si="38"/>
        <v>3290</v>
      </c>
      <c r="M382" t="str">
        <f t="shared" si="39"/>
        <v>ป.6/2</v>
      </c>
      <c r="N382">
        <f t="shared" si="40"/>
        <v>34</v>
      </c>
    </row>
    <row r="383" spans="1:14">
      <c r="A383">
        <v>3708</v>
      </c>
      <c r="B383" t="s">
        <v>730</v>
      </c>
      <c r="C383" t="s">
        <v>1706</v>
      </c>
      <c r="D383" t="s">
        <v>1707</v>
      </c>
      <c r="E383" t="s">
        <v>280</v>
      </c>
      <c r="F383">
        <v>35</v>
      </c>
      <c r="G383" t="str">
        <f t="shared" si="35"/>
        <v>เด็กหญิงอภิณห์ภร   กุลวุฒิพงษ์ศักดิ์</v>
      </c>
      <c r="J383">
        <f t="shared" si="36"/>
        <v>3708</v>
      </c>
      <c r="K383" t="str">
        <f t="shared" si="37"/>
        <v>เด็กหญิงอภิณห์ภร   กุลวุฒิพงษ์ศักดิ์</v>
      </c>
      <c r="L383">
        <f t="shared" si="38"/>
        <v>3708</v>
      </c>
      <c r="M383" t="str">
        <f t="shared" si="39"/>
        <v>ป.6/2</v>
      </c>
      <c r="N383">
        <f t="shared" si="40"/>
        <v>35</v>
      </c>
    </row>
    <row r="384" spans="1:14">
      <c r="A384">
        <v>2785</v>
      </c>
      <c r="B384" t="s">
        <v>729</v>
      </c>
      <c r="C384" t="s">
        <v>486</v>
      </c>
      <c r="D384" t="s">
        <v>224</v>
      </c>
      <c r="E384" t="s">
        <v>300</v>
      </c>
      <c r="F384">
        <v>1</v>
      </c>
      <c r="G384" t="str">
        <f t="shared" si="35"/>
        <v>เด็กชายกิตติกวิน   อังษานาม</v>
      </c>
      <c r="J384">
        <f t="shared" si="36"/>
        <v>2785</v>
      </c>
      <c r="K384" t="str">
        <f t="shared" si="37"/>
        <v>เด็กชายกิตติกวิน   อังษานาม</v>
      </c>
      <c r="L384">
        <f t="shared" si="38"/>
        <v>2785</v>
      </c>
      <c r="M384" t="str">
        <f t="shared" si="39"/>
        <v>ม.1/1</v>
      </c>
      <c r="N384">
        <f t="shared" si="40"/>
        <v>1</v>
      </c>
    </row>
    <row r="385" spans="1:14">
      <c r="A385">
        <v>2993</v>
      </c>
      <c r="B385" t="s">
        <v>729</v>
      </c>
      <c r="C385" t="s">
        <v>600</v>
      </c>
      <c r="D385" t="s">
        <v>210</v>
      </c>
      <c r="E385" t="s">
        <v>300</v>
      </c>
      <c r="F385">
        <v>2</v>
      </c>
      <c r="G385" t="str">
        <f t="shared" si="35"/>
        <v>เด็กชายกิตติธัช   ลือชัย</v>
      </c>
      <c r="J385">
        <f t="shared" si="36"/>
        <v>2993</v>
      </c>
      <c r="K385" t="str">
        <f t="shared" si="37"/>
        <v>เด็กชายกิตติธัช   ลือชัย</v>
      </c>
      <c r="L385">
        <f t="shared" si="38"/>
        <v>2993</v>
      </c>
      <c r="M385" t="str">
        <f t="shared" si="39"/>
        <v>ม.1/1</v>
      </c>
      <c r="N385">
        <f t="shared" si="40"/>
        <v>2</v>
      </c>
    </row>
    <row r="386" spans="1:14">
      <c r="A386">
        <v>2782</v>
      </c>
      <c r="B386" t="s">
        <v>729</v>
      </c>
      <c r="C386" t="s">
        <v>595</v>
      </c>
      <c r="D386" t="s">
        <v>203</v>
      </c>
      <c r="E386" t="s">
        <v>300</v>
      </c>
      <c r="F386">
        <v>3</v>
      </c>
      <c r="G386" t="str">
        <f t="shared" ref="G386:G449" si="41">CONCATENATE(B386,C386,"   ",D386)</f>
        <v>เด็กชายคณิศร   สุขภิญโญ</v>
      </c>
      <c r="J386">
        <f t="shared" si="36"/>
        <v>2782</v>
      </c>
      <c r="K386" t="str">
        <f t="shared" si="37"/>
        <v>เด็กชายคณิศร   สุขภิญโญ</v>
      </c>
      <c r="L386">
        <f t="shared" si="38"/>
        <v>2782</v>
      </c>
      <c r="M386" t="str">
        <f t="shared" si="39"/>
        <v>ม.1/1</v>
      </c>
      <c r="N386">
        <f t="shared" si="40"/>
        <v>3</v>
      </c>
    </row>
    <row r="387" spans="1:14">
      <c r="A387">
        <v>2872</v>
      </c>
      <c r="B387" t="s">
        <v>729</v>
      </c>
      <c r="C387" t="s">
        <v>618</v>
      </c>
      <c r="D387" t="s">
        <v>103</v>
      </c>
      <c r="E387" t="s">
        <v>300</v>
      </c>
      <c r="F387">
        <v>4</v>
      </c>
      <c r="G387" t="str">
        <f t="shared" si="41"/>
        <v>เด็กชายจักรภัทร   ตาสาย</v>
      </c>
      <c r="J387">
        <f t="shared" si="36"/>
        <v>2872</v>
      </c>
      <c r="K387" t="str">
        <f t="shared" si="37"/>
        <v>เด็กชายจักรภัทร   ตาสาย</v>
      </c>
      <c r="L387">
        <f t="shared" si="38"/>
        <v>2872</v>
      </c>
      <c r="M387" t="str">
        <f t="shared" si="39"/>
        <v>ม.1/1</v>
      </c>
      <c r="N387">
        <f t="shared" si="40"/>
        <v>4</v>
      </c>
    </row>
    <row r="388" spans="1:14">
      <c r="A388">
        <v>2991</v>
      </c>
      <c r="B388" t="s">
        <v>729</v>
      </c>
      <c r="C388" t="s">
        <v>599</v>
      </c>
      <c r="D388" t="s">
        <v>209</v>
      </c>
      <c r="E388" t="s">
        <v>300</v>
      </c>
      <c r="F388">
        <v>5</v>
      </c>
      <c r="G388" t="str">
        <f t="shared" si="41"/>
        <v>เด็กชายเจษฎากรณ์   สุวรรณยาน</v>
      </c>
      <c r="J388">
        <f t="shared" si="36"/>
        <v>2991</v>
      </c>
      <c r="K388" t="str">
        <f t="shared" si="37"/>
        <v>เด็กชายเจษฎากรณ์   สุวรรณยาน</v>
      </c>
      <c r="L388">
        <f t="shared" si="38"/>
        <v>2991</v>
      </c>
      <c r="M388" t="str">
        <f t="shared" si="39"/>
        <v>ม.1/1</v>
      </c>
      <c r="N388">
        <f t="shared" si="40"/>
        <v>5</v>
      </c>
    </row>
    <row r="389" spans="1:14">
      <c r="A389">
        <v>2869</v>
      </c>
      <c r="B389" t="s">
        <v>729</v>
      </c>
      <c r="C389" t="s">
        <v>617</v>
      </c>
      <c r="D389" t="s">
        <v>227</v>
      </c>
      <c r="E389" t="s">
        <v>300</v>
      </c>
      <c r="F389">
        <v>6</v>
      </c>
      <c r="G389" t="str">
        <f t="shared" si="41"/>
        <v>เด็กชายชานน   ผาละพรม</v>
      </c>
      <c r="J389">
        <f t="shared" si="36"/>
        <v>2869</v>
      </c>
      <c r="K389" t="str">
        <f t="shared" si="37"/>
        <v>เด็กชายชานน   ผาละพรม</v>
      </c>
      <c r="L389">
        <f t="shared" si="38"/>
        <v>2869</v>
      </c>
      <c r="M389" t="str">
        <f t="shared" si="39"/>
        <v>ม.1/1</v>
      </c>
      <c r="N389">
        <f t="shared" si="40"/>
        <v>6</v>
      </c>
    </row>
    <row r="390" spans="1:14">
      <c r="A390">
        <v>3442</v>
      </c>
      <c r="B390" t="s">
        <v>729</v>
      </c>
      <c r="C390" t="s">
        <v>605</v>
      </c>
      <c r="D390" t="s">
        <v>1213</v>
      </c>
      <c r="E390" t="s">
        <v>300</v>
      </c>
      <c r="F390">
        <v>7</v>
      </c>
      <c r="G390" t="str">
        <f t="shared" si="41"/>
        <v>เด็กชายณัฐวุฒิ   ขัดสี</v>
      </c>
      <c r="J390">
        <f t="shared" si="36"/>
        <v>3442</v>
      </c>
      <c r="K390" t="str">
        <f t="shared" si="37"/>
        <v>เด็กชายณัฐวุฒิ   ขัดสี</v>
      </c>
      <c r="L390">
        <f t="shared" si="38"/>
        <v>3442</v>
      </c>
      <c r="M390" t="str">
        <f t="shared" si="39"/>
        <v>ม.1/1</v>
      </c>
      <c r="N390">
        <f t="shared" si="40"/>
        <v>7</v>
      </c>
    </row>
    <row r="391" spans="1:14">
      <c r="A391">
        <v>2996</v>
      </c>
      <c r="B391" t="s">
        <v>729</v>
      </c>
      <c r="C391" t="s">
        <v>621</v>
      </c>
      <c r="D391" t="s">
        <v>230</v>
      </c>
      <c r="E391" t="s">
        <v>300</v>
      </c>
      <c r="F391">
        <v>8</v>
      </c>
      <c r="G391" t="str">
        <f t="shared" si="41"/>
        <v>เด็กชายธนพัฒน์   ปินตา</v>
      </c>
      <c r="J391">
        <f t="shared" si="36"/>
        <v>2996</v>
      </c>
      <c r="K391" t="str">
        <f t="shared" si="37"/>
        <v>เด็กชายธนพัฒน์   ปินตา</v>
      </c>
      <c r="L391">
        <f t="shared" si="38"/>
        <v>2996</v>
      </c>
      <c r="M391" t="str">
        <f t="shared" si="39"/>
        <v>ม.1/1</v>
      </c>
      <c r="N391">
        <f t="shared" si="40"/>
        <v>8</v>
      </c>
    </row>
    <row r="392" spans="1:14">
      <c r="A392">
        <v>2987</v>
      </c>
      <c r="B392" t="s">
        <v>729</v>
      </c>
      <c r="C392" t="s">
        <v>471</v>
      </c>
      <c r="D392" t="s">
        <v>208</v>
      </c>
      <c r="E392" t="s">
        <v>300</v>
      </c>
      <c r="F392">
        <v>9</v>
      </c>
      <c r="G392" t="str">
        <f t="shared" si="41"/>
        <v>เด็กชายธนภัทร   อินทร์พิทักษ์</v>
      </c>
      <c r="J392">
        <f t="shared" si="36"/>
        <v>2987</v>
      </c>
      <c r="K392" t="str">
        <f t="shared" si="37"/>
        <v>เด็กชายธนภัทร   อินทร์พิทักษ์</v>
      </c>
      <c r="L392">
        <f t="shared" si="38"/>
        <v>2987</v>
      </c>
      <c r="M392" t="str">
        <f t="shared" si="39"/>
        <v>ม.1/1</v>
      </c>
      <c r="N392">
        <f t="shared" si="40"/>
        <v>9</v>
      </c>
    </row>
    <row r="393" spans="1:14">
      <c r="A393">
        <v>3095</v>
      </c>
      <c r="B393" t="s">
        <v>729</v>
      </c>
      <c r="C393" t="s">
        <v>601</v>
      </c>
      <c r="D393" t="s">
        <v>177</v>
      </c>
      <c r="E393" t="s">
        <v>300</v>
      </c>
      <c r="F393">
        <v>10</v>
      </c>
      <c r="G393" t="str">
        <f t="shared" si="41"/>
        <v>เด็กชายภาคิน   สีเขียว</v>
      </c>
      <c r="J393">
        <f t="shared" si="36"/>
        <v>3095</v>
      </c>
      <c r="K393" t="str">
        <f t="shared" si="37"/>
        <v>เด็กชายภาคิน   สีเขียว</v>
      </c>
      <c r="L393">
        <f t="shared" si="38"/>
        <v>3095</v>
      </c>
      <c r="M393" t="str">
        <f t="shared" si="39"/>
        <v>ม.1/1</v>
      </c>
      <c r="N393">
        <f t="shared" si="40"/>
        <v>10</v>
      </c>
    </row>
    <row r="394" spans="1:14">
      <c r="A394">
        <v>3443</v>
      </c>
      <c r="B394" t="s">
        <v>729</v>
      </c>
      <c r="C394" t="s">
        <v>606</v>
      </c>
      <c r="D394" t="s">
        <v>214</v>
      </c>
      <c r="E394" t="s">
        <v>300</v>
      </c>
      <c r="F394">
        <v>11</v>
      </c>
      <c r="G394" t="str">
        <f t="shared" si="41"/>
        <v>เด็กชายภูพาน   ทิพย์ศรีบุตร</v>
      </c>
      <c r="J394">
        <f t="shared" si="36"/>
        <v>3443</v>
      </c>
      <c r="K394" t="str">
        <f t="shared" si="37"/>
        <v>เด็กชายภูพาน   ทิพย์ศรีบุตร</v>
      </c>
      <c r="L394">
        <f t="shared" si="38"/>
        <v>3443</v>
      </c>
      <c r="M394" t="str">
        <f t="shared" si="39"/>
        <v>ม.1/1</v>
      </c>
      <c r="N394">
        <f t="shared" si="40"/>
        <v>11</v>
      </c>
    </row>
    <row r="395" spans="1:14">
      <c r="A395">
        <v>3559</v>
      </c>
      <c r="B395" t="s">
        <v>729</v>
      </c>
      <c r="C395" t="s">
        <v>1045</v>
      </c>
      <c r="D395" t="s">
        <v>1044</v>
      </c>
      <c r="E395" t="s">
        <v>300</v>
      </c>
      <c r="F395">
        <v>12</v>
      </c>
      <c r="G395" t="str">
        <f t="shared" si="41"/>
        <v>เด็กชายมนัสนันท์   ใจสอน</v>
      </c>
      <c r="J395">
        <f t="shared" si="36"/>
        <v>3559</v>
      </c>
      <c r="K395" t="str">
        <f t="shared" si="37"/>
        <v>เด็กชายมนัสนันท์   ใจสอน</v>
      </c>
      <c r="L395">
        <f t="shared" si="38"/>
        <v>3559</v>
      </c>
      <c r="M395" t="str">
        <f t="shared" si="39"/>
        <v>ม.1/1</v>
      </c>
      <c r="N395">
        <f t="shared" si="40"/>
        <v>12</v>
      </c>
    </row>
    <row r="396" spans="1:14">
      <c r="A396">
        <v>2778</v>
      </c>
      <c r="B396" t="s">
        <v>729</v>
      </c>
      <c r="C396" t="s">
        <v>597</v>
      </c>
      <c r="D396" t="s">
        <v>223</v>
      </c>
      <c r="E396" t="s">
        <v>300</v>
      </c>
      <c r="F396">
        <v>13</v>
      </c>
      <c r="G396" t="str">
        <f t="shared" si="41"/>
        <v>เด็กชายรัฐภูมิ   วิชัยพรม</v>
      </c>
      <c r="J396">
        <f t="shared" ref="J396:J459" si="42">A396</f>
        <v>2778</v>
      </c>
      <c r="K396" t="str">
        <f t="shared" ref="K396:K459" si="43">G396</f>
        <v>เด็กชายรัฐภูมิ   วิชัยพรม</v>
      </c>
      <c r="L396">
        <f t="shared" ref="L396:L459" si="44">J396</f>
        <v>2778</v>
      </c>
      <c r="M396" t="str">
        <f t="shared" ref="M396:M459" si="45">E396</f>
        <v>ม.1/1</v>
      </c>
      <c r="N396">
        <f t="shared" ref="N396:N459" si="46">F396</f>
        <v>13</v>
      </c>
    </row>
    <row r="397" spans="1:14">
      <c r="A397">
        <v>2777</v>
      </c>
      <c r="B397" t="s">
        <v>729</v>
      </c>
      <c r="C397" t="s">
        <v>614</v>
      </c>
      <c r="D397" t="s">
        <v>222</v>
      </c>
      <c r="E397" t="s">
        <v>300</v>
      </c>
      <c r="F397">
        <v>14</v>
      </c>
      <c r="G397" t="str">
        <f t="shared" si="41"/>
        <v>เด็กชายอดุลวิทย์   ศิวพิทักษ์สวัสดิ์</v>
      </c>
      <c r="J397">
        <f t="shared" si="42"/>
        <v>2777</v>
      </c>
      <c r="K397" t="str">
        <f t="shared" si="43"/>
        <v>เด็กชายอดุลวิทย์   ศิวพิทักษ์สวัสดิ์</v>
      </c>
      <c r="L397">
        <f t="shared" si="44"/>
        <v>2777</v>
      </c>
      <c r="M397" t="str">
        <f t="shared" si="45"/>
        <v>ม.1/1</v>
      </c>
      <c r="N397">
        <f t="shared" si="46"/>
        <v>14</v>
      </c>
    </row>
    <row r="398" spans="1:14">
      <c r="A398">
        <v>3284</v>
      </c>
      <c r="B398" t="s">
        <v>729</v>
      </c>
      <c r="C398" t="s">
        <v>603</v>
      </c>
      <c r="D398" t="s">
        <v>212</v>
      </c>
      <c r="E398" t="s">
        <v>300</v>
      </c>
      <c r="F398">
        <v>15</v>
      </c>
      <c r="G398" t="str">
        <f t="shared" si="41"/>
        <v>เด็กชายอนพัช   จันสีลา</v>
      </c>
      <c r="J398">
        <f t="shared" si="42"/>
        <v>3284</v>
      </c>
      <c r="K398" t="str">
        <f t="shared" si="43"/>
        <v>เด็กชายอนพัช   จันสีลา</v>
      </c>
      <c r="L398">
        <f t="shared" si="44"/>
        <v>3284</v>
      </c>
      <c r="M398" t="str">
        <f t="shared" si="45"/>
        <v>ม.1/1</v>
      </c>
      <c r="N398">
        <f t="shared" si="46"/>
        <v>15</v>
      </c>
    </row>
    <row r="399" spans="1:14">
      <c r="A399">
        <v>3418</v>
      </c>
      <c r="B399" t="s">
        <v>729</v>
      </c>
      <c r="C399" t="s">
        <v>1463</v>
      </c>
      <c r="D399" t="s">
        <v>1135</v>
      </c>
      <c r="E399" t="s">
        <v>300</v>
      </c>
      <c r="F399">
        <v>16</v>
      </c>
      <c r="G399" t="str">
        <f t="shared" si="41"/>
        <v>เด็กชายฐานทัพ   ดวงเอ้ย</v>
      </c>
      <c r="J399">
        <f t="shared" si="42"/>
        <v>3418</v>
      </c>
      <c r="K399" t="str">
        <f t="shared" si="43"/>
        <v>เด็กชายฐานทัพ   ดวงเอ้ย</v>
      </c>
      <c r="L399">
        <f t="shared" si="44"/>
        <v>3418</v>
      </c>
      <c r="M399" t="str">
        <f t="shared" si="45"/>
        <v>ม.1/1</v>
      </c>
      <c r="N399">
        <f t="shared" si="46"/>
        <v>16</v>
      </c>
    </row>
    <row r="400" spans="1:14">
      <c r="A400">
        <v>3574</v>
      </c>
      <c r="B400" t="s">
        <v>729</v>
      </c>
      <c r="C400" t="s">
        <v>569</v>
      </c>
      <c r="D400" t="s">
        <v>1137</v>
      </c>
      <c r="E400" t="s">
        <v>300</v>
      </c>
      <c r="F400">
        <v>17</v>
      </c>
      <c r="G400" t="str">
        <f t="shared" si="41"/>
        <v>เด็กชายธีรโชติ   พรสวรรค์</v>
      </c>
      <c r="J400">
        <f t="shared" si="42"/>
        <v>3574</v>
      </c>
      <c r="K400" t="str">
        <f t="shared" si="43"/>
        <v>เด็กชายธีรโชติ   พรสวรรค์</v>
      </c>
      <c r="L400">
        <f t="shared" si="44"/>
        <v>3574</v>
      </c>
      <c r="M400" t="str">
        <f t="shared" si="45"/>
        <v>ม.1/1</v>
      </c>
      <c r="N400">
        <f t="shared" si="46"/>
        <v>17</v>
      </c>
    </row>
    <row r="401" spans="1:14">
      <c r="A401">
        <v>3672</v>
      </c>
      <c r="B401" t="s">
        <v>729</v>
      </c>
      <c r="C401" t="s">
        <v>1669</v>
      </c>
      <c r="D401" t="s">
        <v>1670</v>
      </c>
      <c r="E401" t="s">
        <v>300</v>
      </c>
      <c r="F401">
        <v>18</v>
      </c>
      <c r="G401" t="str">
        <f t="shared" si="41"/>
        <v>เด็กชายกฤษนัย   ปาสำลี</v>
      </c>
      <c r="J401">
        <f t="shared" si="42"/>
        <v>3672</v>
      </c>
      <c r="K401" t="str">
        <f t="shared" si="43"/>
        <v>เด็กชายกฤษนัย   ปาสำลี</v>
      </c>
      <c r="L401">
        <f t="shared" si="44"/>
        <v>3672</v>
      </c>
      <c r="M401" t="str">
        <f t="shared" si="45"/>
        <v>ม.1/1</v>
      </c>
      <c r="N401">
        <f t="shared" si="46"/>
        <v>18</v>
      </c>
    </row>
    <row r="402" spans="1:14">
      <c r="A402">
        <v>3673</v>
      </c>
      <c r="B402" t="s">
        <v>729</v>
      </c>
      <c r="C402" t="s">
        <v>1671</v>
      </c>
      <c r="D402" t="s">
        <v>1672</v>
      </c>
      <c r="E402" t="s">
        <v>300</v>
      </c>
      <c r="F402">
        <v>19</v>
      </c>
      <c r="G402" t="str">
        <f t="shared" si="41"/>
        <v>เด็กชายจิตตพัฒน์   ปินตาแก้ว</v>
      </c>
      <c r="J402">
        <f t="shared" si="42"/>
        <v>3673</v>
      </c>
      <c r="K402" t="str">
        <f t="shared" si="43"/>
        <v>เด็กชายจิตตพัฒน์   ปินตาแก้ว</v>
      </c>
      <c r="L402">
        <f t="shared" si="44"/>
        <v>3673</v>
      </c>
      <c r="M402" t="str">
        <f t="shared" si="45"/>
        <v>ม.1/1</v>
      </c>
      <c r="N402">
        <f t="shared" si="46"/>
        <v>19</v>
      </c>
    </row>
    <row r="403" spans="1:14">
      <c r="A403">
        <v>3674</v>
      </c>
      <c r="B403" t="s">
        <v>729</v>
      </c>
      <c r="C403" t="s">
        <v>1666</v>
      </c>
      <c r="D403" t="s">
        <v>1667</v>
      </c>
      <c r="E403" t="s">
        <v>300</v>
      </c>
      <c r="F403">
        <v>20</v>
      </c>
      <c r="G403" t="str">
        <f t="shared" si="41"/>
        <v>เด็กชายณัฐกิตต์   ปวนยอด</v>
      </c>
      <c r="J403">
        <f t="shared" si="42"/>
        <v>3674</v>
      </c>
      <c r="K403" t="str">
        <f t="shared" si="43"/>
        <v>เด็กชายณัฐกิตต์   ปวนยอด</v>
      </c>
      <c r="L403">
        <f t="shared" si="44"/>
        <v>3674</v>
      </c>
      <c r="M403" t="str">
        <f t="shared" si="45"/>
        <v>ม.1/1</v>
      </c>
      <c r="N403">
        <f t="shared" si="46"/>
        <v>20</v>
      </c>
    </row>
    <row r="404" spans="1:14">
      <c r="A404">
        <v>3675</v>
      </c>
      <c r="B404" t="s">
        <v>729</v>
      </c>
      <c r="C404" t="s">
        <v>1662</v>
      </c>
      <c r="D404" t="s">
        <v>1663</v>
      </c>
      <c r="E404" t="s">
        <v>300</v>
      </c>
      <c r="F404">
        <v>21</v>
      </c>
      <c r="G404" t="str">
        <f t="shared" si="41"/>
        <v>เด็กชายตะวัน   จันทร์สุข</v>
      </c>
      <c r="J404">
        <f t="shared" si="42"/>
        <v>3675</v>
      </c>
      <c r="K404" t="str">
        <f t="shared" si="43"/>
        <v>เด็กชายตะวัน   จันทร์สุข</v>
      </c>
      <c r="L404">
        <f t="shared" si="44"/>
        <v>3675</v>
      </c>
      <c r="M404" t="str">
        <f t="shared" si="45"/>
        <v>ม.1/1</v>
      </c>
      <c r="N404">
        <f t="shared" si="46"/>
        <v>21</v>
      </c>
    </row>
    <row r="405" spans="1:14">
      <c r="A405">
        <v>3676</v>
      </c>
      <c r="B405" t="s">
        <v>729</v>
      </c>
      <c r="C405" t="s">
        <v>1664</v>
      </c>
      <c r="D405" t="s">
        <v>1665</v>
      </c>
      <c r="E405" t="s">
        <v>300</v>
      </c>
      <c r="F405">
        <v>22</v>
      </c>
      <c r="G405" t="str">
        <f t="shared" si="41"/>
        <v>เด็กชายอภินัทธ์   แซ่เจียง</v>
      </c>
      <c r="J405">
        <f t="shared" si="42"/>
        <v>3676</v>
      </c>
      <c r="K405" t="str">
        <f t="shared" si="43"/>
        <v>เด็กชายอภินัทธ์   แซ่เจียง</v>
      </c>
      <c r="L405">
        <f t="shared" si="44"/>
        <v>3676</v>
      </c>
      <c r="M405" t="str">
        <f t="shared" si="45"/>
        <v>ม.1/1</v>
      </c>
      <c r="N405">
        <f t="shared" si="46"/>
        <v>22</v>
      </c>
    </row>
    <row r="406" spans="1:14">
      <c r="A406">
        <v>3444</v>
      </c>
      <c r="B406" t="s">
        <v>730</v>
      </c>
      <c r="C406" t="s">
        <v>610</v>
      </c>
      <c r="D406" t="s">
        <v>218</v>
      </c>
      <c r="E406" t="s">
        <v>300</v>
      </c>
      <c r="F406">
        <v>23</v>
      </c>
      <c r="G406" t="str">
        <f t="shared" si="41"/>
        <v>เด็กหญิงพิมพ์อร   ตื้อหล้า</v>
      </c>
      <c r="J406">
        <f t="shared" si="42"/>
        <v>3444</v>
      </c>
      <c r="K406" t="str">
        <f t="shared" si="43"/>
        <v>เด็กหญิงพิมพ์อร   ตื้อหล้า</v>
      </c>
      <c r="L406">
        <f t="shared" si="44"/>
        <v>3444</v>
      </c>
      <c r="M406" t="str">
        <f t="shared" si="45"/>
        <v>ม.1/1</v>
      </c>
      <c r="N406">
        <f t="shared" si="46"/>
        <v>23</v>
      </c>
    </row>
    <row r="407" spans="1:14">
      <c r="A407">
        <v>3445</v>
      </c>
      <c r="B407" t="s">
        <v>730</v>
      </c>
      <c r="C407" t="s">
        <v>611</v>
      </c>
      <c r="D407" t="s">
        <v>145</v>
      </c>
      <c r="E407" t="s">
        <v>300</v>
      </c>
      <c r="F407">
        <v>24</v>
      </c>
      <c r="G407" t="str">
        <f t="shared" si="41"/>
        <v>เด็กหญิงพิมพิกา   ชุมภู</v>
      </c>
      <c r="J407">
        <f t="shared" si="42"/>
        <v>3445</v>
      </c>
      <c r="K407" t="str">
        <f t="shared" si="43"/>
        <v>เด็กหญิงพิมพิกา   ชุมภู</v>
      </c>
      <c r="L407">
        <f t="shared" si="44"/>
        <v>3445</v>
      </c>
      <c r="M407" t="str">
        <f t="shared" si="45"/>
        <v>ม.1/1</v>
      </c>
      <c r="N407">
        <f t="shared" si="46"/>
        <v>24</v>
      </c>
    </row>
    <row r="408" spans="1:14">
      <c r="A408">
        <v>2745</v>
      </c>
      <c r="B408" t="s">
        <v>730</v>
      </c>
      <c r="C408" t="s">
        <v>631</v>
      </c>
      <c r="D408" t="s">
        <v>238</v>
      </c>
      <c r="E408" t="s">
        <v>300</v>
      </c>
      <c r="F408">
        <v>25</v>
      </c>
      <c r="G408" t="str">
        <f t="shared" si="41"/>
        <v>เด็กหญิงวิรัลพัชร   เจริญเมือง</v>
      </c>
      <c r="J408">
        <f t="shared" si="42"/>
        <v>2745</v>
      </c>
      <c r="K408" t="str">
        <f t="shared" si="43"/>
        <v>เด็กหญิงวิรัลพัชร   เจริญเมือง</v>
      </c>
      <c r="L408">
        <f t="shared" si="44"/>
        <v>2745</v>
      </c>
      <c r="M408" t="str">
        <f t="shared" si="45"/>
        <v>ม.1/1</v>
      </c>
      <c r="N408">
        <f t="shared" si="46"/>
        <v>25</v>
      </c>
    </row>
    <row r="409" spans="1:14">
      <c r="A409">
        <v>2793</v>
      </c>
      <c r="B409" t="s">
        <v>730</v>
      </c>
      <c r="C409" t="s">
        <v>632</v>
      </c>
      <c r="D409" t="s">
        <v>240</v>
      </c>
      <c r="E409" t="s">
        <v>300</v>
      </c>
      <c r="F409">
        <v>26</v>
      </c>
      <c r="G409" t="str">
        <f t="shared" si="41"/>
        <v>เด็กหญิงสุพิชฌาย์   ยิ้มพราย</v>
      </c>
      <c r="J409">
        <f t="shared" si="42"/>
        <v>2793</v>
      </c>
      <c r="K409" t="str">
        <f t="shared" si="43"/>
        <v>เด็กหญิงสุพิชฌาย์   ยิ้มพราย</v>
      </c>
      <c r="L409">
        <f t="shared" si="44"/>
        <v>2793</v>
      </c>
      <c r="M409" t="str">
        <f t="shared" si="45"/>
        <v>ม.1/1</v>
      </c>
      <c r="N409">
        <f t="shared" si="46"/>
        <v>26</v>
      </c>
    </row>
    <row r="410" spans="1:14">
      <c r="A410">
        <v>3677</v>
      </c>
      <c r="B410" t="s">
        <v>730</v>
      </c>
      <c r="C410" t="s">
        <v>1678</v>
      </c>
      <c r="D410" t="s">
        <v>1609</v>
      </c>
      <c r="E410" t="s">
        <v>300</v>
      </c>
      <c r="F410">
        <v>27</v>
      </c>
      <c r="G410" t="str">
        <f t="shared" si="41"/>
        <v>เด็กหญิงพรสุดา   ดวงวรรณา</v>
      </c>
      <c r="J410">
        <f t="shared" si="42"/>
        <v>3677</v>
      </c>
      <c r="K410" t="str">
        <f t="shared" si="43"/>
        <v>เด็กหญิงพรสุดา   ดวงวรรณา</v>
      </c>
      <c r="L410">
        <f t="shared" si="44"/>
        <v>3677</v>
      </c>
      <c r="M410" t="str">
        <f t="shared" si="45"/>
        <v>ม.1/1</v>
      </c>
      <c r="N410">
        <f t="shared" si="46"/>
        <v>27</v>
      </c>
    </row>
    <row r="411" spans="1:14">
      <c r="A411">
        <v>2759</v>
      </c>
      <c r="B411" t="s">
        <v>729</v>
      </c>
      <c r="C411" t="s">
        <v>613</v>
      </c>
      <c r="D411" t="s">
        <v>221</v>
      </c>
      <c r="E411" t="s">
        <v>327</v>
      </c>
      <c r="F411">
        <v>1</v>
      </c>
      <c r="G411" t="str">
        <f t="shared" si="41"/>
        <v>เด็กชายจักรกริน   รักดิน</v>
      </c>
      <c r="J411">
        <f t="shared" si="42"/>
        <v>2759</v>
      </c>
      <c r="K411" t="str">
        <f t="shared" si="43"/>
        <v>เด็กชายจักรกริน   รักดิน</v>
      </c>
      <c r="L411">
        <f t="shared" si="44"/>
        <v>2759</v>
      </c>
      <c r="M411" t="str">
        <f t="shared" si="45"/>
        <v>ม.1/2</v>
      </c>
      <c r="N411">
        <f t="shared" si="46"/>
        <v>1</v>
      </c>
    </row>
    <row r="412" spans="1:14">
      <c r="A412">
        <v>2867</v>
      </c>
      <c r="B412" t="s">
        <v>729</v>
      </c>
      <c r="C412" t="s">
        <v>616</v>
      </c>
      <c r="D412" t="s">
        <v>226</v>
      </c>
      <c r="E412" t="s">
        <v>327</v>
      </c>
      <c r="F412">
        <v>2</v>
      </c>
      <c r="G412" t="str">
        <f t="shared" si="41"/>
        <v>เด็กชายเจียจุ้น   ฮุย</v>
      </c>
      <c r="J412">
        <f t="shared" si="42"/>
        <v>2867</v>
      </c>
      <c r="K412" t="str">
        <f t="shared" si="43"/>
        <v>เด็กชายเจียจุ้น   ฮุย</v>
      </c>
      <c r="L412">
        <f t="shared" si="44"/>
        <v>2867</v>
      </c>
      <c r="M412" t="str">
        <f t="shared" si="45"/>
        <v>ม.1/2</v>
      </c>
      <c r="N412">
        <f t="shared" si="46"/>
        <v>2</v>
      </c>
    </row>
    <row r="413" spans="1:14">
      <c r="A413">
        <v>2779</v>
      </c>
      <c r="B413" t="s">
        <v>729</v>
      </c>
      <c r="C413" t="s">
        <v>593</v>
      </c>
      <c r="D413" t="s">
        <v>201</v>
      </c>
      <c r="E413" t="s">
        <v>327</v>
      </c>
      <c r="F413">
        <v>3</v>
      </c>
      <c r="G413" t="str">
        <f t="shared" si="41"/>
        <v>เด็กชายทวีทรัพย์   สิงห์คำ</v>
      </c>
      <c r="J413">
        <f t="shared" si="42"/>
        <v>2779</v>
      </c>
      <c r="K413" t="str">
        <f t="shared" si="43"/>
        <v>เด็กชายทวีทรัพย์   สิงห์คำ</v>
      </c>
      <c r="L413">
        <f t="shared" si="44"/>
        <v>2779</v>
      </c>
      <c r="M413" t="str">
        <f t="shared" si="45"/>
        <v>ม.1/2</v>
      </c>
      <c r="N413">
        <f t="shared" si="46"/>
        <v>3</v>
      </c>
    </row>
    <row r="414" spans="1:14">
      <c r="A414">
        <v>3448</v>
      </c>
      <c r="B414" t="s">
        <v>729</v>
      </c>
      <c r="C414" t="s">
        <v>629</v>
      </c>
      <c r="D414" t="s">
        <v>103</v>
      </c>
      <c r="E414" t="s">
        <v>327</v>
      </c>
      <c r="F414">
        <v>4</v>
      </c>
      <c r="G414" t="str">
        <f t="shared" si="41"/>
        <v>เด็กชายธนชัย   ตาสาย</v>
      </c>
      <c r="J414">
        <f t="shared" si="42"/>
        <v>3448</v>
      </c>
      <c r="K414" t="str">
        <f t="shared" si="43"/>
        <v>เด็กชายธนชัย   ตาสาย</v>
      </c>
      <c r="L414">
        <f t="shared" si="44"/>
        <v>3448</v>
      </c>
      <c r="M414" t="str">
        <f t="shared" si="45"/>
        <v>ม.1/2</v>
      </c>
      <c r="N414">
        <f t="shared" si="46"/>
        <v>4</v>
      </c>
    </row>
    <row r="415" spans="1:14">
      <c r="A415">
        <v>2873</v>
      </c>
      <c r="B415" t="s">
        <v>729</v>
      </c>
      <c r="C415" t="s">
        <v>619</v>
      </c>
      <c r="D415" t="s">
        <v>228</v>
      </c>
      <c r="E415" t="s">
        <v>327</v>
      </c>
      <c r="F415">
        <v>5</v>
      </c>
      <c r="G415" t="str">
        <f t="shared" si="41"/>
        <v>เด็กชายธนวัฒน์   อุสาห์</v>
      </c>
      <c r="J415">
        <f t="shared" si="42"/>
        <v>2873</v>
      </c>
      <c r="K415" t="str">
        <f t="shared" si="43"/>
        <v>เด็กชายธนวัฒน์   อุสาห์</v>
      </c>
      <c r="L415">
        <f t="shared" si="44"/>
        <v>2873</v>
      </c>
      <c r="M415" t="str">
        <f t="shared" si="45"/>
        <v>ม.1/2</v>
      </c>
      <c r="N415">
        <f t="shared" si="46"/>
        <v>5</v>
      </c>
    </row>
    <row r="416" spans="1:14">
      <c r="A416">
        <v>2755</v>
      </c>
      <c r="B416" t="s">
        <v>729</v>
      </c>
      <c r="C416" t="s">
        <v>386</v>
      </c>
      <c r="D416" t="s">
        <v>199</v>
      </c>
      <c r="E416" t="s">
        <v>327</v>
      </c>
      <c r="F416">
        <v>6</v>
      </c>
      <c r="G416" t="str">
        <f t="shared" si="41"/>
        <v>เด็กชายธีรภัทร   น้ำใจดี</v>
      </c>
      <c r="J416">
        <f t="shared" si="42"/>
        <v>2755</v>
      </c>
      <c r="K416" t="str">
        <f t="shared" si="43"/>
        <v>เด็กชายธีรภัทร   น้ำใจดี</v>
      </c>
      <c r="L416">
        <f t="shared" si="44"/>
        <v>2755</v>
      </c>
      <c r="M416" t="str">
        <f t="shared" si="45"/>
        <v>ม.1/2</v>
      </c>
      <c r="N416">
        <f t="shared" si="46"/>
        <v>6</v>
      </c>
    </row>
    <row r="417" spans="1:14">
      <c r="A417">
        <v>2866</v>
      </c>
      <c r="B417" t="s">
        <v>729</v>
      </c>
      <c r="C417" t="s">
        <v>615</v>
      </c>
      <c r="D417" t="s">
        <v>225</v>
      </c>
      <c r="E417" t="s">
        <v>327</v>
      </c>
      <c r="F417">
        <v>7</v>
      </c>
      <c r="G417" t="str">
        <f t="shared" si="41"/>
        <v>เด็กชายนฤเบศวร์   พรมวัง</v>
      </c>
      <c r="J417">
        <f t="shared" si="42"/>
        <v>2866</v>
      </c>
      <c r="K417" t="str">
        <f t="shared" si="43"/>
        <v>เด็กชายนฤเบศวร์   พรมวัง</v>
      </c>
      <c r="L417">
        <f t="shared" si="44"/>
        <v>2866</v>
      </c>
      <c r="M417" t="str">
        <f t="shared" si="45"/>
        <v>ม.1/2</v>
      </c>
      <c r="N417">
        <f t="shared" si="46"/>
        <v>7</v>
      </c>
    </row>
    <row r="418" spans="1:14">
      <c r="A418">
        <v>2859</v>
      </c>
      <c r="B418" t="s">
        <v>729</v>
      </c>
      <c r="C418" t="s">
        <v>515</v>
      </c>
      <c r="D418" t="s">
        <v>206</v>
      </c>
      <c r="E418" t="s">
        <v>327</v>
      </c>
      <c r="F418">
        <v>8</v>
      </c>
      <c r="G418" t="str">
        <f t="shared" si="41"/>
        <v>เด็กชายภานุวัฒน์   นามฟู</v>
      </c>
      <c r="J418">
        <f t="shared" si="42"/>
        <v>2859</v>
      </c>
      <c r="K418" t="str">
        <f t="shared" si="43"/>
        <v>เด็กชายภานุวัฒน์   นามฟู</v>
      </c>
      <c r="L418">
        <f t="shared" si="44"/>
        <v>2859</v>
      </c>
      <c r="M418" t="str">
        <f t="shared" si="45"/>
        <v>ม.1/2</v>
      </c>
      <c r="N418">
        <f t="shared" si="46"/>
        <v>8</v>
      </c>
    </row>
    <row r="419" spans="1:14">
      <c r="A419">
        <v>2756</v>
      </c>
      <c r="B419" t="s">
        <v>729</v>
      </c>
      <c r="C419" t="s">
        <v>591</v>
      </c>
      <c r="D419" t="s">
        <v>200</v>
      </c>
      <c r="E419" t="s">
        <v>327</v>
      </c>
      <c r="F419">
        <v>9</v>
      </c>
      <c r="G419" t="str">
        <f t="shared" si="41"/>
        <v>เด็กชายภูบดี   อินทร์วงศ์</v>
      </c>
      <c r="J419">
        <f t="shared" si="42"/>
        <v>2756</v>
      </c>
      <c r="K419" t="str">
        <f t="shared" si="43"/>
        <v>เด็กชายภูบดี   อินทร์วงศ์</v>
      </c>
      <c r="L419">
        <f t="shared" si="44"/>
        <v>2756</v>
      </c>
      <c r="M419" t="str">
        <f t="shared" si="45"/>
        <v>ม.1/2</v>
      </c>
      <c r="N419">
        <f t="shared" si="46"/>
        <v>9</v>
      </c>
    </row>
    <row r="420" spans="1:14">
      <c r="A420">
        <v>2861</v>
      </c>
      <c r="B420" t="s">
        <v>729</v>
      </c>
      <c r="C420" t="s">
        <v>597</v>
      </c>
      <c r="D420" t="s">
        <v>207</v>
      </c>
      <c r="E420" t="s">
        <v>327</v>
      </c>
      <c r="F420">
        <v>10</v>
      </c>
      <c r="G420" t="str">
        <f t="shared" si="41"/>
        <v>เด็กชายรัฐภูมิ   อินทำ</v>
      </c>
      <c r="J420">
        <f t="shared" si="42"/>
        <v>2861</v>
      </c>
      <c r="K420" t="str">
        <f t="shared" si="43"/>
        <v>เด็กชายรัฐภูมิ   อินทำ</v>
      </c>
      <c r="L420">
        <f t="shared" si="44"/>
        <v>2861</v>
      </c>
      <c r="M420" t="str">
        <f t="shared" si="45"/>
        <v>ม.1/2</v>
      </c>
      <c r="N420">
        <f t="shared" si="46"/>
        <v>10</v>
      </c>
    </row>
    <row r="421" spans="1:14">
      <c r="A421">
        <v>2776</v>
      </c>
      <c r="B421" t="s">
        <v>729</v>
      </c>
      <c r="C421" t="s">
        <v>592</v>
      </c>
      <c r="D421" t="s">
        <v>85</v>
      </c>
      <c r="E421" t="s">
        <v>327</v>
      </c>
      <c r="F421">
        <v>11</v>
      </c>
      <c r="G421" t="str">
        <f t="shared" si="41"/>
        <v>เด็กชายวรโชติ   เชื้อเมืองพาน</v>
      </c>
      <c r="J421">
        <f t="shared" si="42"/>
        <v>2776</v>
      </c>
      <c r="K421" t="str">
        <f t="shared" si="43"/>
        <v>เด็กชายวรโชติ   เชื้อเมืองพาน</v>
      </c>
      <c r="L421">
        <f t="shared" si="44"/>
        <v>2776</v>
      </c>
      <c r="M421" t="str">
        <f t="shared" si="45"/>
        <v>ม.1/2</v>
      </c>
      <c r="N421">
        <f t="shared" si="46"/>
        <v>11</v>
      </c>
    </row>
    <row r="422" spans="1:14">
      <c r="A422">
        <v>3283</v>
      </c>
      <c r="B422" t="s">
        <v>729</v>
      </c>
      <c r="C422" t="s">
        <v>602</v>
      </c>
      <c r="D422" t="s">
        <v>211</v>
      </c>
      <c r="E422" t="s">
        <v>327</v>
      </c>
      <c r="F422">
        <v>12</v>
      </c>
      <c r="G422" t="str">
        <f t="shared" si="41"/>
        <v>เด็กชายหัสดินทร์   ตุ่นสีใส</v>
      </c>
      <c r="J422">
        <f t="shared" si="42"/>
        <v>3283</v>
      </c>
      <c r="K422" t="str">
        <f t="shared" si="43"/>
        <v>เด็กชายหัสดินทร์   ตุ่นสีใส</v>
      </c>
      <c r="L422">
        <f t="shared" si="44"/>
        <v>3283</v>
      </c>
      <c r="M422" t="str">
        <f t="shared" si="45"/>
        <v>ม.1/2</v>
      </c>
      <c r="N422">
        <f t="shared" si="46"/>
        <v>12</v>
      </c>
    </row>
    <row r="423" spans="1:14">
      <c r="A423">
        <v>2829</v>
      </c>
      <c r="B423" t="s">
        <v>729</v>
      </c>
      <c r="C423" t="s">
        <v>427</v>
      </c>
      <c r="D423" t="s">
        <v>205</v>
      </c>
      <c r="E423" t="s">
        <v>327</v>
      </c>
      <c r="F423">
        <v>13</v>
      </c>
      <c r="G423" t="str">
        <f t="shared" si="41"/>
        <v>เด็กชายอดิศร   สุภากูล</v>
      </c>
      <c r="J423">
        <f t="shared" si="42"/>
        <v>2829</v>
      </c>
      <c r="K423" t="str">
        <f t="shared" si="43"/>
        <v>เด็กชายอดิศร   สุภากูล</v>
      </c>
      <c r="L423">
        <f t="shared" si="44"/>
        <v>2829</v>
      </c>
      <c r="M423" t="str">
        <f t="shared" si="45"/>
        <v>ม.1/2</v>
      </c>
      <c r="N423">
        <f t="shared" si="46"/>
        <v>13</v>
      </c>
    </row>
    <row r="424" spans="1:14">
      <c r="A424">
        <v>3407</v>
      </c>
      <c r="B424" t="s">
        <v>729</v>
      </c>
      <c r="C424" t="s">
        <v>604</v>
      </c>
      <c r="D424" t="s">
        <v>213</v>
      </c>
      <c r="E424" t="s">
        <v>327</v>
      </c>
      <c r="F424">
        <v>14</v>
      </c>
      <c r="G424" t="str">
        <f t="shared" si="41"/>
        <v>เด็กชายอัสชิชนม์   ทินภัทร</v>
      </c>
      <c r="J424">
        <f t="shared" si="42"/>
        <v>3407</v>
      </c>
      <c r="K424" t="str">
        <f t="shared" si="43"/>
        <v>เด็กชายอัสชิชนม์   ทินภัทร</v>
      </c>
      <c r="L424">
        <f t="shared" si="44"/>
        <v>3407</v>
      </c>
      <c r="M424" t="str">
        <f t="shared" si="45"/>
        <v>ม.1/2</v>
      </c>
      <c r="N424">
        <f t="shared" si="46"/>
        <v>14</v>
      </c>
    </row>
    <row r="425" spans="1:14">
      <c r="A425">
        <v>3678</v>
      </c>
      <c r="B425" t="s">
        <v>729</v>
      </c>
      <c r="C425" t="s">
        <v>1676</v>
      </c>
      <c r="D425" t="s">
        <v>1677</v>
      </c>
      <c r="E425" t="s">
        <v>327</v>
      </c>
      <c r="F425">
        <v>15</v>
      </c>
      <c r="G425" t="str">
        <f t="shared" si="41"/>
        <v>เด็กชายเจตนิพัทธ์   เลางาม</v>
      </c>
      <c r="J425">
        <f t="shared" si="42"/>
        <v>3678</v>
      </c>
      <c r="K425" t="str">
        <f t="shared" si="43"/>
        <v>เด็กชายเจตนิพัทธ์   เลางาม</v>
      </c>
      <c r="L425">
        <f t="shared" si="44"/>
        <v>3678</v>
      </c>
      <c r="M425" t="str">
        <f t="shared" si="45"/>
        <v>ม.1/2</v>
      </c>
      <c r="N425">
        <f t="shared" si="46"/>
        <v>15</v>
      </c>
    </row>
    <row r="426" spans="1:14">
      <c r="A426">
        <v>3679</v>
      </c>
      <c r="B426" t="s">
        <v>729</v>
      </c>
      <c r="C426" t="s">
        <v>902</v>
      </c>
      <c r="D426" t="s">
        <v>1684</v>
      </c>
      <c r="E426" t="s">
        <v>327</v>
      </c>
      <c r="F426">
        <v>16</v>
      </c>
      <c r="G426" t="str">
        <f t="shared" si="41"/>
        <v>เด็กชายณฐกร   บูรพา</v>
      </c>
      <c r="J426">
        <f t="shared" si="42"/>
        <v>3679</v>
      </c>
      <c r="K426" t="str">
        <f t="shared" si="43"/>
        <v>เด็กชายณฐกร   บูรพา</v>
      </c>
      <c r="L426">
        <f t="shared" si="44"/>
        <v>3679</v>
      </c>
      <c r="M426" t="str">
        <f t="shared" si="45"/>
        <v>ม.1/2</v>
      </c>
      <c r="N426">
        <f t="shared" si="46"/>
        <v>16</v>
      </c>
    </row>
    <row r="427" spans="1:14">
      <c r="A427">
        <v>3680</v>
      </c>
      <c r="B427" t="s">
        <v>729</v>
      </c>
      <c r="C427" t="s">
        <v>1682</v>
      </c>
      <c r="D427" t="s">
        <v>1683</v>
      </c>
      <c r="E427" t="s">
        <v>327</v>
      </c>
      <c r="F427">
        <v>17</v>
      </c>
      <c r="G427" t="str">
        <f t="shared" si="41"/>
        <v>เด็กชายธานาธร   สว่างทิพย์</v>
      </c>
      <c r="J427">
        <f t="shared" si="42"/>
        <v>3680</v>
      </c>
      <c r="K427" t="str">
        <f t="shared" si="43"/>
        <v>เด็กชายธานาธร   สว่างทิพย์</v>
      </c>
      <c r="L427">
        <f t="shared" si="44"/>
        <v>3680</v>
      </c>
      <c r="M427" t="str">
        <f t="shared" si="45"/>
        <v>ม.1/2</v>
      </c>
      <c r="N427">
        <f t="shared" si="46"/>
        <v>17</v>
      </c>
    </row>
    <row r="428" spans="1:14">
      <c r="A428">
        <v>3681</v>
      </c>
      <c r="B428" t="s">
        <v>729</v>
      </c>
      <c r="C428" t="s">
        <v>1673</v>
      </c>
      <c r="D428" t="s">
        <v>1674</v>
      </c>
      <c r="E428" t="s">
        <v>327</v>
      </c>
      <c r="F428">
        <v>18</v>
      </c>
      <c r="G428" t="str">
        <f t="shared" si="41"/>
        <v>เด็กชายวรวิช   ยศมูล</v>
      </c>
      <c r="J428">
        <f t="shared" si="42"/>
        <v>3681</v>
      </c>
      <c r="K428" t="str">
        <f t="shared" si="43"/>
        <v>เด็กชายวรวิช   ยศมูล</v>
      </c>
      <c r="L428">
        <f t="shared" si="44"/>
        <v>3681</v>
      </c>
      <c r="M428" t="str">
        <f t="shared" si="45"/>
        <v>ม.1/2</v>
      </c>
      <c r="N428">
        <f t="shared" si="46"/>
        <v>18</v>
      </c>
    </row>
    <row r="429" spans="1:14">
      <c r="A429">
        <v>3682</v>
      </c>
      <c r="B429" t="s">
        <v>729</v>
      </c>
      <c r="C429" t="s">
        <v>1675</v>
      </c>
      <c r="D429" t="s">
        <v>1196</v>
      </c>
      <c r="E429" t="s">
        <v>327</v>
      </c>
      <c r="F429">
        <v>19</v>
      </c>
      <c r="G429" t="str">
        <f t="shared" si="41"/>
        <v>เด็กชายสิริราช   แสงอายุ</v>
      </c>
      <c r="J429">
        <f t="shared" si="42"/>
        <v>3682</v>
      </c>
      <c r="K429" t="str">
        <f t="shared" si="43"/>
        <v>เด็กชายสิริราช   แสงอายุ</v>
      </c>
      <c r="L429">
        <f t="shared" si="44"/>
        <v>3682</v>
      </c>
      <c r="M429" t="str">
        <f t="shared" si="45"/>
        <v>ม.1/2</v>
      </c>
      <c r="N429">
        <f t="shared" si="46"/>
        <v>19</v>
      </c>
    </row>
    <row r="430" spans="1:14">
      <c r="A430">
        <v>3273</v>
      </c>
      <c r="B430" t="s">
        <v>730</v>
      </c>
      <c r="C430" t="s">
        <v>635</v>
      </c>
      <c r="D430" t="s">
        <v>150</v>
      </c>
      <c r="E430" t="s">
        <v>327</v>
      </c>
      <c r="F430">
        <v>20</v>
      </c>
      <c r="G430" t="str">
        <f t="shared" si="41"/>
        <v>เด็กหญิงจิราภา   เทพวงค์</v>
      </c>
      <c r="J430">
        <f t="shared" si="42"/>
        <v>3273</v>
      </c>
      <c r="K430" t="str">
        <f t="shared" si="43"/>
        <v>เด็กหญิงจิราภา   เทพวงค์</v>
      </c>
      <c r="L430">
        <f t="shared" si="44"/>
        <v>3273</v>
      </c>
      <c r="M430" t="str">
        <f t="shared" si="45"/>
        <v>ม.1/2</v>
      </c>
      <c r="N430">
        <f t="shared" si="46"/>
        <v>20</v>
      </c>
    </row>
    <row r="431" spans="1:14">
      <c r="A431">
        <v>3282</v>
      </c>
      <c r="B431" t="s">
        <v>730</v>
      </c>
      <c r="C431" t="s">
        <v>449</v>
      </c>
      <c r="D431" t="s">
        <v>217</v>
      </c>
      <c r="E431" t="s">
        <v>327</v>
      </c>
      <c r="F431">
        <v>21</v>
      </c>
      <c r="G431" t="str">
        <f t="shared" si="41"/>
        <v>เด็กหญิงณัฐณิชา   ใจการ</v>
      </c>
      <c r="J431">
        <f t="shared" si="42"/>
        <v>3282</v>
      </c>
      <c r="K431" t="str">
        <f t="shared" si="43"/>
        <v>เด็กหญิงณัฐณิชา   ใจการ</v>
      </c>
      <c r="L431">
        <f t="shared" si="44"/>
        <v>3282</v>
      </c>
      <c r="M431" t="str">
        <f t="shared" si="45"/>
        <v>ม.1/2</v>
      </c>
      <c r="N431">
        <f t="shared" si="46"/>
        <v>21</v>
      </c>
    </row>
    <row r="432" spans="1:14">
      <c r="A432">
        <v>2763</v>
      </c>
      <c r="B432" t="s">
        <v>730</v>
      </c>
      <c r="C432" t="s">
        <v>607</v>
      </c>
      <c r="D432" t="s">
        <v>1537</v>
      </c>
      <c r="E432" t="s">
        <v>327</v>
      </c>
      <c r="F432">
        <v>22</v>
      </c>
      <c r="G432" t="str">
        <f t="shared" si="41"/>
        <v>เด็กหญิงธนิษฐา   จันทนสกุลวงศ์</v>
      </c>
      <c r="J432">
        <f t="shared" si="42"/>
        <v>2763</v>
      </c>
      <c r="K432" t="str">
        <f t="shared" si="43"/>
        <v>เด็กหญิงธนิษฐา   จันทนสกุลวงศ์</v>
      </c>
      <c r="L432">
        <f t="shared" si="44"/>
        <v>2763</v>
      </c>
      <c r="M432" t="str">
        <f t="shared" si="45"/>
        <v>ม.1/2</v>
      </c>
      <c r="N432">
        <f t="shared" si="46"/>
        <v>22</v>
      </c>
    </row>
    <row r="433" spans="1:14">
      <c r="A433">
        <v>2790</v>
      </c>
      <c r="B433" t="s">
        <v>730</v>
      </c>
      <c r="C433" t="s">
        <v>468</v>
      </c>
      <c r="D433" t="s">
        <v>239</v>
      </c>
      <c r="E433" t="s">
        <v>327</v>
      </c>
      <c r="F433">
        <v>23</v>
      </c>
      <c r="G433" t="str">
        <f t="shared" si="41"/>
        <v>เด็กหญิงวรกานต์   แสงสอน</v>
      </c>
      <c r="J433">
        <f t="shared" si="42"/>
        <v>2790</v>
      </c>
      <c r="K433" t="str">
        <f t="shared" si="43"/>
        <v>เด็กหญิงวรกานต์   แสงสอน</v>
      </c>
      <c r="L433">
        <f t="shared" si="44"/>
        <v>2790</v>
      </c>
      <c r="M433" t="str">
        <f t="shared" si="45"/>
        <v>ม.1/2</v>
      </c>
      <c r="N433">
        <f t="shared" si="46"/>
        <v>23</v>
      </c>
    </row>
    <row r="434" spans="1:14">
      <c r="A434">
        <v>2992</v>
      </c>
      <c r="B434" t="s">
        <v>730</v>
      </c>
      <c r="C434" t="s">
        <v>634</v>
      </c>
      <c r="D434" t="s">
        <v>242</v>
      </c>
      <c r="E434" t="s">
        <v>327</v>
      </c>
      <c r="F434">
        <v>24</v>
      </c>
      <c r="G434" t="str">
        <f t="shared" si="41"/>
        <v>เด็กหญิงวรัทยา   แก้วอ้าย</v>
      </c>
      <c r="J434">
        <f t="shared" si="42"/>
        <v>2992</v>
      </c>
      <c r="K434" t="str">
        <f t="shared" si="43"/>
        <v>เด็กหญิงวรัทยา   แก้วอ้าย</v>
      </c>
      <c r="L434">
        <f t="shared" si="44"/>
        <v>2992</v>
      </c>
      <c r="M434" t="str">
        <f t="shared" si="45"/>
        <v>ม.1/2</v>
      </c>
      <c r="N434">
        <f t="shared" si="46"/>
        <v>24</v>
      </c>
    </row>
    <row r="435" spans="1:14">
      <c r="A435">
        <v>3754</v>
      </c>
      <c r="B435" t="s">
        <v>730</v>
      </c>
      <c r="C435" t="s">
        <v>1680</v>
      </c>
      <c r="D435" t="s">
        <v>1681</v>
      </c>
      <c r="E435" t="s">
        <v>327</v>
      </c>
      <c r="F435">
        <v>25</v>
      </c>
      <c r="G435" t="str">
        <f t="shared" si="41"/>
        <v>เด็กหญิงพัชรมัย   แสนเกตุ</v>
      </c>
      <c r="J435">
        <f t="shared" si="42"/>
        <v>3754</v>
      </c>
      <c r="K435" t="str">
        <f t="shared" si="43"/>
        <v>เด็กหญิงพัชรมัย   แสนเกตุ</v>
      </c>
      <c r="L435">
        <f t="shared" si="44"/>
        <v>3754</v>
      </c>
      <c r="M435" t="str">
        <f t="shared" si="45"/>
        <v>ม.1/2</v>
      </c>
      <c r="N435">
        <f t="shared" si="46"/>
        <v>25</v>
      </c>
    </row>
    <row r="436" spans="1:14">
      <c r="A436">
        <v>3755</v>
      </c>
      <c r="B436" t="s">
        <v>730</v>
      </c>
      <c r="C436" t="s">
        <v>1659</v>
      </c>
      <c r="D436" t="s">
        <v>1660</v>
      </c>
      <c r="E436" t="s">
        <v>327</v>
      </c>
      <c r="F436">
        <v>26</v>
      </c>
      <c r="G436" t="str">
        <f t="shared" si="41"/>
        <v>เด็กหญิงเมธินี   พวงเดช</v>
      </c>
      <c r="J436">
        <f t="shared" si="42"/>
        <v>3755</v>
      </c>
      <c r="K436" t="str">
        <f t="shared" si="43"/>
        <v>เด็กหญิงเมธินี   พวงเดช</v>
      </c>
      <c r="L436">
        <f t="shared" si="44"/>
        <v>3755</v>
      </c>
      <c r="M436" t="str">
        <f t="shared" si="45"/>
        <v>ม.1/2</v>
      </c>
      <c r="N436">
        <f t="shared" si="46"/>
        <v>26</v>
      </c>
    </row>
    <row r="437" spans="1:14">
      <c r="A437">
        <v>2732</v>
      </c>
      <c r="B437" t="s">
        <v>729</v>
      </c>
      <c r="C437" t="s">
        <v>1323</v>
      </c>
      <c r="D437" t="s">
        <v>244</v>
      </c>
      <c r="E437" t="s">
        <v>348</v>
      </c>
      <c r="F437">
        <v>1</v>
      </c>
      <c r="G437" t="str">
        <f t="shared" si="41"/>
        <v>เด็กชายภูริทัศน์   หอมทั่ว</v>
      </c>
      <c r="J437">
        <f t="shared" si="42"/>
        <v>2732</v>
      </c>
      <c r="K437" t="str">
        <f t="shared" si="43"/>
        <v>เด็กชายภูริทัศน์   หอมทั่ว</v>
      </c>
      <c r="L437">
        <f t="shared" si="44"/>
        <v>2732</v>
      </c>
      <c r="M437" t="str">
        <f t="shared" si="45"/>
        <v>ม.2/1</v>
      </c>
      <c r="N437">
        <f t="shared" si="46"/>
        <v>1</v>
      </c>
    </row>
    <row r="438" spans="1:14">
      <c r="A438">
        <v>2734</v>
      </c>
      <c r="B438" t="s">
        <v>729</v>
      </c>
      <c r="C438" t="s">
        <v>640</v>
      </c>
      <c r="D438" t="s">
        <v>264</v>
      </c>
      <c r="E438" t="s">
        <v>348</v>
      </c>
      <c r="F438">
        <v>2</v>
      </c>
      <c r="G438" t="str">
        <f t="shared" si="41"/>
        <v>เด็กชายณัฐนนท์   ร่องคำ</v>
      </c>
      <c r="J438">
        <f t="shared" si="42"/>
        <v>2734</v>
      </c>
      <c r="K438" t="str">
        <f t="shared" si="43"/>
        <v>เด็กชายณัฐนนท์   ร่องคำ</v>
      </c>
      <c r="L438">
        <f t="shared" si="44"/>
        <v>2734</v>
      </c>
      <c r="M438" t="str">
        <f t="shared" si="45"/>
        <v>ม.2/1</v>
      </c>
      <c r="N438">
        <f t="shared" si="46"/>
        <v>2</v>
      </c>
    </row>
    <row r="439" spans="1:14">
      <c r="A439">
        <v>2760</v>
      </c>
      <c r="B439" t="s">
        <v>729</v>
      </c>
      <c r="C439" t="s">
        <v>641</v>
      </c>
      <c r="D439" t="s">
        <v>266</v>
      </c>
      <c r="E439" t="s">
        <v>348</v>
      </c>
      <c r="F439">
        <v>3</v>
      </c>
      <c r="G439" t="str">
        <f t="shared" si="41"/>
        <v>เด็กชายภูริณัฐ   วงค์คม</v>
      </c>
      <c r="J439">
        <f t="shared" si="42"/>
        <v>2760</v>
      </c>
      <c r="K439" t="str">
        <f t="shared" si="43"/>
        <v>เด็กชายภูริณัฐ   วงค์คม</v>
      </c>
      <c r="L439">
        <f t="shared" si="44"/>
        <v>2760</v>
      </c>
      <c r="M439" t="str">
        <f t="shared" si="45"/>
        <v>ม.2/1</v>
      </c>
      <c r="N439">
        <f t="shared" si="46"/>
        <v>3</v>
      </c>
    </row>
    <row r="440" spans="1:14">
      <c r="A440">
        <v>2761</v>
      </c>
      <c r="B440" t="s">
        <v>729</v>
      </c>
      <c r="C440" t="s">
        <v>1334</v>
      </c>
      <c r="D440" t="s">
        <v>267</v>
      </c>
      <c r="E440" t="s">
        <v>348</v>
      </c>
      <c r="F440">
        <v>4</v>
      </c>
      <c r="G440" t="str">
        <f t="shared" si="41"/>
        <v>เด็กชายนัฐพงษ์   ปวนติ๊บ</v>
      </c>
      <c r="J440">
        <f t="shared" si="42"/>
        <v>2761</v>
      </c>
      <c r="K440" t="str">
        <f t="shared" si="43"/>
        <v>เด็กชายนัฐพงษ์   ปวนติ๊บ</v>
      </c>
      <c r="L440">
        <f t="shared" si="44"/>
        <v>2761</v>
      </c>
      <c r="M440" t="str">
        <f t="shared" si="45"/>
        <v>ม.2/1</v>
      </c>
      <c r="N440">
        <f t="shared" si="46"/>
        <v>4</v>
      </c>
    </row>
    <row r="441" spans="1:14">
      <c r="A441">
        <v>2825</v>
      </c>
      <c r="B441" t="s">
        <v>729</v>
      </c>
      <c r="C441" t="s">
        <v>1337</v>
      </c>
      <c r="D441" t="s">
        <v>268</v>
      </c>
      <c r="E441" t="s">
        <v>348</v>
      </c>
      <c r="F441">
        <v>5</v>
      </c>
      <c r="G441" t="str">
        <f t="shared" si="41"/>
        <v>เด็กชายกิตติพัทธ์   ชื่องาม</v>
      </c>
      <c r="J441">
        <f t="shared" si="42"/>
        <v>2825</v>
      </c>
      <c r="K441" t="str">
        <f t="shared" si="43"/>
        <v>เด็กชายกิตติพัทธ์   ชื่องาม</v>
      </c>
      <c r="L441">
        <f t="shared" si="44"/>
        <v>2825</v>
      </c>
      <c r="M441" t="str">
        <f t="shared" si="45"/>
        <v>ม.2/1</v>
      </c>
      <c r="N441">
        <f t="shared" si="46"/>
        <v>5</v>
      </c>
    </row>
    <row r="442" spans="1:14">
      <c r="A442">
        <v>2826</v>
      </c>
      <c r="B442" t="s">
        <v>729</v>
      </c>
      <c r="C442" t="s">
        <v>1338</v>
      </c>
      <c r="D442" t="s">
        <v>171</v>
      </c>
      <c r="E442" t="s">
        <v>348</v>
      </c>
      <c r="F442">
        <v>6</v>
      </c>
      <c r="G442" t="str">
        <f t="shared" si="41"/>
        <v>เด็กชายจามร   วงค์ขาว</v>
      </c>
      <c r="J442">
        <f t="shared" si="42"/>
        <v>2826</v>
      </c>
      <c r="K442" t="str">
        <f t="shared" si="43"/>
        <v>เด็กชายจามร   วงค์ขาว</v>
      </c>
      <c r="L442">
        <f t="shared" si="44"/>
        <v>2826</v>
      </c>
      <c r="M442" t="str">
        <f t="shared" si="45"/>
        <v>ม.2/1</v>
      </c>
      <c r="N442">
        <f t="shared" si="46"/>
        <v>6</v>
      </c>
    </row>
    <row r="443" spans="1:14">
      <c r="A443">
        <v>2830</v>
      </c>
      <c r="B443" t="s">
        <v>729</v>
      </c>
      <c r="C443" t="s">
        <v>1339</v>
      </c>
      <c r="D443" t="s">
        <v>246</v>
      </c>
      <c r="E443" t="s">
        <v>348</v>
      </c>
      <c r="F443">
        <v>7</v>
      </c>
      <c r="G443" t="str">
        <f t="shared" si="41"/>
        <v>เด็กชายอัมรินทร์   เสมสี</v>
      </c>
      <c r="J443">
        <f t="shared" si="42"/>
        <v>2830</v>
      </c>
      <c r="K443" t="str">
        <f t="shared" si="43"/>
        <v>เด็กชายอัมรินทร์   เสมสี</v>
      </c>
      <c r="L443">
        <f t="shared" si="44"/>
        <v>2830</v>
      </c>
      <c r="M443" t="str">
        <f t="shared" si="45"/>
        <v>ม.2/1</v>
      </c>
      <c r="N443">
        <f t="shared" si="46"/>
        <v>7</v>
      </c>
    </row>
    <row r="444" spans="1:14">
      <c r="A444">
        <v>2853</v>
      </c>
      <c r="B444" t="s">
        <v>729</v>
      </c>
      <c r="C444" t="s">
        <v>637</v>
      </c>
      <c r="D444" t="s">
        <v>247</v>
      </c>
      <c r="E444" t="s">
        <v>348</v>
      </c>
      <c r="F444">
        <v>8</v>
      </c>
      <c r="G444" t="str">
        <f t="shared" si="41"/>
        <v>เด็กชายวีรภัทร   จุมปูป้อ</v>
      </c>
      <c r="J444">
        <f t="shared" si="42"/>
        <v>2853</v>
      </c>
      <c r="K444" t="str">
        <f t="shared" si="43"/>
        <v>เด็กชายวีรภัทร   จุมปูป้อ</v>
      </c>
      <c r="L444">
        <f t="shared" si="44"/>
        <v>2853</v>
      </c>
      <c r="M444" t="str">
        <f t="shared" si="45"/>
        <v>ม.2/1</v>
      </c>
      <c r="N444">
        <f t="shared" si="46"/>
        <v>8</v>
      </c>
    </row>
    <row r="445" spans="1:14">
      <c r="A445">
        <v>2985</v>
      </c>
      <c r="B445" t="s">
        <v>729</v>
      </c>
      <c r="C445" t="s">
        <v>1277</v>
      </c>
      <c r="D445" t="s">
        <v>1022</v>
      </c>
      <c r="E445" t="s">
        <v>348</v>
      </c>
      <c r="F445">
        <v>9</v>
      </c>
      <c r="G445" t="str">
        <f t="shared" si="41"/>
        <v>เด็กชายสุรชาติ   ระวาส</v>
      </c>
      <c r="J445">
        <f t="shared" si="42"/>
        <v>2985</v>
      </c>
      <c r="K445" t="str">
        <f t="shared" si="43"/>
        <v>เด็กชายสุรชาติ   ระวาส</v>
      </c>
      <c r="L445">
        <f t="shared" si="44"/>
        <v>2985</v>
      </c>
      <c r="M445" t="str">
        <f t="shared" si="45"/>
        <v>ม.2/1</v>
      </c>
      <c r="N445">
        <f t="shared" si="46"/>
        <v>9</v>
      </c>
    </row>
    <row r="446" spans="1:14">
      <c r="A446">
        <v>3162</v>
      </c>
      <c r="B446" t="s">
        <v>729</v>
      </c>
      <c r="C446" t="s">
        <v>1375</v>
      </c>
      <c r="D446" t="s">
        <v>249</v>
      </c>
      <c r="E446" t="s">
        <v>348</v>
      </c>
      <c r="F446">
        <v>10</v>
      </c>
      <c r="G446" t="str">
        <f t="shared" si="41"/>
        <v>เด็กชายสันติ   วงค์ลังกา</v>
      </c>
      <c r="J446">
        <f t="shared" si="42"/>
        <v>3162</v>
      </c>
      <c r="K446" t="str">
        <f t="shared" si="43"/>
        <v>เด็กชายสันติ   วงค์ลังกา</v>
      </c>
      <c r="L446">
        <f t="shared" si="44"/>
        <v>3162</v>
      </c>
      <c r="M446" t="str">
        <f t="shared" si="45"/>
        <v>ม.2/1</v>
      </c>
      <c r="N446">
        <f t="shared" si="46"/>
        <v>10</v>
      </c>
    </row>
    <row r="447" spans="1:14">
      <c r="A447">
        <v>3277</v>
      </c>
      <c r="B447" t="s">
        <v>729</v>
      </c>
      <c r="C447" t="s">
        <v>1408</v>
      </c>
      <c r="D447" t="s">
        <v>1021</v>
      </c>
      <c r="E447" t="s">
        <v>348</v>
      </c>
      <c r="F447">
        <v>11</v>
      </c>
      <c r="G447" t="str">
        <f t="shared" si="41"/>
        <v>เด็กชายภัคพล   สังขวารี</v>
      </c>
      <c r="J447">
        <f t="shared" si="42"/>
        <v>3277</v>
      </c>
      <c r="K447" t="str">
        <f t="shared" si="43"/>
        <v>เด็กชายภัคพล   สังขวารี</v>
      </c>
      <c r="L447">
        <f t="shared" si="44"/>
        <v>3277</v>
      </c>
      <c r="M447" t="str">
        <f t="shared" si="45"/>
        <v>ม.2/1</v>
      </c>
      <c r="N447">
        <f t="shared" si="46"/>
        <v>11</v>
      </c>
    </row>
    <row r="448" spans="1:14">
      <c r="A448">
        <v>3436</v>
      </c>
      <c r="B448" t="s">
        <v>729</v>
      </c>
      <c r="C448" t="s">
        <v>1464</v>
      </c>
      <c r="D448" t="s">
        <v>1465</v>
      </c>
      <c r="E448" t="s">
        <v>348</v>
      </c>
      <c r="F448">
        <v>12</v>
      </c>
      <c r="G448" t="str">
        <f t="shared" si="41"/>
        <v>เด็กชายวรดนู   เสาร์สุวรรณ์</v>
      </c>
      <c r="J448">
        <f t="shared" si="42"/>
        <v>3436</v>
      </c>
      <c r="K448" t="str">
        <f t="shared" si="43"/>
        <v>เด็กชายวรดนู   เสาร์สุวรรณ์</v>
      </c>
      <c r="L448">
        <f t="shared" si="44"/>
        <v>3436</v>
      </c>
      <c r="M448" t="str">
        <f t="shared" si="45"/>
        <v>ม.2/1</v>
      </c>
      <c r="N448">
        <f t="shared" si="46"/>
        <v>12</v>
      </c>
    </row>
    <row r="449" spans="1:14">
      <c r="A449">
        <v>3438</v>
      </c>
      <c r="B449" t="s">
        <v>729</v>
      </c>
      <c r="C449" t="s">
        <v>1467</v>
      </c>
      <c r="D449" t="s">
        <v>272</v>
      </c>
      <c r="E449" t="s">
        <v>348</v>
      </c>
      <c r="F449">
        <v>13</v>
      </c>
      <c r="G449" t="str">
        <f t="shared" si="41"/>
        <v>เด็กชายยุทธพงษ์   แสนหลง</v>
      </c>
      <c r="J449">
        <f t="shared" si="42"/>
        <v>3438</v>
      </c>
      <c r="K449" t="str">
        <f t="shared" si="43"/>
        <v>เด็กชายยุทธพงษ์   แสนหลง</v>
      </c>
      <c r="L449">
        <f t="shared" si="44"/>
        <v>3438</v>
      </c>
      <c r="M449" t="str">
        <f t="shared" si="45"/>
        <v>ม.2/1</v>
      </c>
      <c r="N449">
        <f t="shared" si="46"/>
        <v>13</v>
      </c>
    </row>
    <row r="450" spans="1:14">
      <c r="A450">
        <v>3565</v>
      </c>
      <c r="B450" t="s">
        <v>729</v>
      </c>
      <c r="C450" t="s">
        <v>412</v>
      </c>
      <c r="D450" t="s">
        <v>1122</v>
      </c>
      <c r="E450" t="s">
        <v>348</v>
      </c>
      <c r="F450">
        <v>14</v>
      </c>
      <c r="G450" t="str">
        <f t="shared" ref="G450:G513" si="47">CONCATENATE(B450,C450,"   ",D450)</f>
        <v>เด็กชายพงศธร   หน่อแก้ว</v>
      </c>
      <c r="J450">
        <f t="shared" si="42"/>
        <v>3565</v>
      </c>
      <c r="K450" t="str">
        <f t="shared" si="43"/>
        <v>เด็กชายพงศธร   หน่อแก้ว</v>
      </c>
      <c r="L450">
        <f t="shared" si="44"/>
        <v>3565</v>
      </c>
      <c r="M450" t="str">
        <f t="shared" si="45"/>
        <v>ม.2/1</v>
      </c>
      <c r="N450">
        <f t="shared" si="46"/>
        <v>14</v>
      </c>
    </row>
    <row r="451" spans="1:14">
      <c r="A451">
        <v>3566</v>
      </c>
      <c r="B451" t="s">
        <v>729</v>
      </c>
      <c r="C451" t="s">
        <v>518</v>
      </c>
      <c r="D451" t="s">
        <v>1119</v>
      </c>
      <c r="E451" t="s">
        <v>348</v>
      </c>
      <c r="F451">
        <v>15</v>
      </c>
      <c r="G451" t="str">
        <f t="shared" si="47"/>
        <v>เด็กชายพีรพล   แซ่ตั้ง</v>
      </c>
      <c r="J451">
        <f t="shared" si="42"/>
        <v>3566</v>
      </c>
      <c r="K451" t="str">
        <f t="shared" si="43"/>
        <v>เด็กชายพีรพล   แซ่ตั้ง</v>
      </c>
      <c r="L451">
        <f t="shared" si="44"/>
        <v>3566</v>
      </c>
      <c r="M451" t="str">
        <f t="shared" si="45"/>
        <v>ม.2/1</v>
      </c>
      <c r="N451">
        <f t="shared" si="46"/>
        <v>15</v>
      </c>
    </row>
    <row r="452" spans="1:14">
      <c r="A452">
        <v>3567</v>
      </c>
      <c r="B452" t="s">
        <v>729</v>
      </c>
      <c r="C452" t="s">
        <v>1488</v>
      </c>
      <c r="D452" t="s">
        <v>1123</v>
      </c>
      <c r="E452" t="s">
        <v>348</v>
      </c>
      <c r="F452">
        <v>16</v>
      </c>
      <c r="G452" t="str">
        <f t="shared" si="47"/>
        <v>เด็กชายวรชิต   พระสนชุ่ม</v>
      </c>
      <c r="J452">
        <f t="shared" si="42"/>
        <v>3567</v>
      </c>
      <c r="K452" t="str">
        <f t="shared" si="43"/>
        <v>เด็กชายวรชิต   พระสนชุ่ม</v>
      </c>
      <c r="L452">
        <f t="shared" si="44"/>
        <v>3567</v>
      </c>
      <c r="M452" t="str">
        <f t="shared" si="45"/>
        <v>ม.2/1</v>
      </c>
      <c r="N452">
        <f t="shared" si="46"/>
        <v>16</v>
      </c>
    </row>
    <row r="453" spans="1:14">
      <c r="A453">
        <v>3568</v>
      </c>
      <c r="B453" t="s">
        <v>729</v>
      </c>
      <c r="C453" t="s">
        <v>1489</v>
      </c>
      <c r="D453" t="s">
        <v>96</v>
      </c>
      <c r="E453" t="s">
        <v>348</v>
      </c>
      <c r="F453">
        <v>17</v>
      </c>
      <c r="G453" t="str">
        <f t="shared" si="47"/>
        <v>เด็กชายวิชิต   บุญตัน</v>
      </c>
      <c r="J453">
        <f t="shared" si="42"/>
        <v>3568</v>
      </c>
      <c r="K453" t="str">
        <f t="shared" si="43"/>
        <v>เด็กชายวิชิต   บุญตัน</v>
      </c>
      <c r="L453">
        <f t="shared" si="44"/>
        <v>3568</v>
      </c>
      <c r="M453" t="str">
        <f t="shared" si="45"/>
        <v>ม.2/1</v>
      </c>
      <c r="N453">
        <f t="shared" si="46"/>
        <v>17</v>
      </c>
    </row>
    <row r="454" spans="1:14">
      <c r="A454">
        <v>2703</v>
      </c>
      <c r="B454" t="s">
        <v>730</v>
      </c>
      <c r="C454" t="s">
        <v>1321</v>
      </c>
      <c r="D454" t="s">
        <v>253</v>
      </c>
      <c r="E454" t="s">
        <v>348</v>
      </c>
      <c r="F454">
        <v>18</v>
      </c>
      <c r="G454" t="str">
        <f t="shared" si="47"/>
        <v>เด็กหญิงพิกุลทอง   พันสถา</v>
      </c>
      <c r="J454">
        <f t="shared" si="42"/>
        <v>2703</v>
      </c>
      <c r="K454" t="str">
        <f t="shared" si="43"/>
        <v>เด็กหญิงพิกุลทอง   พันสถา</v>
      </c>
      <c r="L454">
        <f t="shared" si="44"/>
        <v>2703</v>
      </c>
      <c r="M454" t="str">
        <f t="shared" si="45"/>
        <v>ม.2/1</v>
      </c>
      <c r="N454">
        <f t="shared" si="46"/>
        <v>18</v>
      </c>
    </row>
    <row r="455" spans="1:14">
      <c r="A455">
        <v>2729</v>
      </c>
      <c r="B455" t="s">
        <v>730</v>
      </c>
      <c r="C455" t="s">
        <v>1322</v>
      </c>
      <c r="D455" t="s">
        <v>85</v>
      </c>
      <c r="E455" t="s">
        <v>348</v>
      </c>
      <c r="F455">
        <v>19</v>
      </c>
      <c r="G455" t="str">
        <f t="shared" si="47"/>
        <v>เด็กหญิงทิพย์วรรณ์   เชื้อเมืองพาน</v>
      </c>
      <c r="J455">
        <f t="shared" si="42"/>
        <v>2729</v>
      </c>
      <c r="K455" t="str">
        <f t="shared" si="43"/>
        <v>เด็กหญิงทิพย์วรรณ์   เชื้อเมืองพาน</v>
      </c>
      <c r="L455">
        <f t="shared" si="44"/>
        <v>2729</v>
      </c>
      <c r="M455" t="str">
        <f t="shared" si="45"/>
        <v>ม.2/1</v>
      </c>
      <c r="N455">
        <f t="shared" si="46"/>
        <v>19</v>
      </c>
    </row>
    <row r="456" spans="1:14">
      <c r="A456">
        <v>2744</v>
      </c>
      <c r="B456" t="s">
        <v>730</v>
      </c>
      <c r="C456" t="s">
        <v>474</v>
      </c>
      <c r="D456" t="s">
        <v>94</v>
      </c>
      <c r="E456" t="s">
        <v>348</v>
      </c>
      <c r="F456">
        <v>20</v>
      </c>
      <c r="G456" t="str">
        <f t="shared" si="47"/>
        <v>เด็กหญิงบัณฑิตา   ก้อนแก้ว</v>
      </c>
      <c r="J456">
        <f t="shared" si="42"/>
        <v>2744</v>
      </c>
      <c r="K456" t="str">
        <f t="shared" si="43"/>
        <v>เด็กหญิงบัณฑิตา   ก้อนแก้ว</v>
      </c>
      <c r="L456">
        <f t="shared" si="44"/>
        <v>2744</v>
      </c>
      <c r="M456" t="str">
        <f t="shared" si="45"/>
        <v>ม.2/1</v>
      </c>
      <c r="N456">
        <f t="shared" si="46"/>
        <v>20</v>
      </c>
    </row>
    <row r="457" spans="1:14">
      <c r="A457">
        <v>2766</v>
      </c>
      <c r="B457" t="s">
        <v>730</v>
      </c>
      <c r="C457" t="s">
        <v>521</v>
      </c>
      <c r="D457" t="s">
        <v>274</v>
      </c>
      <c r="E457" t="s">
        <v>348</v>
      </c>
      <c r="F457">
        <v>21</v>
      </c>
      <c r="G457" t="str">
        <f t="shared" si="47"/>
        <v>เด็กหญิงณัฐธิดา   เขื่อนคำ</v>
      </c>
      <c r="J457">
        <f t="shared" si="42"/>
        <v>2766</v>
      </c>
      <c r="K457" t="str">
        <f t="shared" si="43"/>
        <v>เด็กหญิงณัฐธิดา   เขื่อนคำ</v>
      </c>
      <c r="L457">
        <f t="shared" si="44"/>
        <v>2766</v>
      </c>
      <c r="M457" t="str">
        <f t="shared" si="45"/>
        <v>ม.2/1</v>
      </c>
      <c r="N457">
        <f t="shared" si="46"/>
        <v>21</v>
      </c>
    </row>
    <row r="458" spans="1:14">
      <c r="A458">
        <v>2832</v>
      </c>
      <c r="B458" t="s">
        <v>730</v>
      </c>
      <c r="C458" t="s">
        <v>474</v>
      </c>
      <c r="D458" t="s">
        <v>175</v>
      </c>
      <c r="E458" t="s">
        <v>348</v>
      </c>
      <c r="F458">
        <v>22</v>
      </c>
      <c r="G458" t="str">
        <f t="shared" si="47"/>
        <v>เด็กหญิงบัณฑิตา   ทาซาว</v>
      </c>
      <c r="J458">
        <f t="shared" si="42"/>
        <v>2832</v>
      </c>
      <c r="K458" t="str">
        <f t="shared" si="43"/>
        <v>เด็กหญิงบัณฑิตา   ทาซาว</v>
      </c>
      <c r="L458">
        <f t="shared" si="44"/>
        <v>2832</v>
      </c>
      <c r="M458" t="str">
        <f t="shared" si="45"/>
        <v>ม.2/1</v>
      </c>
      <c r="N458">
        <f t="shared" si="46"/>
        <v>22</v>
      </c>
    </row>
    <row r="459" spans="1:14">
      <c r="A459">
        <v>2833</v>
      </c>
      <c r="B459" t="s">
        <v>730</v>
      </c>
      <c r="C459" t="s">
        <v>1341</v>
      </c>
      <c r="D459" t="s">
        <v>257</v>
      </c>
      <c r="E459" t="s">
        <v>348</v>
      </c>
      <c r="F459">
        <v>23</v>
      </c>
      <c r="G459" t="str">
        <f t="shared" si="47"/>
        <v>เด็กหญิงบุษรา   ราชคม</v>
      </c>
      <c r="J459">
        <f t="shared" si="42"/>
        <v>2833</v>
      </c>
      <c r="K459" t="str">
        <f t="shared" si="43"/>
        <v>เด็กหญิงบุษรา   ราชคม</v>
      </c>
      <c r="L459">
        <f t="shared" si="44"/>
        <v>2833</v>
      </c>
      <c r="M459" t="str">
        <f t="shared" si="45"/>
        <v>ม.2/1</v>
      </c>
      <c r="N459">
        <f t="shared" si="46"/>
        <v>23</v>
      </c>
    </row>
    <row r="460" spans="1:14">
      <c r="A460">
        <v>2834</v>
      </c>
      <c r="B460" t="s">
        <v>730</v>
      </c>
      <c r="C460" t="s">
        <v>1342</v>
      </c>
      <c r="D460" t="s">
        <v>85</v>
      </c>
      <c r="E460" t="s">
        <v>348</v>
      </c>
      <c r="F460">
        <v>24</v>
      </c>
      <c r="G460" t="str">
        <f t="shared" si="47"/>
        <v>เด็กหญิงผริตา   เชื้อเมืองพาน</v>
      </c>
      <c r="J460">
        <f t="shared" ref="J460:J523" si="48">A460</f>
        <v>2834</v>
      </c>
      <c r="K460" t="str">
        <f t="shared" ref="K460:K523" si="49">G460</f>
        <v>เด็กหญิงผริตา   เชื้อเมืองพาน</v>
      </c>
      <c r="L460">
        <f t="shared" ref="L460:L523" si="50">J460</f>
        <v>2834</v>
      </c>
      <c r="M460" t="str">
        <f t="shared" ref="M460:M523" si="51">E460</f>
        <v>ม.2/1</v>
      </c>
      <c r="N460">
        <f t="shared" ref="N460:N523" si="52">F460</f>
        <v>24</v>
      </c>
    </row>
    <row r="461" spans="1:14">
      <c r="A461">
        <v>2850</v>
      </c>
      <c r="B461" t="s">
        <v>730</v>
      </c>
      <c r="C461" t="s">
        <v>1344</v>
      </c>
      <c r="D461" t="s">
        <v>276</v>
      </c>
      <c r="E461" t="s">
        <v>348</v>
      </c>
      <c r="F461">
        <v>25</v>
      </c>
      <c r="G461" t="str">
        <f t="shared" si="47"/>
        <v>เด็กหญิงศรัณยา   ชาญภูเขียว</v>
      </c>
      <c r="J461">
        <f t="shared" si="48"/>
        <v>2850</v>
      </c>
      <c r="K461" t="str">
        <f t="shared" si="49"/>
        <v>เด็กหญิงศรัณยา   ชาญภูเขียว</v>
      </c>
      <c r="L461">
        <f t="shared" si="50"/>
        <v>2850</v>
      </c>
      <c r="M461" t="str">
        <f t="shared" si="51"/>
        <v>ม.2/1</v>
      </c>
      <c r="N461">
        <f t="shared" si="52"/>
        <v>25</v>
      </c>
    </row>
    <row r="462" spans="1:14">
      <c r="A462">
        <v>2851</v>
      </c>
      <c r="B462" t="s">
        <v>730</v>
      </c>
      <c r="C462" t="s">
        <v>1345</v>
      </c>
      <c r="D462" t="s">
        <v>256</v>
      </c>
      <c r="E462" t="s">
        <v>348</v>
      </c>
      <c r="F462">
        <v>26</v>
      </c>
      <c r="G462" t="str">
        <f t="shared" si="47"/>
        <v>เด็กหญิงธัญจิรา   ติดรักษ์</v>
      </c>
      <c r="J462">
        <f t="shared" si="48"/>
        <v>2851</v>
      </c>
      <c r="K462" t="str">
        <f t="shared" si="49"/>
        <v>เด็กหญิงธัญจิรา   ติดรักษ์</v>
      </c>
      <c r="L462">
        <f t="shared" si="50"/>
        <v>2851</v>
      </c>
      <c r="M462" t="str">
        <f t="shared" si="51"/>
        <v>ม.2/1</v>
      </c>
      <c r="N462">
        <f t="shared" si="52"/>
        <v>26</v>
      </c>
    </row>
    <row r="463" spans="1:14">
      <c r="A463">
        <v>3334</v>
      </c>
      <c r="B463" t="s">
        <v>730</v>
      </c>
      <c r="C463" t="s">
        <v>434</v>
      </c>
      <c r="D463" t="s">
        <v>6</v>
      </c>
      <c r="E463" t="s">
        <v>348</v>
      </c>
      <c r="F463">
        <v>27</v>
      </c>
      <c r="G463" t="str">
        <f t="shared" si="47"/>
        <v>เด็กหญิงธิดารัตน์   คำหน้อย</v>
      </c>
      <c r="J463">
        <f t="shared" si="48"/>
        <v>3334</v>
      </c>
      <c r="K463" t="str">
        <f t="shared" si="49"/>
        <v>เด็กหญิงธิดารัตน์   คำหน้อย</v>
      </c>
      <c r="L463">
        <f t="shared" si="50"/>
        <v>3334</v>
      </c>
      <c r="M463" t="str">
        <f t="shared" si="51"/>
        <v>ม.2/1</v>
      </c>
      <c r="N463">
        <f t="shared" si="52"/>
        <v>27</v>
      </c>
    </row>
    <row r="464" spans="1:14">
      <c r="A464">
        <v>3440</v>
      </c>
      <c r="B464" t="s">
        <v>730</v>
      </c>
      <c r="C464" t="s">
        <v>1468</v>
      </c>
      <c r="D464" t="s">
        <v>214</v>
      </c>
      <c r="E464" t="s">
        <v>348</v>
      </c>
      <c r="F464">
        <v>28</v>
      </c>
      <c r="G464" t="str">
        <f t="shared" si="47"/>
        <v>เด็กหญิงพริกหวาน   ทิพย์ศรีบุตร</v>
      </c>
      <c r="J464">
        <f t="shared" si="48"/>
        <v>3440</v>
      </c>
      <c r="K464" t="str">
        <f t="shared" si="49"/>
        <v>เด็กหญิงพริกหวาน   ทิพย์ศรีบุตร</v>
      </c>
      <c r="L464">
        <f t="shared" si="50"/>
        <v>3440</v>
      </c>
      <c r="M464" t="str">
        <f t="shared" si="51"/>
        <v>ม.2/1</v>
      </c>
      <c r="N464">
        <f t="shared" si="52"/>
        <v>28</v>
      </c>
    </row>
    <row r="465" spans="1:14">
      <c r="A465">
        <v>3569</v>
      </c>
      <c r="B465" t="s">
        <v>730</v>
      </c>
      <c r="C465" t="s">
        <v>422</v>
      </c>
      <c r="D465" t="s">
        <v>1117</v>
      </c>
      <c r="E465" t="s">
        <v>348</v>
      </c>
      <c r="F465">
        <v>29</v>
      </c>
      <c r="G465" t="str">
        <f t="shared" si="47"/>
        <v>เด็กหญิงณัฏฐณิชา   ลาดกัน</v>
      </c>
      <c r="J465">
        <f t="shared" si="48"/>
        <v>3569</v>
      </c>
      <c r="K465" t="str">
        <f t="shared" si="49"/>
        <v>เด็กหญิงณัฏฐณิชา   ลาดกัน</v>
      </c>
      <c r="L465">
        <f t="shared" si="50"/>
        <v>3569</v>
      </c>
      <c r="M465" t="str">
        <f t="shared" si="51"/>
        <v>ม.2/1</v>
      </c>
      <c r="N465">
        <f t="shared" si="52"/>
        <v>29</v>
      </c>
    </row>
    <row r="466" spans="1:14">
      <c r="A466">
        <v>3570</v>
      </c>
      <c r="B466" t="s">
        <v>730</v>
      </c>
      <c r="C466" t="s">
        <v>1490</v>
      </c>
      <c r="D466" t="s">
        <v>1118</v>
      </c>
      <c r="E466" t="s">
        <v>348</v>
      </c>
      <c r="F466">
        <v>30</v>
      </c>
      <c r="G466" t="str">
        <f t="shared" si="47"/>
        <v>เด็กหญิงรุ่งทิวา   พลัง</v>
      </c>
      <c r="J466">
        <f t="shared" si="48"/>
        <v>3570</v>
      </c>
      <c r="K466" t="str">
        <f t="shared" si="49"/>
        <v>เด็กหญิงรุ่งทิวา   พลัง</v>
      </c>
      <c r="L466">
        <f t="shared" si="50"/>
        <v>3570</v>
      </c>
      <c r="M466" t="str">
        <f t="shared" si="51"/>
        <v>ม.2/1</v>
      </c>
      <c r="N466">
        <f t="shared" si="52"/>
        <v>30</v>
      </c>
    </row>
    <row r="467" spans="1:14">
      <c r="A467">
        <v>3571</v>
      </c>
      <c r="B467" t="s">
        <v>730</v>
      </c>
      <c r="C467" t="s">
        <v>1491</v>
      </c>
      <c r="D467" t="s">
        <v>318</v>
      </c>
      <c r="E467" t="s">
        <v>348</v>
      </c>
      <c r="F467">
        <v>31</v>
      </c>
      <c r="G467" t="str">
        <f t="shared" si="47"/>
        <v>เด็กหญิงอทิตยา   เตจ๊ะน้อย</v>
      </c>
      <c r="J467">
        <f t="shared" si="48"/>
        <v>3571</v>
      </c>
      <c r="K467" t="str">
        <f t="shared" si="49"/>
        <v>เด็กหญิงอทิตยา   เตจ๊ะน้อย</v>
      </c>
      <c r="L467">
        <f t="shared" si="50"/>
        <v>3571</v>
      </c>
      <c r="M467" t="str">
        <f t="shared" si="51"/>
        <v>ม.2/1</v>
      </c>
      <c r="N467">
        <f t="shared" si="52"/>
        <v>31</v>
      </c>
    </row>
    <row r="468" spans="1:14">
      <c r="A468">
        <v>2475</v>
      </c>
      <c r="B468" t="s">
        <v>729</v>
      </c>
      <c r="C468" t="s">
        <v>663</v>
      </c>
      <c r="D468" t="s">
        <v>301</v>
      </c>
      <c r="E468" t="s">
        <v>365</v>
      </c>
      <c r="F468">
        <v>1</v>
      </c>
      <c r="G468" t="str">
        <f t="shared" si="47"/>
        <v>เด็กชายคณิต   บุญศรารักษพงศ์</v>
      </c>
      <c r="J468">
        <f t="shared" si="48"/>
        <v>2475</v>
      </c>
      <c r="K468" t="str">
        <f t="shared" si="49"/>
        <v>เด็กชายคณิต   บุญศรารักษพงศ์</v>
      </c>
      <c r="L468">
        <f t="shared" si="50"/>
        <v>2475</v>
      </c>
      <c r="M468" t="str">
        <f t="shared" si="51"/>
        <v>ม.2/2</v>
      </c>
      <c r="N468">
        <f t="shared" si="52"/>
        <v>1</v>
      </c>
    </row>
    <row r="469" spans="1:14">
      <c r="A469">
        <v>2711</v>
      </c>
      <c r="B469" t="s">
        <v>729</v>
      </c>
      <c r="C469" t="s">
        <v>639</v>
      </c>
      <c r="D469" t="s">
        <v>263</v>
      </c>
      <c r="E469" t="s">
        <v>365</v>
      </c>
      <c r="F469">
        <v>2</v>
      </c>
      <c r="G469" t="str">
        <f t="shared" si="47"/>
        <v>เด็กชายพงศกร   วิชัย</v>
      </c>
      <c r="J469">
        <f t="shared" si="48"/>
        <v>2711</v>
      </c>
      <c r="K469" t="str">
        <f t="shared" si="49"/>
        <v>เด็กชายพงศกร   วิชัย</v>
      </c>
      <c r="L469">
        <f t="shared" si="50"/>
        <v>2711</v>
      </c>
      <c r="M469" t="str">
        <f t="shared" si="51"/>
        <v>ม.2/2</v>
      </c>
      <c r="N469">
        <f t="shared" si="52"/>
        <v>2</v>
      </c>
    </row>
    <row r="470" spans="1:14">
      <c r="A470">
        <v>2737</v>
      </c>
      <c r="B470" t="s">
        <v>729</v>
      </c>
      <c r="C470" t="s">
        <v>1325</v>
      </c>
      <c r="D470" t="s">
        <v>245</v>
      </c>
      <c r="E470" t="s">
        <v>365</v>
      </c>
      <c r="F470">
        <v>3</v>
      </c>
      <c r="G470" t="str">
        <f t="shared" si="47"/>
        <v>เด็กชายธีรพล   นนทรีย์</v>
      </c>
      <c r="J470">
        <f t="shared" si="48"/>
        <v>2737</v>
      </c>
      <c r="K470" t="str">
        <f t="shared" si="49"/>
        <v>เด็กชายธีรพล   นนทรีย์</v>
      </c>
      <c r="L470">
        <f t="shared" si="50"/>
        <v>2737</v>
      </c>
      <c r="M470" t="str">
        <f t="shared" si="51"/>
        <v>ม.2/2</v>
      </c>
      <c r="N470">
        <f t="shared" si="52"/>
        <v>3</v>
      </c>
    </row>
    <row r="471" spans="1:14">
      <c r="A471">
        <v>2738</v>
      </c>
      <c r="B471" t="s">
        <v>729</v>
      </c>
      <c r="C471" t="s">
        <v>1326</v>
      </c>
      <c r="D471" t="s">
        <v>85</v>
      </c>
      <c r="E471" t="s">
        <v>365</v>
      </c>
      <c r="F471">
        <v>4</v>
      </c>
      <c r="G471" t="str">
        <f t="shared" si="47"/>
        <v>เด็กชายชัยธวัช   เชื้อเมืองพาน</v>
      </c>
      <c r="J471">
        <f t="shared" si="48"/>
        <v>2738</v>
      </c>
      <c r="K471" t="str">
        <f t="shared" si="49"/>
        <v>เด็กชายชัยธวัช   เชื้อเมืองพาน</v>
      </c>
      <c r="L471">
        <f t="shared" si="50"/>
        <v>2738</v>
      </c>
      <c r="M471" t="str">
        <f t="shared" si="51"/>
        <v>ม.2/2</v>
      </c>
      <c r="N471">
        <f t="shared" si="52"/>
        <v>4</v>
      </c>
    </row>
    <row r="472" spans="1:14">
      <c r="A472">
        <v>2754</v>
      </c>
      <c r="B472" t="s">
        <v>729</v>
      </c>
      <c r="C472" t="s">
        <v>1332</v>
      </c>
      <c r="D472" t="s">
        <v>85</v>
      </c>
      <c r="E472" t="s">
        <v>365</v>
      </c>
      <c r="F472">
        <v>5</v>
      </c>
      <c r="G472" t="str">
        <f t="shared" si="47"/>
        <v>เด็กชายนิธิกร   เชื้อเมืองพาน</v>
      </c>
      <c r="J472">
        <f t="shared" si="48"/>
        <v>2754</v>
      </c>
      <c r="K472" t="str">
        <f t="shared" si="49"/>
        <v>เด็กชายนิธิกร   เชื้อเมืองพาน</v>
      </c>
      <c r="L472">
        <f t="shared" si="50"/>
        <v>2754</v>
      </c>
      <c r="M472" t="str">
        <f t="shared" si="51"/>
        <v>ม.2/2</v>
      </c>
      <c r="N472">
        <f t="shared" si="52"/>
        <v>5</v>
      </c>
    </row>
    <row r="473" spans="1:14">
      <c r="A473">
        <v>2757</v>
      </c>
      <c r="B473" t="s">
        <v>729</v>
      </c>
      <c r="C473" t="s">
        <v>1333</v>
      </c>
      <c r="D473" t="s">
        <v>265</v>
      </c>
      <c r="E473" t="s">
        <v>365</v>
      </c>
      <c r="F473">
        <v>6</v>
      </c>
      <c r="G473" t="str">
        <f t="shared" si="47"/>
        <v>เด็กชายอนุวัตน์   สุภาวรรณ์</v>
      </c>
      <c r="J473">
        <f t="shared" si="48"/>
        <v>2757</v>
      </c>
      <c r="K473" t="str">
        <f t="shared" si="49"/>
        <v>เด็กชายอนุวัตน์   สุภาวรรณ์</v>
      </c>
      <c r="L473">
        <f t="shared" si="50"/>
        <v>2757</v>
      </c>
      <c r="M473" t="str">
        <f t="shared" si="51"/>
        <v>ม.2/2</v>
      </c>
      <c r="N473">
        <f t="shared" si="52"/>
        <v>6</v>
      </c>
    </row>
    <row r="474" spans="1:14">
      <c r="A474">
        <v>2856</v>
      </c>
      <c r="B474" t="s">
        <v>729</v>
      </c>
      <c r="C474" t="s">
        <v>1346</v>
      </c>
      <c r="D474" t="s">
        <v>248</v>
      </c>
      <c r="E474" t="s">
        <v>365</v>
      </c>
      <c r="F474">
        <v>7</v>
      </c>
      <c r="G474" t="str">
        <f t="shared" si="47"/>
        <v>เด็กชายบุรินทร์   บุตรชา</v>
      </c>
      <c r="J474">
        <f t="shared" si="48"/>
        <v>2856</v>
      </c>
      <c r="K474" t="str">
        <f t="shared" si="49"/>
        <v>เด็กชายบุรินทร์   บุตรชา</v>
      </c>
      <c r="L474">
        <f t="shared" si="50"/>
        <v>2856</v>
      </c>
      <c r="M474" t="str">
        <f t="shared" si="51"/>
        <v>ม.2/2</v>
      </c>
      <c r="N474">
        <f t="shared" si="52"/>
        <v>7</v>
      </c>
    </row>
    <row r="475" spans="1:14">
      <c r="A475">
        <v>2980</v>
      </c>
      <c r="B475" t="s">
        <v>729</v>
      </c>
      <c r="C475" t="s">
        <v>411</v>
      </c>
      <c r="D475" t="s">
        <v>1138</v>
      </c>
      <c r="E475" t="s">
        <v>365</v>
      </c>
      <c r="F475">
        <v>8</v>
      </c>
      <c r="G475" t="str">
        <f t="shared" si="47"/>
        <v>เด็กชายณัฐพล   ชาตะรูปะ</v>
      </c>
      <c r="J475">
        <f t="shared" si="48"/>
        <v>2980</v>
      </c>
      <c r="K475" t="str">
        <f t="shared" si="49"/>
        <v>เด็กชายณัฐพล   ชาตะรูปะ</v>
      </c>
      <c r="L475">
        <f t="shared" si="50"/>
        <v>2980</v>
      </c>
      <c r="M475" t="str">
        <f t="shared" si="51"/>
        <v>ม.2/2</v>
      </c>
      <c r="N475">
        <f t="shared" si="52"/>
        <v>8</v>
      </c>
    </row>
    <row r="476" spans="1:14">
      <c r="A476">
        <v>2983</v>
      </c>
      <c r="B476" t="s">
        <v>729</v>
      </c>
      <c r="C476" t="s">
        <v>455</v>
      </c>
      <c r="D476" t="s">
        <v>269</v>
      </c>
      <c r="E476" t="s">
        <v>365</v>
      </c>
      <c r="F476">
        <v>9</v>
      </c>
      <c r="G476" t="str">
        <f t="shared" si="47"/>
        <v>เด็กชายอลงกรณ์   ตาคำ</v>
      </c>
      <c r="J476">
        <f t="shared" si="48"/>
        <v>2983</v>
      </c>
      <c r="K476" t="str">
        <f t="shared" si="49"/>
        <v>เด็กชายอลงกรณ์   ตาคำ</v>
      </c>
      <c r="L476">
        <f t="shared" si="50"/>
        <v>2983</v>
      </c>
      <c r="M476" t="str">
        <f t="shared" si="51"/>
        <v>ม.2/2</v>
      </c>
      <c r="N476">
        <f t="shared" si="52"/>
        <v>9</v>
      </c>
    </row>
    <row r="477" spans="1:14">
      <c r="A477">
        <v>3189</v>
      </c>
      <c r="B477" t="s">
        <v>729</v>
      </c>
      <c r="C477" t="s">
        <v>1378</v>
      </c>
      <c r="D477" t="s">
        <v>270</v>
      </c>
      <c r="E477" t="s">
        <v>365</v>
      </c>
      <c r="F477">
        <v>10</v>
      </c>
      <c r="G477" t="str">
        <f t="shared" si="47"/>
        <v>เด็กชายศุภกิตต์   กันทะวงค์</v>
      </c>
      <c r="J477">
        <f t="shared" si="48"/>
        <v>3189</v>
      </c>
      <c r="K477" t="str">
        <f t="shared" si="49"/>
        <v>เด็กชายศุภกิตต์   กันทะวงค์</v>
      </c>
      <c r="L477">
        <f t="shared" si="50"/>
        <v>3189</v>
      </c>
      <c r="M477" t="str">
        <f t="shared" si="51"/>
        <v>ม.2/2</v>
      </c>
      <c r="N477">
        <f t="shared" si="52"/>
        <v>10</v>
      </c>
    </row>
    <row r="478" spans="1:14">
      <c r="A478">
        <v>3341</v>
      </c>
      <c r="B478" t="s">
        <v>729</v>
      </c>
      <c r="C478" t="s">
        <v>1415</v>
      </c>
      <c r="D478" t="s">
        <v>251</v>
      </c>
      <c r="E478" t="s">
        <v>365</v>
      </c>
      <c r="F478">
        <v>11</v>
      </c>
      <c r="G478" t="str">
        <f t="shared" si="47"/>
        <v>เด็กชายปรมัตถ์   อุดเอ้ย</v>
      </c>
      <c r="J478">
        <f t="shared" si="48"/>
        <v>3341</v>
      </c>
      <c r="K478" t="str">
        <f t="shared" si="49"/>
        <v>เด็กชายปรมัตถ์   อุดเอ้ย</v>
      </c>
      <c r="L478">
        <f t="shared" si="50"/>
        <v>3341</v>
      </c>
      <c r="M478" t="str">
        <f t="shared" si="51"/>
        <v>ม.2/2</v>
      </c>
      <c r="N478">
        <f t="shared" si="52"/>
        <v>11</v>
      </c>
    </row>
    <row r="479" spans="1:14">
      <c r="A479">
        <v>3406</v>
      </c>
      <c r="B479" t="s">
        <v>729</v>
      </c>
      <c r="C479" t="s">
        <v>1461</v>
      </c>
      <c r="D479" t="s">
        <v>252</v>
      </c>
      <c r="E479" t="s">
        <v>365</v>
      </c>
      <c r="F479">
        <v>12</v>
      </c>
      <c r="G479" t="str">
        <f t="shared" si="47"/>
        <v>เด็กชายประพันธ์   นันตา</v>
      </c>
      <c r="J479">
        <f t="shared" si="48"/>
        <v>3406</v>
      </c>
      <c r="K479" t="str">
        <f t="shared" si="49"/>
        <v>เด็กชายประพันธ์   นันตา</v>
      </c>
      <c r="L479">
        <f t="shared" si="50"/>
        <v>3406</v>
      </c>
      <c r="M479" t="str">
        <f t="shared" si="51"/>
        <v>ม.2/2</v>
      </c>
      <c r="N479">
        <f t="shared" si="52"/>
        <v>12</v>
      </c>
    </row>
    <row r="480" spans="1:14">
      <c r="A480">
        <v>3414</v>
      </c>
      <c r="B480" t="s">
        <v>729</v>
      </c>
      <c r="C480" t="s">
        <v>1462</v>
      </c>
      <c r="D480" t="s">
        <v>271</v>
      </c>
      <c r="E480" t="s">
        <v>365</v>
      </c>
      <c r="F480">
        <v>13</v>
      </c>
      <c r="G480" t="str">
        <f t="shared" si="47"/>
        <v>เด็กชายนวพล   ทรายหมอ</v>
      </c>
      <c r="J480">
        <f t="shared" si="48"/>
        <v>3414</v>
      </c>
      <c r="K480" t="str">
        <f t="shared" si="49"/>
        <v>เด็กชายนวพล   ทรายหมอ</v>
      </c>
      <c r="L480">
        <f t="shared" si="50"/>
        <v>3414</v>
      </c>
      <c r="M480" t="str">
        <f t="shared" si="51"/>
        <v>ม.2/2</v>
      </c>
      <c r="N480">
        <f t="shared" si="52"/>
        <v>13</v>
      </c>
    </row>
    <row r="481" spans="1:14">
      <c r="A481">
        <v>3572</v>
      </c>
      <c r="B481" t="s">
        <v>729</v>
      </c>
      <c r="C481" t="s">
        <v>1492</v>
      </c>
      <c r="D481" t="s">
        <v>1116</v>
      </c>
      <c r="E481" t="s">
        <v>365</v>
      </c>
      <c r="F481">
        <v>14</v>
      </c>
      <c r="G481" t="str">
        <f t="shared" si="47"/>
        <v>เด็กชายกฤษดา   แตงน้อย</v>
      </c>
      <c r="J481">
        <f t="shared" si="48"/>
        <v>3572</v>
      </c>
      <c r="K481" t="str">
        <f t="shared" si="49"/>
        <v>เด็กชายกฤษดา   แตงน้อย</v>
      </c>
      <c r="L481">
        <f t="shared" si="50"/>
        <v>3572</v>
      </c>
      <c r="M481" t="str">
        <f t="shared" si="51"/>
        <v>ม.2/2</v>
      </c>
      <c r="N481">
        <f t="shared" si="52"/>
        <v>14</v>
      </c>
    </row>
    <row r="482" spans="1:14">
      <c r="A482">
        <v>3573</v>
      </c>
      <c r="B482" t="s">
        <v>729</v>
      </c>
      <c r="C482" t="s">
        <v>1493</v>
      </c>
      <c r="D482" t="s">
        <v>1114</v>
      </c>
      <c r="E482" t="s">
        <v>365</v>
      </c>
      <c r="F482">
        <v>15</v>
      </c>
      <c r="G482" t="str">
        <f t="shared" si="47"/>
        <v>เด็กชายฐิติโชค   พงศ์ภักดีสกุล</v>
      </c>
      <c r="J482">
        <f t="shared" si="48"/>
        <v>3573</v>
      </c>
      <c r="K482" t="str">
        <f t="shared" si="49"/>
        <v>เด็กชายฐิติโชค   พงศ์ภักดีสกุล</v>
      </c>
      <c r="L482">
        <f t="shared" si="50"/>
        <v>3573</v>
      </c>
      <c r="M482" t="str">
        <f t="shared" si="51"/>
        <v>ม.2/2</v>
      </c>
      <c r="N482">
        <f t="shared" si="52"/>
        <v>15</v>
      </c>
    </row>
    <row r="483" spans="1:14">
      <c r="A483">
        <v>3575</v>
      </c>
      <c r="B483" t="s">
        <v>729</v>
      </c>
      <c r="C483" t="s">
        <v>1494</v>
      </c>
      <c r="D483" t="s">
        <v>1121</v>
      </c>
      <c r="E483" t="s">
        <v>365</v>
      </c>
      <c r="F483">
        <v>16</v>
      </c>
      <c r="G483" t="str">
        <f t="shared" si="47"/>
        <v>เด็กชายธีรไนย   ดวงดี</v>
      </c>
      <c r="J483">
        <f t="shared" si="48"/>
        <v>3575</v>
      </c>
      <c r="K483" t="str">
        <f t="shared" si="49"/>
        <v>เด็กชายธีรไนย   ดวงดี</v>
      </c>
      <c r="L483">
        <f t="shared" si="50"/>
        <v>3575</v>
      </c>
      <c r="M483" t="str">
        <f t="shared" si="51"/>
        <v>ม.2/2</v>
      </c>
      <c r="N483">
        <f t="shared" si="52"/>
        <v>16</v>
      </c>
    </row>
    <row r="484" spans="1:14">
      <c r="A484">
        <v>3576</v>
      </c>
      <c r="B484" t="s">
        <v>729</v>
      </c>
      <c r="C484" t="s">
        <v>1495</v>
      </c>
      <c r="D484" t="s">
        <v>1120</v>
      </c>
      <c r="E484" t="s">
        <v>365</v>
      </c>
      <c r="F484">
        <v>17</v>
      </c>
      <c r="G484" t="str">
        <f t="shared" si="47"/>
        <v>เด็กชายภูมิธนินท์   เอี่ยมธีรธิติ</v>
      </c>
      <c r="J484">
        <f t="shared" si="48"/>
        <v>3576</v>
      </c>
      <c r="K484" t="str">
        <f t="shared" si="49"/>
        <v>เด็กชายภูมิธนินท์   เอี่ยมธีรธิติ</v>
      </c>
      <c r="L484">
        <f t="shared" si="50"/>
        <v>3576</v>
      </c>
      <c r="M484" t="str">
        <f t="shared" si="51"/>
        <v>ม.2/2</v>
      </c>
      <c r="N484">
        <f t="shared" si="52"/>
        <v>17</v>
      </c>
    </row>
    <row r="485" spans="1:14">
      <c r="A485">
        <v>2698</v>
      </c>
      <c r="B485" t="s">
        <v>730</v>
      </c>
      <c r="C485" t="s">
        <v>1319</v>
      </c>
      <c r="D485" t="s">
        <v>157</v>
      </c>
      <c r="E485" t="s">
        <v>365</v>
      </c>
      <c r="F485">
        <v>18</v>
      </c>
      <c r="G485" t="str">
        <f t="shared" si="47"/>
        <v>เด็กหญิงศิริลักษณ์   วิไล</v>
      </c>
      <c r="J485">
        <f t="shared" si="48"/>
        <v>2698</v>
      </c>
      <c r="K485" t="str">
        <f t="shared" si="49"/>
        <v>เด็กหญิงศิริลักษณ์   วิไล</v>
      </c>
      <c r="L485">
        <f t="shared" si="50"/>
        <v>2698</v>
      </c>
      <c r="M485" t="str">
        <f t="shared" si="51"/>
        <v>ม.2/2</v>
      </c>
      <c r="N485">
        <f t="shared" si="52"/>
        <v>18</v>
      </c>
    </row>
    <row r="486" spans="1:14">
      <c r="A486">
        <v>2742</v>
      </c>
      <c r="B486" t="s">
        <v>730</v>
      </c>
      <c r="C486" t="s">
        <v>1329</v>
      </c>
      <c r="D486" t="s">
        <v>1539</v>
      </c>
      <c r="E486" t="s">
        <v>365</v>
      </c>
      <c r="F486">
        <v>19</v>
      </c>
      <c r="G486" t="str">
        <f t="shared" si="47"/>
        <v>เด็กหญิงพัชรธิดา   วงค์จันทร์มา</v>
      </c>
      <c r="J486">
        <f t="shared" si="48"/>
        <v>2742</v>
      </c>
      <c r="K486" t="str">
        <f t="shared" si="49"/>
        <v>เด็กหญิงพัชรธิดา   วงค์จันทร์มา</v>
      </c>
      <c r="L486">
        <f t="shared" si="50"/>
        <v>2742</v>
      </c>
      <c r="M486" t="str">
        <f t="shared" si="51"/>
        <v>ม.2/2</v>
      </c>
      <c r="N486">
        <f t="shared" si="52"/>
        <v>19</v>
      </c>
    </row>
    <row r="487" spans="1:14">
      <c r="A487">
        <v>2747</v>
      </c>
      <c r="B487" t="s">
        <v>730</v>
      </c>
      <c r="C487" t="s">
        <v>1330</v>
      </c>
      <c r="D487" t="s">
        <v>273</v>
      </c>
      <c r="E487" t="s">
        <v>365</v>
      </c>
      <c r="F487">
        <v>20</v>
      </c>
      <c r="G487" t="str">
        <f t="shared" si="47"/>
        <v>เด็กหญิงอันติมา   ปัญญาทะ</v>
      </c>
      <c r="J487">
        <f t="shared" si="48"/>
        <v>2747</v>
      </c>
      <c r="K487" t="str">
        <f t="shared" si="49"/>
        <v>เด็กหญิงอันติมา   ปัญญาทะ</v>
      </c>
      <c r="L487">
        <f t="shared" si="50"/>
        <v>2747</v>
      </c>
      <c r="M487" t="str">
        <f t="shared" si="51"/>
        <v>ม.2/2</v>
      </c>
      <c r="N487">
        <f t="shared" si="52"/>
        <v>20</v>
      </c>
    </row>
    <row r="488" spans="1:14">
      <c r="A488">
        <v>2769</v>
      </c>
      <c r="B488" t="s">
        <v>730</v>
      </c>
      <c r="C488" t="s">
        <v>1335</v>
      </c>
      <c r="D488" t="s">
        <v>254</v>
      </c>
      <c r="E488" t="s">
        <v>365</v>
      </c>
      <c r="F488">
        <v>21</v>
      </c>
      <c r="G488" t="str">
        <f t="shared" si="47"/>
        <v>เด็กหญิงปิยนันท์   อานุนามัง</v>
      </c>
      <c r="J488">
        <f t="shared" si="48"/>
        <v>2769</v>
      </c>
      <c r="K488" t="str">
        <f t="shared" si="49"/>
        <v>เด็กหญิงปิยนันท์   อานุนามัง</v>
      </c>
      <c r="L488">
        <f t="shared" si="50"/>
        <v>2769</v>
      </c>
      <c r="M488" t="str">
        <f t="shared" si="51"/>
        <v>ม.2/2</v>
      </c>
      <c r="N488">
        <f t="shared" si="52"/>
        <v>21</v>
      </c>
    </row>
    <row r="489" spans="1:14">
      <c r="A489">
        <v>2770</v>
      </c>
      <c r="B489" t="s">
        <v>730</v>
      </c>
      <c r="C489" t="s">
        <v>1336</v>
      </c>
      <c r="D489" t="s">
        <v>257</v>
      </c>
      <c r="E489" t="s">
        <v>365</v>
      </c>
      <c r="F489">
        <v>22</v>
      </c>
      <c r="G489" t="str">
        <f t="shared" si="47"/>
        <v>เด็กหญิงจริยา   ราชคม</v>
      </c>
      <c r="J489">
        <f t="shared" si="48"/>
        <v>2770</v>
      </c>
      <c r="K489" t="str">
        <f t="shared" si="49"/>
        <v>เด็กหญิงจริยา   ราชคม</v>
      </c>
      <c r="L489">
        <f t="shared" si="50"/>
        <v>2770</v>
      </c>
      <c r="M489" t="str">
        <f t="shared" si="51"/>
        <v>ม.2/2</v>
      </c>
      <c r="N489">
        <f t="shared" si="52"/>
        <v>22</v>
      </c>
    </row>
    <row r="490" spans="1:14">
      <c r="A490">
        <v>2831</v>
      </c>
      <c r="B490" t="s">
        <v>730</v>
      </c>
      <c r="C490" t="s">
        <v>1340</v>
      </c>
      <c r="D490" t="s">
        <v>275</v>
      </c>
      <c r="E490" t="s">
        <v>365</v>
      </c>
      <c r="F490">
        <v>23</v>
      </c>
      <c r="G490" t="str">
        <f t="shared" si="47"/>
        <v>เด็กหญิงจารวี   เตจา</v>
      </c>
      <c r="J490">
        <f t="shared" si="48"/>
        <v>2831</v>
      </c>
      <c r="K490" t="str">
        <f t="shared" si="49"/>
        <v>เด็กหญิงจารวี   เตจา</v>
      </c>
      <c r="L490">
        <f t="shared" si="50"/>
        <v>2831</v>
      </c>
      <c r="M490" t="str">
        <f t="shared" si="51"/>
        <v>ม.2/2</v>
      </c>
      <c r="N490">
        <f t="shared" si="52"/>
        <v>23</v>
      </c>
    </row>
    <row r="491" spans="1:14">
      <c r="A491">
        <v>2849</v>
      </c>
      <c r="B491" t="s">
        <v>730</v>
      </c>
      <c r="C491" t="s">
        <v>1343</v>
      </c>
      <c r="D491" t="s">
        <v>255</v>
      </c>
      <c r="E491" t="s">
        <v>365</v>
      </c>
      <c r="F491">
        <v>24</v>
      </c>
      <c r="G491" t="str">
        <f t="shared" si="47"/>
        <v>เด็กหญิงธัญสุดา   เป็งเฟย</v>
      </c>
      <c r="J491">
        <f t="shared" si="48"/>
        <v>2849</v>
      </c>
      <c r="K491" t="str">
        <f t="shared" si="49"/>
        <v>เด็กหญิงธัญสุดา   เป็งเฟย</v>
      </c>
      <c r="L491">
        <f t="shared" si="50"/>
        <v>2849</v>
      </c>
      <c r="M491" t="str">
        <f t="shared" si="51"/>
        <v>ม.2/2</v>
      </c>
      <c r="N491">
        <f t="shared" si="52"/>
        <v>24</v>
      </c>
    </row>
    <row r="492" spans="1:14">
      <c r="A492">
        <v>2852</v>
      </c>
      <c r="B492" t="s">
        <v>730</v>
      </c>
      <c r="C492" t="s">
        <v>642</v>
      </c>
      <c r="D492" t="s">
        <v>256</v>
      </c>
      <c r="E492" t="s">
        <v>365</v>
      </c>
      <c r="F492">
        <v>25</v>
      </c>
      <c r="G492" t="str">
        <f t="shared" si="47"/>
        <v>เด็กหญิงธัญชนก   ติดรักษ์</v>
      </c>
      <c r="J492">
        <f t="shared" si="48"/>
        <v>2852</v>
      </c>
      <c r="K492" t="str">
        <f t="shared" si="49"/>
        <v>เด็กหญิงธัญชนก   ติดรักษ์</v>
      </c>
      <c r="L492">
        <f t="shared" si="50"/>
        <v>2852</v>
      </c>
      <c r="M492" t="str">
        <f t="shared" si="51"/>
        <v>ม.2/2</v>
      </c>
      <c r="N492">
        <f t="shared" si="52"/>
        <v>25</v>
      </c>
    </row>
    <row r="493" spans="1:14">
      <c r="A493">
        <v>2984</v>
      </c>
      <c r="B493" t="s">
        <v>730</v>
      </c>
      <c r="C493" t="s">
        <v>1348</v>
      </c>
      <c r="D493" t="s">
        <v>258</v>
      </c>
      <c r="E493" t="s">
        <v>365</v>
      </c>
      <c r="F493">
        <v>26</v>
      </c>
      <c r="G493" t="str">
        <f t="shared" si="47"/>
        <v>เด็กหญิงวริษฐา   วงศ์อนันต์</v>
      </c>
      <c r="J493">
        <f t="shared" si="48"/>
        <v>2984</v>
      </c>
      <c r="K493" t="str">
        <f t="shared" si="49"/>
        <v>เด็กหญิงวริษฐา   วงศ์อนันต์</v>
      </c>
      <c r="L493">
        <f t="shared" si="50"/>
        <v>2984</v>
      </c>
      <c r="M493" t="str">
        <f t="shared" si="51"/>
        <v>ม.2/2</v>
      </c>
      <c r="N493">
        <f t="shared" si="52"/>
        <v>26</v>
      </c>
    </row>
    <row r="494" spans="1:14">
      <c r="A494">
        <v>2990</v>
      </c>
      <c r="B494" t="s">
        <v>730</v>
      </c>
      <c r="C494" t="s">
        <v>1349</v>
      </c>
      <c r="D494" t="s">
        <v>259</v>
      </c>
      <c r="E494" t="s">
        <v>365</v>
      </c>
      <c r="F494">
        <v>27</v>
      </c>
      <c r="G494" t="str">
        <f t="shared" si="47"/>
        <v>เด็กหญิงชัญญา   ขุนทอง</v>
      </c>
      <c r="J494">
        <f t="shared" si="48"/>
        <v>2990</v>
      </c>
      <c r="K494" t="str">
        <f t="shared" si="49"/>
        <v>เด็กหญิงชัญญา   ขุนทอง</v>
      </c>
      <c r="L494">
        <f t="shared" si="50"/>
        <v>2990</v>
      </c>
      <c r="M494" t="str">
        <f t="shared" si="51"/>
        <v>ม.2/2</v>
      </c>
      <c r="N494">
        <f t="shared" si="52"/>
        <v>27</v>
      </c>
    </row>
    <row r="495" spans="1:14">
      <c r="A495">
        <v>3088</v>
      </c>
      <c r="B495" t="s">
        <v>730</v>
      </c>
      <c r="C495" t="s">
        <v>1352</v>
      </c>
      <c r="D495" t="s">
        <v>278</v>
      </c>
      <c r="E495" t="s">
        <v>365</v>
      </c>
      <c r="F495">
        <v>28</v>
      </c>
      <c r="G495" t="str">
        <f t="shared" si="47"/>
        <v>เด็กหญิงกันต์ปันนี   หุ่นดี</v>
      </c>
      <c r="J495">
        <f t="shared" si="48"/>
        <v>3088</v>
      </c>
      <c r="K495" t="str">
        <f t="shared" si="49"/>
        <v>เด็กหญิงกันต์ปันนี   หุ่นดี</v>
      </c>
      <c r="L495">
        <f t="shared" si="50"/>
        <v>3088</v>
      </c>
      <c r="M495" t="str">
        <f t="shared" si="51"/>
        <v>ม.2/2</v>
      </c>
      <c r="N495">
        <f t="shared" si="52"/>
        <v>28</v>
      </c>
    </row>
    <row r="496" spans="1:14">
      <c r="A496">
        <v>3335</v>
      </c>
      <c r="B496" t="s">
        <v>730</v>
      </c>
      <c r="C496" t="s">
        <v>1414</v>
      </c>
      <c r="D496" t="s">
        <v>279</v>
      </c>
      <c r="E496" t="s">
        <v>365</v>
      </c>
      <c r="F496">
        <v>29</v>
      </c>
      <c r="G496" t="str">
        <f t="shared" si="47"/>
        <v>เด็กหญิงนิธยาภรณ์   อ้ายม่าน</v>
      </c>
      <c r="J496">
        <f t="shared" si="48"/>
        <v>3335</v>
      </c>
      <c r="K496" t="str">
        <f t="shared" si="49"/>
        <v>เด็กหญิงนิธยาภรณ์   อ้ายม่าน</v>
      </c>
      <c r="L496">
        <f t="shared" si="50"/>
        <v>3335</v>
      </c>
      <c r="M496" t="str">
        <f t="shared" si="51"/>
        <v>ม.2/2</v>
      </c>
      <c r="N496">
        <f t="shared" si="52"/>
        <v>29</v>
      </c>
    </row>
    <row r="497" spans="1:14">
      <c r="A497">
        <v>3441</v>
      </c>
      <c r="B497" t="s">
        <v>730</v>
      </c>
      <c r="C497" t="s">
        <v>1469</v>
      </c>
      <c r="D497" t="s">
        <v>230</v>
      </c>
      <c r="E497" t="s">
        <v>365</v>
      </c>
      <c r="F497">
        <v>30</v>
      </c>
      <c r="G497" t="str">
        <f t="shared" si="47"/>
        <v>เด็กหญิงแพรพิไล   ปินตา</v>
      </c>
      <c r="J497">
        <f t="shared" si="48"/>
        <v>3441</v>
      </c>
      <c r="K497" t="str">
        <f t="shared" si="49"/>
        <v>เด็กหญิงแพรพิไล   ปินตา</v>
      </c>
      <c r="L497">
        <f t="shared" si="50"/>
        <v>3441</v>
      </c>
      <c r="M497" t="str">
        <f t="shared" si="51"/>
        <v>ม.2/2</v>
      </c>
      <c r="N497">
        <f t="shared" si="52"/>
        <v>30</v>
      </c>
    </row>
    <row r="498" spans="1:14">
      <c r="A498">
        <v>3577</v>
      </c>
      <c r="B498" t="s">
        <v>730</v>
      </c>
      <c r="C498" t="s">
        <v>1496</v>
      </c>
      <c r="D498" t="s">
        <v>104</v>
      </c>
      <c r="E498" t="s">
        <v>365</v>
      </c>
      <c r="F498">
        <v>31</v>
      </c>
      <c r="G498" t="str">
        <f t="shared" si="47"/>
        <v>เด็กหญิงกีรติกา   ท้าวกันทา</v>
      </c>
      <c r="J498">
        <f t="shared" si="48"/>
        <v>3577</v>
      </c>
      <c r="K498" t="str">
        <f t="shared" si="49"/>
        <v>เด็กหญิงกีรติกา   ท้าวกันทา</v>
      </c>
      <c r="L498">
        <f t="shared" si="50"/>
        <v>3577</v>
      </c>
      <c r="M498" t="str">
        <f t="shared" si="51"/>
        <v>ม.2/2</v>
      </c>
      <c r="N498">
        <f t="shared" si="52"/>
        <v>31</v>
      </c>
    </row>
    <row r="499" spans="1:14">
      <c r="A499">
        <v>3578</v>
      </c>
      <c r="B499" t="s">
        <v>730</v>
      </c>
      <c r="C499" t="s">
        <v>1497</v>
      </c>
      <c r="D499" t="s">
        <v>101</v>
      </c>
      <c r="E499" t="s">
        <v>365</v>
      </c>
      <c r="F499">
        <v>32</v>
      </c>
      <c r="G499" t="str">
        <f t="shared" si="47"/>
        <v>เด็กหญิงชนิสรา   ใจแก้ว</v>
      </c>
      <c r="J499">
        <f t="shared" si="48"/>
        <v>3578</v>
      </c>
      <c r="K499" t="str">
        <f t="shared" si="49"/>
        <v>เด็กหญิงชนิสรา   ใจแก้ว</v>
      </c>
      <c r="L499">
        <f t="shared" si="50"/>
        <v>3578</v>
      </c>
      <c r="M499" t="str">
        <f t="shared" si="51"/>
        <v>ม.2/2</v>
      </c>
      <c r="N499">
        <f t="shared" si="52"/>
        <v>32</v>
      </c>
    </row>
    <row r="500" spans="1:14">
      <c r="A500">
        <v>3579</v>
      </c>
      <c r="B500" t="s">
        <v>730</v>
      </c>
      <c r="C500" t="s">
        <v>1498</v>
      </c>
      <c r="D500" t="s">
        <v>1115</v>
      </c>
      <c r="E500" t="s">
        <v>365</v>
      </c>
      <c r="F500">
        <v>33</v>
      </c>
      <c r="G500" t="str">
        <f t="shared" si="47"/>
        <v>เด็กหญิงพิมพ์อัปสร   ดาวเรือง</v>
      </c>
      <c r="J500">
        <f t="shared" si="48"/>
        <v>3579</v>
      </c>
      <c r="K500" t="str">
        <f t="shared" si="49"/>
        <v>เด็กหญิงพิมพ์อัปสร   ดาวเรือง</v>
      </c>
      <c r="L500">
        <f t="shared" si="50"/>
        <v>3579</v>
      </c>
      <c r="M500" t="str">
        <f t="shared" si="51"/>
        <v>ม.2/2</v>
      </c>
      <c r="N500">
        <f t="shared" si="52"/>
        <v>33</v>
      </c>
    </row>
    <row r="501" spans="1:14">
      <c r="A501">
        <v>2688</v>
      </c>
      <c r="B501" t="s">
        <v>729</v>
      </c>
      <c r="C501" t="s">
        <v>643</v>
      </c>
      <c r="D501" t="s">
        <v>236</v>
      </c>
      <c r="E501" t="s">
        <v>367</v>
      </c>
      <c r="F501">
        <v>1</v>
      </c>
      <c r="G501" t="str">
        <f t="shared" si="47"/>
        <v>เด็กชายภานุ   นามธรรม</v>
      </c>
      <c r="J501">
        <f t="shared" si="48"/>
        <v>2688</v>
      </c>
      <c r="K501" t="str">
        <f t="shared" si="49"/>
        <v>เด็กชายภานุ   นามธรรม</v>
      </c>
      <c r="L501">
        <f t="shared" si="50"/>
        <v>2688</v>
      </c>
      <c r="M501" t="str">
        <f t="shared" si="51"/>
        <v>ม.3/1</v>
      </c>
      <c r="N501">
        <f t="shared" si="52"/>
        <v>1</v>
      </c>
    </row>
    <row r="502" spans="1:14">
      <c r="A502">
        <v>2690</v>
      </c>
      <c r="B502" t="s">
        <v>729</v>
      </c>
      <c r="C502" t="s">
        <v>644</v>
      </c>
      <c r="D502" t="s">
        <v>281</v>
      </c>
      <c r="E502" t="s">
        <v>367</v>
      </c>
      <c r="F502">
        <v>2</v>
      </c>
      <c r="G502" t="str">
        <f t="shared" si="47"/>
        <v>เด็กชายทินพัฒน์   คำภีระกิจ</v>
      </c>
      <c r="J502">
        <f t="shared" si="48"/>
        <v>2690</v>
      </c>
      <c r="K502" t="str">
        <f t="shared" si="49"/>
        <v>เด็กชายทินพัฒน์   คำภีระกิจ</v>
      </c>
      <c r="L502">
        <f t="shared" si="50"/>
        <v>2690</v>
      </c>
      <c r="M502" t="str">
        <f t="shared" si="51"/>
        <v>ม.3/1</v>
      </c>
      <c r="N502">
        <f t="shared" si="52"/>
        <v>2</v>
      </c>
    </row>
    <row r="503" spans="1:14">
      <c r="A503">
        <v>2691</v>
      </c>
      <c r="B503" t="s">
        <v>729</v>
      </c>
      <c r="C503" t="s">
        <v>645</v>
      </c>
      <c r="D503" t="s">
        <v>282</v>
      </c>
      <c r="E503" t="s">
        <v>367</v>
      </c>
      <c r="F503">
        <v>3</v>
      </c>
      <c r="G503" t="str">
        <f t="shared" si="47"/>
        <v>เด็กชายวราศักดิ์   กาวิละ</v>
      </c>
      <c r="J503">
        <f t="shared" si="48"/>
        <v>2691</v>
      </c>
      <c r="K503" t="str">
        <f t="shared" si="49"/>
        <v>เด็กชายวราศักดิ์   กาวิละ</v>
      </c>
      <c r="L503">
        <f t="shared" si="50"/>
        <v>2691</v>
      </c>
      <c r="M503" t="str">
        <f t="shared" si="51"/>
        <v>ม.3/1</v>
      </c>
      <c r="N503">
        <f t="shared" si="52"/>
        <v>3</v>
      </c>
    </row>
    <row r="504" spans="1:14">
      <c r="A504">
        <v>2695</v>
      </c>
      <c r="B504" t="s">
        <v>729</v>
      </c>
      <c r="C504" t="s">
        <v>411</v>
      </c>
      <c r="D504" t="s">
        <v>283</v>
      </c>
      <c r="E504" t="s">
        <v>367</v>
      </c>
      <c r="F504">
        <v>4</v>
      </c>
      <c r="G504" t="str">
        <f t="shared" si="47"/>
        <v>เด็กชายณัฐพล   กันธิยะ</v>
      </c>
      <c r="J504">
        <f t="shared" si="48"/>
        <v>2695</v>
      </c>
      <c r="K504" t="str">
        <f t="shared" si="49"/>
        <v>เด็กชายณัฐพล   กันธิยะ</v>
      </c>
      <c r="L504">
        <f t="shared" si="50"/>
        <v>2695</v>
      </c>
      <c r="M504" t="str">
        <f t="shared" si="51"/>
        <v>ม.3/1</v>
      </c>
      <c r="N504">
        <f t="shared" si="52"/>
        <v>4</v>
      </c>
    </row>
    <row r="505" spans="1:14">
      <c r="A505">
        <v>2713</v>
      </c>
      <c r="B505" t="s">
        <v>729</v>
      </c>
      <c r="C505" t="s">
        <v>641</v>
      </c>
      <c r="D505" t="s">
        <v>160</v>
      </c>
      <c r="E505" t="s">
        <v>367</v>
      </c>
      <c r="F505">
        <v>5</v>
      </c>
      <c r="G505" t="str">
        <f t="shared" si="47"/>
        <v>เด็กชายภูริณัฐ   มั่นเหมาะ</v>
      </c>
      <c r="J505">
        <f t="shared" si="48"/>
        <v>2713</v>
      </c>
      <c r="K505" t="str">
        <f t="shared" si="49"/>
        <v>เด็กชายภูริณัฐ   มั่นเหมาะ</v>
      </c>
      <c r="L505">
        <f t="shared" si="50"/>
        <v>2713</v>
      </c>
      <c r="M505" t="str">
        <f t="shared" si="51"/>
        <v>ม.3/1</v>
      </c>
      <c r="N505">
        <f t="shared" si="52"/>
        <v>5</v>
      </c>
    </row>
    <row r="506" spans="1:14">
      <c r="A506">
        <v>2714</v>
      </c>
      <c r="B506" t="s">
        <v>729</v>
      </c>
      <c r="C506" t="s">
        <v>646</v>
      </c>
      <c r="D506" t="s">
        <v>283</v>
      </c>
      <c r="E506" t="s">
        <v>367</v>
      </c>
      <c r="F506">
        <v>6</v>
      </c>
      <c r="G506" t="str">
        <f t="shared" si="47"/>
        <v>เด็กชายชาคริต   กันธิยะ</v>
      </c>
      <c r="J506">
        <f t="shared" si="48"/>
        <v>2714</v>
      </c>
      <c r="K506" t="str">
        <f t="shared" si="49"/>
        <v>เด็กชายชาคริต   กันธิยะ</v>
      </c>
      <c r="L506">
        <f t="shared" si="50"/>
        <v>2714</v>
      </c>
      <c r="M506" t="str">
        <f t="shared" si="51"/>
        <v>ม.3/1</v>
      </c>
      <c r="N506">
        <f t="shared" si="52"/>
        <v>6</v>
      </c>
    </row>
    <row r="507" spans="1:14">
      <c r="A507">
        <v>2715</v>
      </c>
      <c r="B507" t="s">
        <v>729</v>
      </c>
      <c r="C507" t="s">
        <v>647</v>
      </c>
      <c r="D507" t="s">
        <v>284</v>
      </c>
      <c r="E507" t="s">
        <v>367</v>
      </c>
      <c r="F507">
        <v>7</v>
      </c>
      <c r="G507" t="str">
        <f t="shared" si="47"/>
        <v>เด็กชายภาคภูมิ   ทานวน</v>
      </c>
      <c r="J507">
        <f t="shared" si="48"/>
        <v>2715</v>
      </c>
      <c r="K507" t="str">
        <f t="shared" si="49"/>
        <v>เด็กชายภาคภูมิ   ทานวน</v>
      </c>
      <c r="L507">
        <f t="shared" si="50"/>
        <v>2715</v>
      </c>
      <c r="M507" t="str">
        <f t="shared" si="51"/>
        <v>ม.3/1</v>
      </c>
      <c r="N507">
        <f t="shared" si="52"/>
        <v>7</v>
      </c>
    </row>
    <row r="508" spans="1:14">
      <c r="A508">
        <v>2718</v>
      </c>
      <c r="B508" t="s">
        <v>729</v>
      </c>
      <c r="C508" t="s">
        <v>648</v>
      </c>
      <c r="D508" t="s">
        <v>183</v>
      </c>
      <c r="E508" t="s">
        <v>367</v>
      </c>
      <c r="F508">
        <v>8</v>
      </c>
      <c r="G508" t="str">
        <f t="shared" si="47"/>
        <v>เด็กชายกฤษณะ   ก๋ายศ</v>
      </c>
      <c r="J508">
        <f t="shared" si="48"/>
        <v>2718</v>
      </c>
      <c r="K508" t="str">
        <f t="shared" si="49"/>
        <v>เด็กชายกฤษณะ   ก๋ายศ</v>
      </c>
      <c r="L508">
        <f t="shared" si="50"/>
        <v>2718</v>
      </c>
      <c r="M508" t="str">
        <f t="shared" si="51"/>
        <v>ม.3/1</v>
      </c>
      <c r="N508">
        <f t="shared" si="52"/>
        <v>8</v>
      </c>
    </row>
    <row r="509" spans="1:14">
      <c r="A509">
        <v>2821</v>
      </c>
      <c r="B509" t="s">
        <v>729</v>
      </c>
      <c r="C509" t="s">
        <v>649</v>
      </c>
      <c r="D509" t="s">
        <v>285</v>
      </c>
      <c r="E509" t="s">
        <v>367</v>
      </c>
      <c r="F509">
        <v>9</v>
      </c>
      <c r="G509" t="str">
        <f t="shared" si="47"/>
        <v>เด็กชายฐิติพงศ์   สาสวัสดิ์</v>
      </c>
      <c r="J509">
        <f t="shared" si="48"/>
        <v>2821</v>
      </c>
      <c r="K509" t="str">
        <f t="shared" si="49"/>
        <v>เด็กชายฐิติพงศ์   สาสวัสดิ์</v>
      </c>
      <c r="L509">
        <f t="shared" si="50"/>
        <v>2821</v>
      </c>
      <c r="M509" t="str">
        <f t="shared" si="51"/>
        <v>ม.3/1</v>
      </c>
      <c r="N509">
        <f t="shared" si="52"/>
        <v>9</v>
      </c>
    </row>
    <row r="510" spans="1:14">
      <c r="A510">
        <v>2837</v>
      </c>
      <c r="B510" t="s">
        <v>729</v>
      </c>
      <c r="C510" t="s">
        <v>650</v>
      </c>
      <c r="D510" t="s">
        <v>208</v>
      </c>
      <c r="E510" t="s">
        <v>367</v>
      </c>
      <c r="F510">
        <v>10</v>
      </c>
      <c r="G510" t="str">
        <f t="shared" si="47"/>
        <v>เด็กชายธนทรัพย์   อินทร์พิทักษ์</v>
      </c>
      <c r="J510">
        <f t="shared" si="48"/>
        <v>2837</v>
      </c>
      <c r="K510" t="str">
        <f t="shared" si="49"/>
        <v>เด็กชายธนทรัพย์   อินทร์พิทักษ์</v>
      </c>
      <c r="L510">
        <f t="shared" si="50"/>
        <v>2837</v>
      </c>
      <c r="M510" t="str">
        <f t="shared" si="51"/>
        <v>ม.3/1</v>
      </c>
      <c r="N510">
        <f t="shared" si="52"/>
        <v>10</v>
      </c>
    </row>
    <row r="511" spans="1:14">
      <c r="A511">
        <v>3419</v>
      </c>
      <c r="B511" t="s">
        <v>729</v>
      </c>
      <c r="C511" t="s">
        <v>651</v>
      </c>
      <c r="D511" t="s">
        <v>287</v>
      </c>
      <c r="E511" t="s">
        <v>367</v>
      </c>
      <c r="F511">
        <v>11</v>
      </c>
      <c r="G511" t="str">
        <f t="shared" si="47"/>
        <v>เด็กชายณฐยศ   บุญมาเกี๋ยง</v>
      </c>
      <c r="J511">
        <f t="shared" si="48"/>
        <v>3419</v>
      </c>
      <c r="K511" t="str">
        <f t="shared" si="49"/>
        <v>เด็กชายณฐยศ   บุญมาเกี๋ยง</v>
      </c>
      <c r="L511">
        <f t="shared" si="50"/>
        <v>3419</v>
      </c>
      <c r="M511" t="str">
        <f t="shared" si="51"/>
        <v>ม.3/1</v>
      </c>
      <c r="N511">
        <f t="shared" si="52"/>
        <v>11</v>
      </c>
    </row>
    <row r="512" spans="1:14">
      <c r="A512">
        <v>3420</v>
      </c>
      <c r="B512" t="s">
        <v>729</v>
      </c>
      <c r="C512" t="s">
        <v>652</v>
      </c>
      <c r="D512" t="s">
        <v>288</v>
      </c>
      <c r="E512" t="s">
        <v>367</v>
      </c>
      <c r="F512">
        <v>12</v>
      </c>
      <c r="G512" t="str">
        <f t="shared" si="47"/>
        <v>เด็กชายณรงค์ฤทธิ์   อินทจักร</v>
      </c>
      <c r="J512">
        <f t="shared" si="48"/>
        <v>3420</v>
      </c>
      <c r="K512" t="str">
        <f t="shared" si="49"/>
        <v>เด็กชายณรงค์ฤทธิ์   อินทจักร</v>
      </c>
      <c r="L512">
        <f t="shared" si="50"/>
        <v>3420</v>
      </c>
      <c r="M512" t="str">
        <f t="shared" si="51"/>
        <v>ม.3/1</v>
      </c>
      <c r="N512">
        <f t="shared" si="52"/>
        <v>12</v>
      </c>
    </row>
    <row r="513" spans="1:14">
      <c r="A513">
        <v>3422</v>
      </c>
      <c r="B513" t="s">
        <v>729</v>
      </c>
      <c r="C513" t="s">
        <v>653</v>
      </c>
      <c r="D513" t="s">
        <v>289</v>
      </c>
      <c r="E513" t="s">
        <v>367</v>
      </c>
      <c r="F513">
        <v>13</v>
      </c>
      <c r="G513" t="str">
        <f t="shared" si="47"/>
        <v>เด็กชายภูมิศักดิ์   ปินตาสุข</v>
      </c>
      <c r="J513">
        <f t="shared" si="48"/>
        <v>3422</v>
      </c>
      <c r="K513" t="str">
        <f t="shared" si="49"/>
        <v>เด็กชายภูมิศักดิ์   ปินตาสุข</v>
      </c>
      <c r="L513">
        <f t="shared" si="50"/>
        <v>3422</v>
      </c>
      <c r="M513" t="str">
        <f t="shared" si="51"/>
        <v>ม.3/1</v>
      </c>
      <c r="N513">
        <f t="shared" si="52"/>
        <v>13</v>
      </c>
    </row>
    <row r="514" spans="1:14">
      <c r="A514">
        <v>3423</v>
      </c>
      <c r="B514" t="s">
        <v>729</v>
      </c>
      <c r="C514" t="s">
        <v>381</v>
      </c>
      <c r="D514" t="s">
        <v>290</v>
      </c>
      <c r="E514" t="s">
        <v>367</v>
      </c>
      <c r="F514">
        <v>14</v>
      </c>
      <c r="G514" t="str">
        <f t="shared" ref="G514:G561" si="53">CONCATENATE(B514,C514,"   ",D514)</f>
        <v>เด็กชายสิทธินนท์   ปิ่นแก้ว</v>
      </c>
      <c r="J514">
        <f t="shared" si="48"/>
        <v>3423</v>
      </c>
      <c r="K514" t="str">
        <f t="shared" si="49"/>
        <v>เด็กชายสิทธินนท์   ปิ่นแก้ว</v>
      </c>
      <c r="L514">
        <f t="shared" si="50"/>
        <v>3423</v>
      </c>
      <c r="M514" t="str">
        <f t="shared" si="51"/>
        <v>ม.3/1</v>
      </c>
      <c r="N514">
        <f t="shared" si="52"/>
        <v>14</v>
      </c>
    </row>
    <row r="515" spans="1:14">
      <c r="A515">
        <v>3667</v>
      </c>
      <c r="B515" t="s">
        <v>729</v>
      </c>
      <c r="C515" t="s">
        <v>1560</v>
      </c>
      <c r="D515" t="s">
        <v>95</v>
      </c>
      <c r="E515" t="s">
        <v>367</v>
      </c>
      <c r="F515">
        <v>15</v>
      </c>
      <c r="G515" t="str">
        <f t="shared" si="53"/>
        <v>เด็กชายเฏฌิณฑร์   จอมแก้ว</v>
      </c>
      <c r="J515">
        <f t="shared" si="48"/>
        <v>3667</v>
      </c>
      <c r="K515" t="str">
        <f t="shared" si="49"/>
        <v>เด็กชายเฏฌิณฑร์   จอมแก้ว</v>
      </c>
      <c r="L515">
        <f t="shared" si="50"/>
        <v>3667</v>
      </c>
      <c r="M515" t="str">
        <f t="shared" si="51"/>
        <v>ม.3/1</v>
      </c>
      <c r="N515">
        <f t="shared" si="52"/>
        <v>15</v>
      </c>
    </row>
    <row r="516" spans="1:14">
      <c r="A516">
        <v>3706</v>
      </c>
      <c r="B516" t="s">
        <v>729</v>
      </c>
      <c r="C516" t="s">
        <v>1703</v>
      </c>
      <c r="D516" t="s">
        <v>1704</v>
      </c>
      <c r="E516" t="s">
        <v>367</v>
      </c>
      <c r="F516">
        <v>16</v>
      </c>
      <c r="G516" t="str">
        <f t="shared" si="53"/>
        <v>เด็กชายกริชติชัย   ศรีมหรรณ์</v>
      </c>
      <c r="J516">
        <f t="shared" si="48"/>
        <v>3706</v>
      </c>
      <c r="K516" t="str">
        <f t="shared" si="49"/>
        <v>เด็กชายกริชติชัย   ศรีมหรรณ์</v>
      </c>
      <c r="L516">
        <f t="shared" si="50"/>
        <v>3706</v>
      </c>
      <c r="M516" t="str">
        <f t="shared" si="51"/>
        <v>ม.3/1</v>
      </c>
      <c r="N516">
        <f t="shared" si="52"/>
        <v>16</v>
      </c>
    </row>
    <row r="517" spans="1:14">
      <c r="A517">
        <v>2554</v>
      </c>
      <c r="B517" t="s">
        <v>730</v>
      </c>
      <c r="C517" t="s">
        <v>654</v>
      </c>
      <c r="D517" t="s">
        <v>291</v>
      </c>
      <c r="E517" t="s">
        <v>367</v>
      </c>
      <c r="F517">
        <v>17</v>
      </c>
      <c r="G517" t="str">
        <f t="shared" si="53"/>
        <v>เด็กหญิงพัชรพร   ธรรมเสน</v>
      </c>
      <c r="J517">
        <f t="shared" si="48"/>
        <v>2554</v>
      </c>
      <c r="K517" t="str">
        <f t="shared" si="49"/>
        <v>เด็กหญิงพัชรพร   ธรรมเสน</v>
      </c>
      <c r="L517">
        <f t="shared" si="50"/>
        <v>2554</v>
      </c>
      <c r="M517" t="str">
        <f t="shared" si="51"/>
        <v>ม.3/1</v>
      </c>
      <c r="N517">
        <f t="shared" si="52"/>
        <v>17</v>
      </c>
    </row>
    <row r="518" spans="1:14">
      <c r="A518">
        <v>2706</v>
      </c>
      <c r="B518" t="s">
        <v>730</v>
      </c>
      <c r="C518" t="s">
        <v>638</v>
      </c>
      <c r="D518" t="s">
        <v>292</v>
      </c>
      <c r="E518" t="s">
        <v>367</v>
      </c>
      <c r="F518">
        <v>18</v>
      </c>
      <c r="G518" t="str">
        <f t="shared" si="53"/>
        <v>เด็กหญิงทิพย์วรรณ   แสงคำ</v>
      </c>
      <c r="J518">
        <f t="shared" si="48"/>
        <v>2706</v>
      </c>
      <c r="K518" t="str">
        <f t="shared" si="49"/>
        <v>เด็กหญิงทิพย์วรรณ   แสงคำ</v>
      </c>
      <c r="L518">
        <f t="shared" si="50"/>
        <v>2706</v>
      </c>
      <c r="M518" t="str">
        <f t="shared" si="51"/>
        <v>ม.3/1</v>
      </c>
      <c r="N518">
        <f t="shared" si="52"/>
        <v>18</v>
      </c>
    </row>
    <row r="519" spans="1:14">
      <c r="A519">
        <v>2708</v>
      </c>
      <c r="B519" t="s">
        <v>730</v>
      </c>
      <c r="C519" t="s">
        <v>642</v>
      </c>
      <c r="D519" t="s">
        <v>293</v>
      </c>
      <c r="E519" t="s">
        <v>367</v>
      </c>
      <c r="F519">
        <v>19</v>
      </c>
      <c r="G519" t="str">
        <f t="shared" si="53"/>
        <v>เด็กหญิงธัญชนก   ตุ้มเเก้ว</v>
      </c>
      <c r="J519">
        <f t="shared" si="48"/>
        <v>2708</v>
      </c>
      <c r="K519" t="str">
        <f t="shared" si="49"/>
        <v>เด็กหญิงธัญชนก   ตุ้มเเก้ว</v>
      </c>
      <c r="L519">
        <f t="shared" si="50"/>
        <v>2708</v>
      </c>
      <c r="M519" t="str">
        <f t="shared" si="51"/>
        <v>ม.3/1</v>
      </c>
      <c r="N519">
        <f t="shared" si="52"/>
        <v>19</v>
      </c>
    </row>
    <row r="520" spans="1:14">
      <c r="A520">
        <v>2720</v>
      </c>
      <c r="B520" t="s">
        <v>730</v>
      </c>
      <c r="C520" t="s">
        <v>655</v>
      </c>
      <c r="D520" t="s">
        <v>294</v>
      </c>
      <c r="E520" t="s">
        <v>367</v>
      </c>
      <c r="F520">
        <v>20</v>
      </c>
      <c r="G520" t="str">
        <f t="shared" si="53"/>
        <v>เด็กหญิงโชติกา   แตนศรี</v>
      </c>
      <c r="J520">
        <f t="shared" si="48"/>
        <v>2720</v>
      </c>
      <c r="K520" t="str">
        <f t="shared" si="49"/>
        <v>เด็กหญิงโชติกา   แตนศรี</v>
      </c>
      <c r="L520">
        <f t="shared" si="50"/>
        <v>2720</v>
      </c>
      <c r="M520" t="str">
        <f t="shared" si="51"/>
        <v>ม.3/1</v>
      </c>
      <c r="N520">
        <f t="shared" si="52"/>
        <v>20</v>
      </c>
    </row>
    <row r="521" spans="1:14">
      <c r="A521">
        <v>2721</v>
      </c>
      <c r="B521" t="s">
        <v>730</v>
      </c>
      <c r="C521" t="s">
        <v>656</v>
      </c>
      <c r="D521" t="s">
        <v>295</v>
      </c>
      <c r="E521" t="s">
        <v>367</v>
      </c>
      <c r="F521">
        <v>21</v>
      </c>
      <c r="G521" t="str">
        <f t="shared" si="53"/>
        <v>เด็กหญิงกสิมาพร   รุ่งเรือง</v>
      </c>
      <c r="J521">
        <f t="shared" si="48"/>
        <v>2721</v>
      </c>
      <c r="K521" t="str">
        <f t="shared" si="49"/>
        <v>เด็กหญิงกสิมาพร   รุ่งเรือง</v>
      </c>
      <c r="L521">
        <f t="shared" si="50"/>
        <v>2721</v>
      </c>
      <c r="M521" t="str">
        <f t="shared" si="51"/>
        <v>ม.3/1</v>
      </c>
      <c r="N521">
        <f t="shared" si="52"/>
        <v>21</v>
      </c>
    </row>
    <row r="522" spans="1:14">
      <c r="A522">
        <v>2724</v>
      </c>
      <c r="B522" t="s">
        <v>730</v>
      </c>
      <c r="C522" t="s">
        <v>657</v>
      </c>
      <c r="D522" t="s">
        <v>296</v>
      </c>
      <c r="E522" t="s">
        <v>367</v>
      </c>
      <c r="F522">
        <v>22</v>
      </c>
      <c r="G522" t="str">
        <f t="shared" si="53"/>
        <v>เด็กหญิงพนิตนันท์   เมาลี</v>
      </c>
      <c r="J522">
        <f t="shared" si="48"/>
        <v>2724</v>
      </c>
      <c r="K522" t="str">
        <f t="shared" si="49"/>
        <v>เด็กหญิงพนิตนันท์   เมาลี</v>
      </c>
      <c r="L522">
        <f t="shared" si="50"/>
        <v>2724</v>
      </c>
      <c r="M522" t="str">
        <f t="shared" si="51"/>
        <v>ม.3/1</v>
      </c>
      <c r="N522">
        <f t="shared" si="52"/>
        <v>22</v>
      </c>
    </row>
    <row r="523" spans="1:14">
      <c r="A523">
        <v>2824</v>
      </c>
      <c r="B523" t="s">
        <v>730</v>
      </c>
      <c r="C523" t="s">
        <v>658</v>
      </c>
      <c r="D523" t="s">
        <v>297</v>
      </c>
      <c r="E523" t="s">
        <v>367</v>
      </c>
      <c r="F523">
        <v>23</v>
      </c>
      <c r="G523" t="str">
        <f t="shared" si="53"/>
        <v>เด็กหญิงชัชฎาภรณ์   ปัดชาเขียว</v>
      </c>
      <c r="J523">
        <f t="shared" si="48"/>
        <v>2824</v>
      </c>
      <c r="K523" t="str">
        <f t="shared" si="49"/>
        <v>เด็กหญิงชัชฎาภรณ์   ปัดชาเขียว</v>
      </c>
      <c r="L523">
        <f t="shared" si="50"/>
        <v>2824</v>
      </c>
      <c r="M523" t="str">
        <f t="shared" si="51"/>
        <v>ม.3/1</v>
      </c>
      <c r="N523">
        <f t="shared" si="52"/>
        <v>23</v>
      </c>
    </row>
    <row r="524" spans="1:14">
      <c r="A524">
        <v>3094</v>
      </c>
      <c r="B524" t="s">
        <v>730</v>
      </c>
      <c r="C524" t="s">
        <v>557</v>
      </c>
      <c r="D524" t="s">
        <v>190</v>
      </c>
      <c r="E524" t="s">
        <v>367</v>
      </c>
      <c r="F524">
        <v>24</v>
      </c>
      <c r="G524" t="str">
        <f t="shared" si="53"/>
        <v>เด็กหญิงภัทรศยา   ปวนคำ</v>
      </c>
      <c r="J524">
        <f t="shared" ref="J524:J587" si="54">A524</f>
        <v>3094</v>
      </c>
      <c r="K524" t="str">
        <f t="shared" ref="K524:K587" si="55">G524</f>
        <v>เด็กหญิงภัทรศยา   ปวนคำ</v>
      </c>
      <c r="L524">
        <f t="shared" ref="L524:L587" si="56">J524</f>
        <v>3094</v>
      </c>
      <c r="M524" t="str">
        <f t="shared" ref="M524:M587" si="57">E524</f>
        <v>ม.3/1</v>
      </c>
      <c r="N524">
        <f t="shared" ref="N524:N587" si="58">F524</f>
        <v>24</v>
      </c>
    </row>
    <row r="525" spans="1:14">
      <c r="A525">
        <v>3267</v>
      </c>
      <c r="B525" t="s">
        <v>730</v>
      </c>
      <c r="C525" t="s">
        <v>1015</v>
      </c>
      <c r="D525" t="s">
        <v>1014</v>
      </c>
      <c r="E525" t="s">
        <v>367</v>
      </c>
      <c r="F525">
        <v>25</v>
      </c>
      <c r="G525" t="str">
        <f t="shared" si="53"/>
        <v>เด็กหญิงวิชญาดา   ชัยชมภู</v>
      </c>
      <c r="J525">
        <f t="shared" si="54"/>
        <v>3267</v>
      </c>
      <c r="K525" t="str">
        <f t="shared" si="55"/>
        <v>เด็กหญิงวิชญาดา   ชัยชมภู</v>
      </c>
      <c r="L525">
        <f t="shared" si="56"/>
        <v>3267</v>
      </c>
      <c r="M525" t="str">
        <f t="shared" si="57"/>
        <v>ม.3/1</v>
      </c>
      <c r="N525">
        <f t="shared" si="58"/>
        <v>25</v>
      </c>
    </row>
    <row r="526" spans="1:14">
      <c r="A526">
        <v>3337</v>
      </c>
      <c r="B526" t="s">
        <v>730</v>
      </c>
      <c r="C526" t="s">
        <v>659</v>
      </c>
      <c r="D526" t="s">
        <v>98</v>
      </c>
      <c r="E526" t="s">
        <v>367</v>
      </c>
      <c r="F526">
        <v>26</v>
      </c>
      <c r="G526" t="str">
        <f t="shared" si="53"/>
        <v>เด็กหญิงธัญวรัตม์   อาจผึ่ง</v>
      </c>
      <c r="J526">
        <f t="shared" si="54"/>
        <v>3337</v>
      </c>
      <c r="K526" t="str">
        <f t="shared" si="55"/>
        <v>เด็กหญิงธัญวรัตม์   อาจผึ่ง</v>
      </c>
      <c r="L526">
        <f t="shared" si="56"/>
        <v>3337</v>
      </c>
      <c r="M526" t="str">
        <f t="shared" si="57"/>
        <v>ม.3/1</v>
      </c>
      <c r="N526">
        <f t="shared" si="58"/>
        <v>26</v>
      </c>
    </row>
    <row r="527" spans="1:14">
      <c r="A527">
        <v>3338</v>
      </c>
      <c r="B527" t="s">
        <v>730</v>
      </c>
      <c r="C527" t="s">
        <v>660</v>
      </c>
      <c r="D527" t="s">
        <v>111</v>
      </c>
      <c r="E527" t="s">
        <v>367</v>
      </c>
      <c r="F527">
        <v>27</v>
      </c>
      <c r="G527" t="str">
        <f t="shared" si="53"/>
        <v>เด็กหญิงพิมพกานต์   ยมภา</v>
      </c>
      <c r="J527">
        <f t="shared" si="54"/>
        <v>3338</v>
      </c>
      <c r="K527" t="str">
        <f t="shared" si="55"/>
        <v>เด็กหญิงพิมพกานต์   ยมภา</v>
      </c>
      <c r="L527">
        <f t="shared" si="56"/>
        <v>3338</v>
      </c>
      <c r="M527" t="str">
        <f t="shared" si="57"/>
        <v>ม.3/1</v>
      </c>
      <c r="N527">
        <f t="shared" si="58"/>
        <v>27</v>
      </c>
    </row>
    <row r="528" spans="1:14">
      <c r="A528">
        <v>3425</v>
      </c>
      <c r="B528" t="s">
        <v>730</v>
      </c>
      <c r="C528" t="s">
        <v>662</v>
      </c>
      <c r="D528" t="s">
        <v>298</v>
      </c>
      <c r="E528" t="s">
        <v>367</v>
      </c>
      <c r="F528">
        <v>28</v>
      </c>
      <c r="G528" t="str">
        <f t="shared" si="53"/>
        <v>เด็กหญิงชลลดา   ขวัญวิเศษ</v>
      </c>
      <c r="J528">
        <f t="shared" si="54"/>
        <v>3425</v>
      </c>
      <c r="K528" t="str">
        <f t="shared" si="55"/>
        <v>เด็กหญิงชลลดา   ขวัญวิเศษ</v>
      </c>
      <c r="L528">
        <f t="shared" si="56"/>
        <v>3425</v>
      </c>
      <c r="M528" t="str">
        <f t="shared" si="57"/>
        <v>ม.3/1</v>
      </c>
      <c r="N528">
        <f t="shared" si="58"/>
        <v>28</v>
      </c>
    </row>
    <row r="529" spans="1:14">
      <c r="A529">
        <v>3427</v>
      </c>
      <c r="B529" t="s">
        <v>730</v>
      </c>
      <c r="C529" t="s">
        <v>611</v>
      </c>
      <c r="D529" t="s">
        <v>299</v>
      </c>
      <c r="E529" t="s">
        <v>367</v>
      </c>
      <c r="F529">
        <v>29</v>
      </c>
      <c r="G529" t="str">
        <f t="shared" si="53"/>
        <v>เด็กหญิงพิมพิกา   เรือนออน</v>
      </c>
      <c r="J529">
        <f t="shared" si="54"/>
        <v>3427</v>
      </c>
      <c r="K529" t="str">
        <f t="shared" si="55"/>
        <v>เด็กหญิงพิมพิกา   เรือนออน</v>
      </c>
      <c r="L529">
        <f t="shared" si="56"/>
        <v>3427</v>
      </c>
      <c r="M529" t="str">
        <f t="shared" si="57"/>
        <v>ม.3/1</v>
      </c>
      <c r="N529">
        <f t="shared" si="58"/>
        <v>29</v>
      </c>
    </row>
    <row r="530" spans="1:14">
      <c r="A530">
        <v>3564</v>
      </c>
      <c r="B530" t="s">
        <v>730</v>
      </c>
      <c r="C530" t="s">
        <v>1124</v>
      </c>
      <c r="D530" t="s">
        <v>1125</v>
      </c>
      <c r="E530" t="s">
        <v>367</v>
      </c>
      <c r="F530">
        <v>30</v>
      </c>
      <c r="G530" t="str">
        <f t="shared" si="53"/>
        <v>เด็กหญิงสรวีย์   กันทาใจ</v>
      </c>
      <c r="J530">
        <f t="shared" si="54"/>
        <v>3564</v>
      </c>
      <c r="K530" t="str">
        <f t="shared" si="55"/>
        <v>เด็กหญิงสรวีย์   กันทาใจ</v>
      </c>
      <c r="L530">
        <f t="shared" si="56"/>
        <v>3564</v>
      </c>
      <c r="M530" t="str">
        <f t="shared" si="57"/>
        <v>ม.3/1</v>
      </c>
      <c r="N530">
        <f t="shared" si="58"/>
        <v>30</v>
      </c>
    </row>
    <row r="531" spans="1:14">
      <c r="A531">
        <v>2725</v>
      </c>
      <c r="B531" t="s">
        <v>730</v>
      </c>
      <c r="C531" t="s">
        <v>679</v>
      </c>
      <c r="D531" t="s">
        <v>136</v>
      </c>
      <c r="E531" t="s">
        <v>367</v>
      </c>
      <c r="F531">
        <v>31</v>
      </c>
      <c r="G531" t="str">
        <f t="shared" si="53"/>
        <v>เด็กหญิงนันทัชพร   แลสันกลาง</v>
      </c>
      <c r="J531">
        <f t="shared" si="54"/>
        <v>2725</v>
      </c>
      <c r="K531" t="str">
        <f t="shared" si="55"/>
        <v>เด็กหญิงนันทัชพร   แลสันกลาง</v>
      </c>
      <c r="L531">
        <f t="shared" si="56"/>
        <v>2725</v>
      </c>
      <c r="M531" t="str">
        <f t="shared" si="57"/>
        <v>ม.3/1</v>
      </c>
      <c r="N531">
        <f t="shared" si="58"/>
        <v>31</v>
      </c>
    </row>
    <row r="532" spans="1:14">
      <c r="A532">
        <v>2524</v>
      </c>
      <c r="B532" t="s">
        <v>729</v>
      </c>
      <c r="C532" t="s">
        <v>605</v>
      </c>
      <c r="D532" t="s">
        <v>302</v>
      </c>
      <c r="E532" t="s">
        <v>368</v>
      </c>
      <c r="F532">
        <v>1</v>
      </c>
      <c r="G532" t="str">
        <f t="shared" si="53"/>
        <v>เด็กชายณัฐวุฒิ   ใจเตจ๊ะ</v>
      </c>
      <c r="J532">
        <f t="shared" si="54"/>
        <v>2524</v>
      </c>
      <c r="K532" t="str">
        <f t="shared" si="55"/>
        <v>เด็กชายณัฐวุฒิ   ใจเตจ๊ะ</v>
      </c>
      <c r="L532">
        <f t="shared" si="56"/>
        <v>2524</v>
      </c>
      <c r="M532" t="str">
        <f t="shared" si="57"/>
        <v>ม.3/2</v>
      </c>
      <c r="N532">
        <f t="shared" si="58"/>
        <v>1</v>
      </c>
    </row>
    <row r="533" spans="1:14">
      <c r="A533">
        <v>2694</v>
      </c>
      <c r="B533" t="s">
        <v>729</v>
      </c>
      <c r="C533" t="s">
        <v>664</v>
      </c>
      <c r="D533" t="s">
        <v>303</v>
      </c>
      <c r="E533" t="s">
        <v>368</v>
      </c>
      <c r="F533">
        <v>2</v>
      </c>
      <c r="G533" t="str">
        <f t="shared" si="53"/>
        <v>เด็กชายศรายุธ   จันสะนาด</v>
      </c>
      <c r="J533">
        <f t="shared" si="54"/>
        <v>2694</v>
      </c>
      <c r="K533" t="str">
        <f t="shared" si="55"/>
        <v>เด็กชายศรายุธ   จันสะนาด</v>
      </c>
      <c r="L533">
        <f t="shared" si="56"/>
        <v>2694</v>
      </c>
      <c r="M533" t="str">
        <f t="shared" si="57"/>
        <v>ม.3/2</v>
      </c>
      <c r="N533">
        <f t="shared" si="58"/>
        <v>2</v>
      </c>
    </row>
    <row r="534" spans="1:14">
      <c r="A534">
        <v>2696</v>
      </c>
      <c r="B534" t="s">
        <v>729</v>
      </c>
      <c r="C534" t="s">
        <v>665</v>
      </c>
      <c r="D534" t="s">
        <v>304</v>
      </c>
      <c r="E534" t="s">
        <v>368</v>
      </c>
      <c r="F534">
        <v>3</v>
      </c>
      <c r="G534" t="str">
        <f t="shared" si="53"/>
        <v>เด็กชายศุภกร   หนูแก้ว</v>
      </c>
      <c r="J534">
        <f t="shared" si="54"/>
        <v>2696</v>
      </c>
      <c r="K534" t="str">
        <f t="shared" si="55"/>
        <v>เด็กชายศุภกร   หนูแก้ว</v>
      </c>
      <c r="L534">
        <f t="shared" si="56"/>
        <v>2696</v>
      </c>
      <c r="M534" t="str">
        <f t="shared" si="57"/>
        <v>ม.3/2</v>
      </c>
      <c r="N534">
        <f t="shared" si="58"/>
        <v>3</v>
      </c>
    </row>
    <row r="535" spans="1:14">
      <c r="A535">
        <v>2709</v>
      </c>
      <c r="B535" t="s">
        <v>729</v>
      </c>
      <c r="C535" t="s">
        <v>666</v>
      </c>
      <c r="D535" t="s">
        <v>305</v>
      </c>
      <c r="E535" t="s">
        <v>368</v>
      </c>
      <c r="F535">
        <v>4</v>
      </c>
      <c r="G535" t="str">
        <f t="shared" si="53"/>
        <v>เด็กชายอมรินทร์   บุตรตา</v>
      </c>
      <c r="J535">
        <f t="shared" si="54"/>
        <v>2709</v>
      </c>
      <c r="K535" t="str">
        <f t="shared" si="55"/>
        <v>เด็กชายอมรินทร์   บุตรตา</v>
      </c>
      <c r="L535">
        <f t="shared" si="56"/>
        <v>2709</v>
      </c>
      <c r="M535" t="str">
        <f t="shared" si="57"/>
        <v>ม.3/2</v>
      </c>
      <c r="N535">
        <f t="shared" si="58"/>
        <v>4</v>
      </c>
    </row>
    <row r="536" spans="1:14">
      <c r="A536">
        <v>2716</v>
      </c>
      <c r="B536" t="s">
        <v>729</v>
      </c>
      <c r="C536" t="s">
        <v>667</v>
      </c>
      <c r="D536" t="s">
        <v>306</v>
      </c>
      <c r="E536" t="s">
        <v>368</v>
      </c>
      <c r="F536">
        <v>5</v>
      </c>
      <c r="G536" t="str">
        <f t="shared" si="53"/>
        <v>เด็กชายอดิเทพ   ใจยปอน</v>
      </c>
      <c r="J536">
        <f t="shared" si="54"/>
        <v>2716</v>
      </c>
      <c r="K536" t="str">
        <f t="shared" si="55"/>
        <v>เด็กชายอดิเทพ   ใจยปอน</v>
      </c>
      <c r="L536">
        <f t="shared" si="56"/>
        <v>2716</v>
      </c>
      <c r="M536" t="str">
        <f t="shared" si="57"/>
        <v>ม.3/2</v>
      </c>
      <c r="N536">
        <f t="shared" si="58"/>
        <v>5</v>
      </c>
    </row>
    <row r="537" spans="1:14">
      <c r="A537">
        <v>2719</v>
      </c>
      <c r="B537" t="s">
        <v>729</v>
      </c>
      <c r="C537" t="s">
        <v>668</v>
      </c>
      <c r="D537" t="s">
        <v>307</v>
      </c>
      <c r="E537" t="s">
        <v>368</v>
      </c>
      <c r="F537">
        <v>6</v>
      </c>
      <c r="G537" t="str">
        <f t="shared" si="53"/>
        <v>เด็กชายก่อบุญ   ไกรเพชร</v>
      </c>
      <c r="J537">
        <f t="shared" si="54"/>
        <v>2719</v>
      </c>
      <c r="K537" t="str">
        <f t="shared" si="55"/>
        <v>เด็กชายก่อบุญ   ไกรเพชร</v>
      </c>
      <c r="L537">
        <f t="shared" si="56"/>
        <v>2719</v>
      </c>
      <c r="M537" t="str">
        <f t="shared" si="57"/>
        <v>ม.3/2</v>
      </c>
      <c r="N537">
        <f t="shared" si="58"/>
        <v>6</v>
      </c>
    </row>
    <row r="538" spans="1:14">
      <c r="A538">
        <v>2822</v>
      </c>
      <c r="B538" t="s">
        <v>729</v>
      </c>
      <c r="C538" t="s">
        <v>669</v>
      </c>
      <c r="D538" t="s">
        <v>308</v>
      </c>
      <c r="E538" t="s">
        <v>368</v>
      </c>
      <c r="F538">
        <v>7</v>
      </c>
      <c r="G538" t="str">
        <f t="shared" si="53"/>
        <v>เด็กชายนันทวุฒิ   ปะหนัน</v>
      </c>
      <c r="J538">
        <f t="shared" si="54"/>
        <v>2822</v>
      </c>
      <c r="K538" t="str">
        <f t="shared" si="55"/>
        <v>เด็กชายนันทวุฒิ   ปะหนัน</v>
      </c>
      <c r="L538">
        <f t="shared" si="56"/>
        <v>2822</v>
      </c>
      <c r="M538" t="str">
        <f t="shared" si="57"/>
        <v>ม.3/2</v>
      </c>
      <c r="N538">
        <f t="shared" si="58"/>
        <v>7</v>
      </c>
    </row>
    <row r="539" spans="1:14">
      <c r="A539">
        <v>3084</v>
      </c>
      <c r="B539" t="s">
        <v>729</v>
      </c>
      <c r="C539" t="s">
        <v>670</v>
      </c>
      <c r="D539" t="s">
        <v>127</v>
      </c>
      <c r="E539" t="s">
        <v>368</v>
      </c>
      <c r="F539">
        <v>8</v>
      </c>
      <c r="G539" t="str">
        <f t="shared" si="53"/>
        <v>เด็กชายชิษณุพงศ์   อินทร์แปง</v>
      </c>
      <c r="J539">
        <f t="shared" si="54"/>
        <v>3084</v>
      </c>
      <c r="K539" t="str">
        <f t="shared" si="55"/>
        <v>เด็กชายชิษณุพงศ์   อินทร์แปง</v>
      </c>
      <c r="L539">
        <f t="shared" si="56"/>
        <v>3084</v>
      </c>
      <c r="M539" t="str">
        <f t="shared" si="57"/>
        <v>ม.3/2</v>
      </c>
      <c r="N539">
        <f t="shared" si="58"/>
        <v>8</v>
      </c>
    </row>
    <row r="540" spans="1:14">
      <c r="A540">
        <v>3085</v>
      </c>
      <c r="B540" t="s">
        <v>729</v>
      </c>
      <c r="C540" t="s">
        <v>594</v>
      </c>
      <c r="D540" t="s">
        <v>278</v>
      </c>
      <c r="E540" t="s">
        <v>368</v>
      </c>
      <c r="F540">
        <v>9</v>
      </c>
      <c r="G540" t="str">
        <f t="shared" si="53"/>
        <v>เด็กชายกิตติพิชญ์   หุ่นดี</v>
      </c>
      <c r="J540">
        <f t="shared" si="54"/>
        <v>3085</v>
      </c>
      <c r="K540" t="str">
        <f t="shared" si="55"/>
        <v>เด็กชายกิตติพิชญ์   หุ่นดี</v>
      </c>
      <c r="L540">
        <f t="shared" si="56"/>
        <v>3085</v>
      </c>
      <c r="M540" t="str">
        <f t="shared" si="57"/>
        <v>ม.3/2</v>
      </c>
      <c r="N540">
        <f t="shared" si="58"/>
        <v>9</v>
      </c>
    </row>
    <row r="541" spans="1:14">
      <c r="A541">
        <v>3160</v>
      </c>
      <c r="B541" t="s">
        <v>729</v>
      </c>
      <c r="C541" t="s">
        <v>671</v>
      </c>
      <c r="D541" t="s">
        <v>309</v>
      </c>
      <c r="E541" t="s">
        <v>368</v>
      </c>
      <c r="F541">
        <v>10</v>
      </c>
      <c r="G541" t="str">
        <f t="shared" si="53"/>
        <v>เด็กชายวีรพัทร   ซุ้นกิ้ม</v>
      </c>
      <c r="J541">
        <f t="shared" si="54"/>
        <v>3160</v>
      </c>
      <c r="K541" t="str">
        <f t="shared" si="55"/>
        <v>เด็กชายวีรพัทร   ซุ้นกิ้ม</v>
      </c>
      <c r="L541">
        <f t="shared" si="56"/>
        <v>3160</v>
      </c>
      <c r="M541" t="str">
        <f t="shared" si="57"/>
        <v>ม.3/2</v>
      </c>
      <c r="N541">
        <f t="shared" si="58"/>
        <v>10</v>
      </c>
    </row>
    <row r="542" spans="1:14">
      <c r="A542">
        <v>3186</v>
      </c>
      <c r="B542" t="s">
        <v>729</v>
      </c>
      <c r="C542" t="s">
        <v>672</v>
      </c>
      <c r="D542" t="s">
        <v>310</v>
      </c>
      <c r="E542" t="s">
        <v>368</v>
      </c>
      <c r="F542">
        <v>11</v>
      </c>
      <c r="G542" t="str">
        <f t="shared" si="53"/>
        <v>เด็กชายแดนพิชัย   ศิริวรรณา</v>
      </c>
      <c r="J542">
        <f t="shared" si="54"/>
        <v>3186</v>
      </c>
      <c r="K542" t="str">
        <f t="shared" si="55"/>
        <v>เด็กชายแดนพิชัย   ศิริวรรณา</v>
      </c>
      <c r="L542">
        <f t="shared" si="56"/>
        <v>3186</v>
      </c>
      <c r="M542" t="str">
        <f t="shared" si="57"/>
        <v>ม.3/2</v>
      </c>
      <c r="N542">
        <f t="shared" si="58"/>
        <v>11</v>
      </c>
    </row>
    <row r="543" spans="1:14">
      <c r="A543">
        <v>3428</v>
      </c>
      <c r="B543" t="s">
        <v>729</v>
      </c>
      <c r="C543" t="s">
        <v>673</v>
      </c>
      <c r="D543" t="s">
        <v>311</v>
      </c>
      <c r="E543" t="s">
        <v>368</v>
      </c>
      <c r="F543">
        <v>12</v>
      </c>
      <c r="G543" t="str">
        <f t="shared" si="53"/>
        <v>เด็กชายญาณพัฒน์   ก๋าใจ</v>
      </c>
      <c r="J543">
        <f t="shared" si="54"/>
        <v>3428</v>
      </c>
      <c r="K543" t="str">
        <f t="shared" si="55"/>
        <v>เด็กชายญาณพัฒน์   ก๋าใจ</v>
      </c>
      <c r="L543">
        <f t="shared" si="56"/>
        <v>3428</v>
      </c>
      <c r="M543" t="str">
        <f t="shared" si="57"/>
        <v>ม.3/2</v>
      </c>
      <c r="N543">
        <f t="shared" si="58"/>
        <v>12</v>
      </c>
    </row>
    <row r="544" spans="1:14">
      <c r="A544">
        <v>3429</v>
      </c>
      <c r="B544" t="s">
        <v>729</v>
      </c>
      <c r="C544" t="s">
        <v>674</v>
      </c>
      <c r="D544" t="s">
        <v>312</v>
      </c>
      <c r="E544" t="s">
        <v>368</v>
      </c>
      <c r="F544">
        <v>13</v>
      </c>
      <c r="G544" t="str">
        <f t="shared" si="53"/>
        <v>เด็กชายมณเฑียร   ใจสม</v>
      </c>
      <c r="J544">
        <f t="shared" si="54"/>
        <v>3429</v>
      </c>
      <c r="K544" t="str">
        <f t="shared" si="55"/>
        <v>เด็กชายมณเฑียร   ใจสม</v>
      </c>
      <c r="L544">
        <f t="shared" si="56"/>
        <v>3429</v>
      </c>
      <c r="M544" t="str">
        <f t="shared" si="57"/>
        <v>ม.3/2</v>
      </c>
      <c r="N544">
        <f t="shared" si="58"/>
        <v>13</v>
      </c>
    </row>
    <row r="545" spans="1:14">
      <c r="A545">
        <v>3431</v>
      </c>
      <c r="B545" t="s">
        <v>729</v>
      </c>
      <c r="C545" t="s">
        <v>1030</v>
      </c>
      <c r="D545" t="s">
        <v>103</v>
      </c>
      <c r="E545" t="s">
        <v>368</v>
      </c>
      <c r="F545">
        <v>14</v>
      </c>
      <c r="G545" t="str">
        <f t="shared" si="53"/>
        <v>เด็กชายเทวราช   ตาสาย</v>
      </c>
      <c r="J545">
        <f t="shared" si="54"/>
        <v>3431</v>
      </c>
      <c r="K545" t="str">
        <f t="shared" si="55"/>
        <v>เด็กชายเทวราช   ตาสาย</v>
      </c>
      <c r="L545">
        <f t="shared" si="56"/>
        <v>3431</v>
      </c>
      <c r="M545" t="str">
        <f t="shared" si="57"/>
        <v>ม.3/2</v>
      </c>
      <c r="N545">
        <f t="shared" si="58"/>
        <v>14</v>
      </c>
    </row>
    <row r="546" spans="1:14">
      <c r="A546">
        <v>2981</v>
      </c>
      <c r="B546" t="s">
        <v>729</v>
      </c>
      <c r="C546" t="s">
        <v>637</v>
      </c>
      <c r="D546" t="s">
        <v>286</v>
      </c>
      <c r="E546" t="s">
        <v>368</v>
      </c>
      <c r="F546">
        <v>15</v>
      </c>
      <c r="G546" t="str">
        <f t="shared" si="53"/>
        <v>เด็กชายวีรภัทร   กิจสุภา</v>
      </c>
      <c r="J546">
        <f t="shared" si="54"/>
        <v>2981</v>
      </c>
      <c r="K546" t="str">
        <f t="shared" si="55"/>
        <v>เด็กชายวีรภัทร   กิจสุภา</v>
      </c>
      <c r="L546">
        <f t="shared" si="56"/>
        <v>2981</v>
      </c>
      <c r="M546" t="str">
        <f t="shared" si="57"/>
        <v>ม.3/2</v>
      </c>
      <c r="N546">
        <f t="shared" si="58"/>
        <v>15</v>
      </c>
    </row>
    <row r="547" spans="1:14">
      <c r="A547">
        <v>3683</v>
      </c>
      <c r="B547" t="s">
        <v>729</v>
      </c>
      <c r="C547" t="s">
        <v>1689</v>
      </c>
      <c r="D547" t="s">
        <v>1690</v>
      </c>
      <c r="E547" t="s">
        <v>368</v>
      </c>
      <c r="F547">
        <v>16</v>
      </c>
      <c r="G547" t="str">
        <f t="shared" si="53"/>
        <v>เด็กชายเมืองชัย   ศรศรี</v>
      </c>
      <c r="J547">
        <f t="shared" si="54"/>
        <v>3683</v>
      </c>
      <c r="K547" t="str">
        <f t="shared" si="55"/>
        <v>เด็กชายเมืองชัย   ศรศรี</v>
      </c>
      <c r="L547">
        <f t="shared" si="56"/>
        <v>3683</v>
      </c>
      <c r="M547" t="str">
        <f t="shared" si="57"/>
        <v>ม.3/2</v>
      </c>
      <c r="N547">
        <f t="shared" si="58"/>
        <v>16</v>
      </c>
    </row>
    <row r="548" spans="1:14">
      <c r="A548">
        <v>2662</v>
      </c>
      <c r="B548" t="s">
        <v>730</v>
      </c>
      <c r="C548" t="s">
        <v>676</v>
      </c>
      <c r="D548" t="s">
        <v>314</v>
      </c>
      <c r="E548" t="s">
        <v>368</v>
      </c>
      <c r="F548">
        <v>17</v>
      </c>
      <c r="G548" t="str">
        <f t="shared" si="53"/>
        <v>เด็กหญิงฟาง   บุญทอง</v>
      </c>
      <c r="J548">
        <f t="shared" si="54"/>
        <v>2662</v>
      </c>
      <c r="K548" t="str">
        <f t="shared" si="55"/>
        <v>เด็กหญิงฟาง   บุญทอง</v>
      </c>
      <c r="L548">
        <f t="shared" si="56"/>
        <v>2662</v>
      </c>
      <c r="M548" t="str">
        <f t="shared" si="57"/>
        <v>ม.3/2</v>
      </c>
      <c r="N548">
        <f t="shared" si="58"/>
        <v>17</v>
      </c>
    </row>
    <row r="549" spans="1:14">
      <c r="A549">
        <v>2699</v>
      </c>
      <c r="B549" t="s">
        <v>730</v>
      </c>
      <c r="C549" t="s">
        <v>677</v>
      </c>
      <c r="D549" t="s">
        <v>315</v>
      </c>
      <c r="E549" t="s">
        <v>368</v>
      </c>
      <c r="F549">
        <v>18</v>
      </c>
      <c r="G549" t="str">
        <f t="shared" si="53"/>
        <v>เด็กหญิงปฎิญญา   ผุดผ่อง</v>
      </c>
      <c r="J549">
        <f t="shared" si="54"/>
        <v>2699</v>
      </c>
      <c r="K549" t="str">
        <f t="shared" si="55"/>
        <v>เด็กหญิงปฎิญญา   ผุดผ่อง</v>
      </c>
      <c r="L549">
        <f t="shared" si="56"/>
        <v>2699</v>
      </c>
      <c r="M549" t="str">
        <f t="shared" si="57"/>
        <v>ม.3/2</v>
      </c>
      <c r="N549">
        <f t="shared" si="58"/>
        <v>18</v>
      </c>
    </row>
    <row r="550" spans="1:14">
      <c r="A550">
        <v>2704</v>
      </c>
      <c r="B550" t="s">
        <v>730</v>
      </c>
      <c r="C550" t="s">
        <v>678</v>
      </c>
      <c r="D550" t="s">
        <v>316</v>
      </c>
      <c r="E550" t="s">
        <v>368</v>
      </c>
      <c r="F550">
        <v>19</v>
      </c>
      <c r="G550" t="str">
        <f t="shared" si="53"/>
        <v>เด็กหญิงนริศรา   มาใจ</v>
      </c>
      <c r="J550">
        <f t="shared" si="54"/>
        <v>2704</v>
      </c>
      <c r="K550" t="str">
        <f t="shared" si="55"/>
        <v>เด็กหญิงนริศรา   มาใจ</v>
      </c>
      <c r="L550">
        <f t="shared" si="56"/>
        <v>2704</v>
      </c>
      <c r="M550" t="str">
        <f t="shared" si="57"/>
        <v>ม.3/2</v>
      </c>
      <c r="N550">
        <f t="shared" si="58"/>
        <v>19</v>
      </c>
    </row>
    <row r="551" spans="1:14">
      <c r="A551">
        <v>2723</v>
      </c>
      <c r="B551" t="s">
        <v>730</v>
      </c>
      <c r="C551" t="s">
        <v>478</v>
      </c>
      <c r="D551" t="s">
        <v>317</v>
      </c>
      <c r="E551" t="s">
        <v>368</v>
      </c>
      <c r="F551">
        <v>20</v>
      </c>
      <c r="G551" t="str">
        <f t="shared" si="53"/>
        <v>เด็กหญิงชนิกานต์   เชียงพรหมมา</v>
      </c>
      <c r="J551">
        <f t="shared" si="54"/>
        <v>2723</v>
      </c>
      <c r="K551" t="str">
        <f t="shared" si="55"/>
        <v>เด็กหญิงชนิกานต์   เชียงพรหมมา</v>
      </c>
      <c r="L551">
        <f t="shared" si="56"/>
        <v>2723</v>
      </c>
      <c r="M551" t="str">
        <f t="shared" si="57"/>
        <v>ม.3/2</v>
      </c>
      <c r="N551">
        <f t="shared" si="58"/>
        <v>20</v>
      </c>
    </row>
    <row r="552" spans="1:14">
      <c r="A552">
        <v>2727</v>
      </c>
      <c r="B552" t="s">
        <v>730</v>
      </c>
      <c r="C552" t="s">
        <v>680</v>
      </c>
      <c r="D552" t="s">
        <v>318</v>
      </c>
      <c r="E552" t="s">
        <v>368</v>
      </c>
      <c r="F552">
        <v>21</v>
      </c>
      <c r="G552" t="str">
        <f t="shared" si="53"/>
        <v>เด็กหญิงสุธิดา   เตจ๊ะน้อย</v>
      </c>
      <c r="J552">
        <f t="shared" si="54"/>
        <v>2727</v>
      </c>
      <c r="K552" t="str">
        <f t="shared" si="55"/>
        <v>เด็กหญิงสุธิดา   เตจ๊ะน้อย</v>
      </c>
      <c r="L552">
        <f t="shared" si="56"/>
        <v>2727</v>
      </c>
      <c r="M552" t="str">
        <f t="shared" si="57"/>
        <v>ม.3/2</v>
      </c>
      <c r="N552">
        <f t="shared" si="58"/>
        <v>21</v>
      </c>
    </row>
    <row r="553" spans="1:14">
      <c r="A553">
        <v>2823</v>
      </c>
      <c r="B553" t="s">
        <v>730</v>
      </c>
      <c r="C553" t="s">
        <v>681</v>
      </c>
      <c r="D553" t="s">
        <v>319</v>
      </c>
      <c r="E553" t="s">
        <v>368</v>
      </c>
      <c r="F553">
        <v>22</v>
      </c>
      <c r="G553" t="str">
        <f t="shared" si="53"/>
        <v>เด็กหญิงวิไลวรรณ   อุปละ</v>
      </c>
      <c r="J553">
        <f t="shared" si="54"/>
        <v>2823</v>
      </c>
      <c r="K553" t="str">
        <f t="shared" si="55"/>
        <v>เด็กหญิงวิไลวรรณ   อุปละ</v>
      </c>
      <c r="L553">
        <f t="shared" si="56"/>
        <v>2823</v>
      </c>
      <c r="M553" t="str">
        <f t="shared" si="57"/>
        <v>ม.3/2</v>
      </c>
      <c r="N553">
        <f t="shared" si="58"/>
        <v>22</v>
      </c>
    </row>
    <row r="554" spans="1:14">
      <c r="A554">
        <v>3086</v>
      </c>
      <c r="B554" t="s">
        <v>730</v>
      </c>
      <c r="C554" t="s">
        <v>450</v>
      </c>
      <c r="D554" t="s">
        <v>320</v>
      </c>
      <c r="E554" t="s">
        <v>368</v>
      </c>
      <c r="F554">
        <v>23</v>
      </c>
      <c r="G554" t="str">
        <f t="shared" si="53"/>
        <v>เด็กหญิงชัญญานุช   คำจันทร์</v>
      </c>
      <c r="J554">
        <f t="shared" si="54"/>
        <v>3086</v>
      </c>
      <c r="K554" t="str">
        <f t="shared" si="55"/>
        <v>เด็กหญิงชัญญานุช   คำจันทร์</v>
      </c>
      <c r="L554">
        <f t="shared" si="56"/>
        <v>3086</v>
      </c>
      <c r="M554" t="str">
        <f t="shared" si="57"/>
        <v>ม.3/2</v>
      </c>
      <c r="N554">
        <f t="shared" si="58"/>
        <v>23</v>
      </c>
    </row>
    <row r="555" spans="1:14">
      <c r="A555">
        <v>3158</v>
      </c>
      <c r="B555" t="s">
        <v>730</v>
      </c>
      <c r="C555" t="s">
        <v>682</v>
      </c>
      <c r="D555" t="s">
        <v>321</v>
      </c>
      <c r="E555" t="s">
        <v>368</v>
      </c>
      <c r="F555">
        <v>24</v>
      </c>
      <c r="G555" t="str">
        <f t="shared" si="53"/>
        <v>เด็กหญิงสุทธิดา   โพธิเลิศ</v>
      </c>
      <c r="J555">
        <f t="shared" si="54"/>
        <v>3158</v>
      </c>
      <c r="K555" t="str">
        <f t="shared" si="55"/>
        <v>เด็กหญิงสุทธิดา   โพธิเลิศ</v>
      </c>
      <c r="L555">
        <f t="shared" si="56"/>
        <v>3158</v>
      </c>
      <c r="M555" t="str">
        <f t="shared" si="57"/>
        <v>ม.3/2</v>
      </c>
      <c r="N555">
        <f t="shared" si="58"/>
        <v>24</v>
      </c>
    </row>
    <row r="556" spans="1:14">
      <c r="A556">
        <v>3159</v>
      </c>
      <c r="B556" t="s">
        <v>730</v>
      </c>
      <c r="C556" t="s">
        <v>683</v>
      </c>
      <c r="D556" t="s">
        <v>31</v>
      </c>
      <c r="E556" t="s">
        <v>368</v>
      </c>
      <c r="F556">
        <v>25</v>
      </c>
      <c r="G556" t="str">
        <f t="shared" si="53"/>
        <v>เด็กหญิงรุ้งลาวัลย์   สุวรรณ์</v>
      </c>
      <c r="J556">
        <f t="shared" si="54"/>
        <v>3159</v>
      </c>
      <c r="K556" t="str">
        <f t="shared" si="55"/>
        <v>เด็กหญิงรุ้งลาวัลย์   สุวรรณ์</v>
      </c>
      <c r="L556">
        <f t="shared" si="56"/>
        <v>3159</v>
      </c>
      <c r="M556" t="str">
        <f t="shared" si="57"/>
        <v>ม.3/2</v>
      </c>
      <c r="N556">
        <f t="shared" si="58"/>
        <v>25</v>
      </c>
    </row>
    <row r="557" spans="1:14">
      <c r="A557">
        <v>3339</v>
      </c>
      <c r="B557" t="s">
        <v>730</v>
      </c>
      <c r="C557" t="s">
        <v>1029</v>
      </c>
      <c r="D557" t="s">
        <v>322</v>
      </c>
      <c r="E557" t="s">
        <v>368</v>
      </c>
      <c r="F557">
        <v>26</v>
      </c>
      <c r="G557" t="str">
        <f t="shared" si="53"/>
        <v>เด็กหญิงวิมลสิริ   ตั๋นใจ</v>
      </c>
      <c r="J557">
        <f t="shared" si="54"/>
        <v>3339</v>
      </c>
      <c r="K557" t="str">
        <f t="shared" si="55"/>
        <v>เด็กหญิงวิมลสิริ   ตั๋นใจ</v>
      </c>
      <c r="L557">
        <f t="shared" si="56"/>
        <v>3339</v>
      </c>
      <c r="M557" t="str">
        <f t="shared" si="57"/>
        <v>ม.3/2</v>
      </c>
      <c r="N557">
        <f t="shared" si="58"/>
        <v>26</v>
      </c>
    </row>
    <row r="558" spans="1:14">
      <c r="A558">
        <v>3430</v>
      </c>
      <c r="B558" t="s">
        <v>730</v>
      </c>
      <c r="C558" t="s">
        <v>675</v>
      </c>
      <c r="D558" t="s">
        <v>313</v>
      </c>
      <c r="E558" t="s">
        <v>368</v>
      </c>
      <c r="F558">
        <v>27</v>
      </c>
      <c r="G558" t="str">
        <f t="shared" si="53"/>
        <v>เด็กหญิงอดิศา   คำลือชัย</v>
      </c>
      <c r="J558">
        <f t="shared" si="54"/>
        <v>3430</v>
      </c>
      <c r="K558" t="str">
        <f t="shared" si="55"/>
        <v>เด็กหญิงอดิศา   คำลือชัย</v>
      </c>
      <c r="L558">
        <f t="shared" si="56"/>
        <v>3430</v>
      </c>
      <c r="M558" t="str">
        <f t="shared" si="57"/>
        <v>ม.3/2</v>
      </c>
      <c r="N558">
        <f t="shared" si="58"/>
        <v>27</v>
      </c>
    </row>
    <row r="559" spans="1:14">
      <c r="A559">
        <v>3432</v>
      </c>
      <c r="B559" t="s">
        <v>730</v>
      </c>
      <c r="C559" t="s">
        <v>684</v>
      </c>
      <c r="D559" t="s">
        <v>323</v>
      </c>
      <c r="E559" t="s">
        <v>368</v>
      </c>
      <c r="F559">
        <v>28</v>
      </c>
      <c r="G559" t="str">
        <f t="shared" si="53"/>
        <v>เด็กหญิงจรรยา   สีลาออน</v>
      </c>
      <c r="J559">
        <f t="shared" si="54"/>
        <v>3432</v>
      </c>
      <c r="K559" t="str">
        <f t="shared" si="55"/>
        <v>เด็กหญิงจรรยา   สีลาออน</v>
      </c>
      <c r="L559">
        <f t="shared" si="56"/>
        <v>3432</v>
      </c>
      <c r="M559" t="str">
        <f t="shared" si="57"/>
        <v>ม.3/2</v>
      </c>
      <c r="N559">
        <f t="shared" si="58"/>
        <v>28</v>
      </c>
    </row>
    <row r="560" spans="1:14">
      <c r="A560">
        <v>3434</v>
      </c>
      <c r="B560" t="s">
        <v>730</v>
      </c>
      <c r="C560" t="s">
        <v>449</v>
      </c>
      <c r="D560" t="s">
        <v>325</v>
      </c>
      <c r="E560" t="s">
        <v>368</v>
      </c>
      <c r="F560">
        <v>29</v>
      </c>
      <c r="G560" t="str">
        <f t="shared" si="53"/>
        <v>เด็กหญิงณัฐณิชา   ทะนะ</v>
      </c>
      <c r="J560">
        <f t="shared" si="54"/>
        <v>3434</v>
      </c>
      <c r="K560" t="str">
        <f t="shared" si="55"/>
        <v>เด็กหญิงณัฐณิชา   ทะนะ</v>
      </c>
      <c r="L560">
        <f t="shared" si="56"/>
        <v>3434</v>
      </c>
      <c r="M560" t="str">
        <f t="shared" si="57"/>
        <v>ม.3/2</v>
      </c>
      <c r="N560">
        <f t="shared" si="58"/>
        <v>29</v>
      </c>
    </row>
    <row r="561" spans="1:14">
      <c r="A561">
        <v>3435</v>
      </c>
      <c r="B561" t="s">
        <v>730</v>
      </c>
      <c r="C561" t="s">
        <v>686</v>
      </c>
      <c r="D561" t="s">
        <v>326</v>
      </c>
      <c r="E561" t="s">
        <v>368</v>
      </c>
      <c r="F561">
        <v>30</v>
      </c>
      <c r="G561" t="str">
        <f t="shared" si="53"/>
        <v>เด็กหญิงรัตติกาล   อกใจ</v>
      </c>
      <c r="J561">
        <f t="shared" si="54"/>
        <v>3435</v>
      </c>
      <c r="K561" t="str">
        <f t="shared" si="55"/>
        <v>เด็กหญิงรัตติกาล   อกใจ</v>
      </c>
      <c r="L561">
        <f t="shared" si="56"/>
        <v>3435</v>
      </c>
      <c r="M561" t="str">
        <f t="shared" si="57"/>
        <v>ม.3/2</v>
      </c>
      <c r="N561">
        <f t="shared" si="58"/>
        <v>30</v>
      </c>
    </row>
    <row r="562" spans="1:14">
      <c r="A562">
        <v>3626</v>
      </c>
      <c r="B562" t="s">
        <v>729</v>
      </c>
      <c r="C562" t="s">
        <v>1150</v>
      </c>
      <c r="D562" t="s">
        <v>1151</v>
      </c>
      <c r="E562" t="s">
        <v>1522</v>
      </c>
      <c r="F562">
        <v>1</v>
      </c>
      <c r="G562" t="str">
        <f t="shared" ref="G562:G593" si="59">CONCATENATE(B562,C562,"   ",D562)</f>
        <v>เด็กชายต้นกล้า    ไม้หอม</v>
      </c>
      <c r="J562">
        <f t="shared" si="54"/>
        <v>3626</v>
      </c>
      <c r="K562" t="str">
        <f t="shared" si="55"/>
        <v>เด็กชายต้นกล้า    ไม้หอม</v>
      </c>
      <c r="L562">
        <f t="shared" si="56"/>
        <v>3626</v>
      </c>
      <c r="M562" t="str">
        <f t="shared" si="57"/>
        <v>มอน1</v>
      </c>
      <c r="N562">
        <f t="shared" si="58"/>
        <v>1</v>
      </c>
    </row>
    <row r="563" spans="1:14">
      <c r="A563">
        <v>3648</v>
      </c>
      <c r="B563" t="s">
        <v>729</v>
      </c>
      <c r="C563" t="s">
        <v>665</v>
      </c>
      <c r="D563" t="s">
        <v>222</v>
      </c>
      <c r="E563" t="s">
        <v>1522</v>
      </c>
      <c r="F563">
        <v>2</v>
      </c>
      <c r="G563" t="str">
        <f t="shared" si="59"/>
        <v>เด็กชายศุภกร   ศิวพิทักษ์สวัสดิ์</v>
      </c>
      <c r="J563">
        <f t="shared" si="54"/>
        <v>3648</v>
      </c>
      <c r="K563" t="str">
        <f t="shared" si="55"/>
        <v>เด็กชายศุภกร   ศิวพิทักษ์สวัสดิ์</v>
      </c>
      <c r="L563">
        <f t="shared" si="56"/>
        <v>3648</v>
      </c>
      <c r="M563" t="str">
        <f t="shared" si="57"/>
        <v>มอน1</v>
      </c>
      <c r="N563">
        <f t="shared" si="58"/>
        <v>2</v>
      </c>
    </row>
    <row r="564" spans="1:14">
      <c r="A564">
        <v>3663</v>
      </c>
      <c r="B564" t="s">
        <v>729</v>
      </c>
      <c r="C564" t="s">
        <v>1253</v>
      </c>
      <c r="D564" t="s">
        <v>1254</v>
      </c>
      <c r="E564" t="s">
        <v>1522</v>
      </c>
      <c r="F564">
        <v>3</v>
      </c>
      <c r="G564" t="str">
        <f t="shared" si="59"/>
        <v>เด็กชายกันตภณ   ศรีสุวรรณ</v>
      </c>
      <c r="J564">
        <f t="shared" si="54"/>
        <v>3663</v>
      </c>
      <c r="K564" t="str">
        <f t="shared" si="55"/>
        <v>เด็กชายกันตภณ   ศรีสุวรรณ</v>
      </c>
      <c r="L564">
        <f t="shared" si="56"/>
        <v>3663</v>
      </c>
      <c r="M564" t="str">
        <f t="shared" si="57"/>
        <v>มอน1</v>
      </c>
      <c r="N564">
        <f t="shared" si="58"/>
        <v>3</v>
      </c>
    </row>
    <row r="565" spans="1:14">
      <c r="A565">
        <v>3719</v>
      </c>
      <c r="B565" t="s">
        <v>729</v>
      </c>
      <c r="C565" t="s">
        <v>1712</v>
      </c>
      <c r="D565" t="s">
        <v>1713</v>
      </c>
      <c r="E565" t="s">
        <v>1522</v>
      </c>
      <c r="F565">
        <v>4</v>
      </c>
      <c r="G565" t="str">
        <f t="shared" si="59"/>
        <v>เด็กชายอัฑฒกร   ชัยนาม</v>
      </c>
      <c r="J565">
        <f t="shared" si="54"/>
        <v>3719</v>
      </c>
      <c r="K565" t="str">
        <f t="shared" si="55"/>
        <v>เด็กชายอัฑฒกร   ชัยนาม</v>
      </c>
      <c r="L565">
        <f t="shared" si="56"/>
        <v>3719</v>
      </c>
      <c r="M565" t="str">
        <f t="shared" si="57"/>
        <v>มอน1</v>
      </c>
      <c r="N565">
        <f t="shared" si="58"/>
        <v>4</v>
      </c>
    </row>
    <row r="566" spans="1:14">
      <c r="A566">
        <v>3722</v>
      </c>
      <c r="B566" t="s">
        <v>729</v>
      </c>
      <c r="C566" t="s">
        <v>1763</v>
      </c>
      <c r="D566" t="s">
        <v>1764</v>
      </c>
      <c r="E566" t="s">
        <v>1522</v>
      </c>
      <c r="F566">
        <v>5</v>
      </c>
      <c r="G566" t="str">
        <f t="shared" si="59"/>
        <v>เด็กชายกวินภพ   เตวิยะ</v>
      </c>
      <c r="J566">
        <f t="shared" si="54"/>
        <v>3722</v>
      </c>
      <c r="K566" t="str">
        <f t="shared" si="55"/>
        <v>เด็กชายกวินภพ   เตวิยะ</v>
      </c>
      <c r="L566">
        <f t="shared" si="56"/>
        <v>3722</v>
      </c>
      <c r="M566" t="str">
        <f t="shared" si="57"/>
        <v>มอน1</v>
      </c>
      <c r="N566">
        <f t="shared" si="58"/>
        <v>5</v>
      </c>
    </row>
    <row r="567" spans="1:14">
      <c r="A567">
        <v>3723</v>
      </c>
      <c r="B567" t="s">
        <v>729</v>
      </c>
      <c r="C567" t="s">
        <v>1765</v>
      </c>
      <c r="D567" t="s">
        <v>1766</v>
      </c>
      <c r="E567" t="s">
        <v>1522</v>
      </c>
      <c r="F567">
        <v>6</v>
      </c>
      <c r="G567" t="str">
        <f t="shared" si="59"/>
        <v>เด็กชายศิวกรณ์   รักไทย</v>
      </c>
      <c r="J567">
        <f t="shared" si="54"/>
        <v>3723</v>
      </c>
      <c r="K567" t="str">
        <f t="shared" si="55"/>
        <v>เด็กชายศิวกรณ์   รักไทย</v>
      </c>
      <c r="L567">
        <f t="shared" si="56"/>
        <v>3723</v>
      </c>
      <c r="M567" t="str">
        <f t="shared" si="57"/>
        <v>มอน1</v>
      </c>
      <c r="N567">
        <f t="shared" si="58"/>
        <v>6</v>
      </c>
    </row>
    <row r="568" spans="1:14">
      <c r="A568">
        <v>3535</v>
      </c>
      <c r="B568" t="s">
        <v>730</v>
      </c>
      <c r="C568" t="s">
        <v>968</v>
      </c>
      <c r="D568" t="s">
        <v>875</v>
      </c>
      <c r="E568" t="s">
        <v>1522</v>
      </c>
      <c r="F568">
        <v>7</v>
      </c>
      <c r="G568" t="str">
        <f t="shared" si="59"/>
        <v>เด็กหญิงกชนิภา   มโนสา</v>
      </c>
      <c r="J568">
        <f t="shared" si="54"/>
        <v>3535</v>
      </c>
      <c r="K568" t="str">
        <f t="shared" si="55"/>
        <v>เด็กหญิงกชนิภา   มโนสา</v>
      </c>
      <c r="L568">
        <f t="shared" si="56"/>
        <v>3535</v>
      </c>
      <c r="M568" t="str">
        <f t="shared" si="57"/>
        <v>มอน1</v>
      </c>
      <c r="N568">
        <f t="shared" si="58"/>
        <v>7</v>
      </c>
    </row>
    <row r="569" spans="1:14">
      <c r="A569">
        <v>3537</v>
      </c>
      <c r="B569" t="s">
        <v>730</v>
      </c>
      <c r="C569" t="s">
        <v>970</v>
      </c>
      <c r="D569" t="s">
        <v>851</v>
      </c>
      <c r="E569" t="s">
        <v>1522</v>
      </c>
      <c r="F569">
        <v>8</v>
      </c>
      <c r="G569" t="str">
        <f t="shared" si="59"/>
        <v>เด็กหญิงกัญญาภา   ลือใจ</v>
      </c>
      <c r="J569">
        <f t="shared" si="54"/>
        <v>3537</v>
      </c>
      <c r="K569" t="str">
        <f t="shared" si="55"/>
        <v>เด็กหญิงกัญญาภา   ลือใจ</v>
      </c>
      <c r="L569">
        <f t="shared" si="56"/>
        <v>3537</v>
      </c>
      <c r="M569" t="str">
        <f t="shared" si="57"/>
        <v>มอน1</v>
      </c>
      <c r="N569">
        <f t="shared" si="58"/>
        <v>8</v>
      </c>
    </row>
    <row r="570" spans="1:14">
      <c r="A570">
        <v>3547</v>
      </c>
      <c r="B570" t="s">
        <v>730</v>
      </c>
      <c r="C570" t="s">
        <v>979</v>
      </c>
      <c r="D570" t="s">
        <v>188</v>
      </c>
      <c r="E570" t="s">
        <v>1522</v>
      </c>
      <c r="F570">
        <v>9</v>
      </c>
      <c r="G570" t="str">
        <f t="shared" si="59"/>
        <v>เด็กหญิงปรียภัสสรา   กุณาเลย</v>
      </c>
      <c r="J570">
        <f t="shared" si="54"/>
        <v>3547</v>
      </c>
      <c r="K570" t="str">
        <f t="shared" si="55"/>
        <v>เด็กหญิงปรียภัสสรา   กุณาเลย</v>
      </c>
      <c r="L570">
        <f t="shared" si="56"/>
        <v>3547</v>
      </c>
      <c r="M570" t="str">
        <f t="shared" si="57"/>
        <v>มอน1</v>
      </c>
      <c r="N570">
        <f t="shared" si="58"/>
        <v>9</v>
      </c>
    </row>
    <row r="571" spans="1:14">
      <c r="A571">
        <v>3552</v>
      </c>
      <c r="B571" t="s">
        <v>730</v>
      </c>
      <c r="C571" t="s">
        <v>983</v>
      </c>
      <c r="D571" t="s">
        <v>886</v>
      </c>
      <c r="E571" t="s">
        <v>1522</v>
      </c>
      <c r="F571">
        <v>10</v>
      </c>
      <c r="G571" t="str">
        <f t="shared" si="59"/>
        <v>เด็กหญิงลลิตา   วรรณเจริญ</v>
      </c>
      <c r="J571">
        <f t="shared" si="54"/>
        <v>3552</v>
      </c>
      <c r="K571" t="str">
        <f t="shared" si="55"/>
        <v>เด็กหญิงลลิตา   วรรณเจริญ</v>
      </c>
      <c r="L571">
        <f t="shared" si="56"/>
        <v>3552</v>
      </c>
      <c r="M571" t="str">
        <f t="shared" si="57"/>
        <v>มอน1</v>
      </c>
      <c r="N571">
        <f t="shared" si="58"/>
        <v>10</v>
      </c>
    </row>
    <row r="572" spans="1:14">
      <c r="A572">
        <v>3631</v>
      </c>
      <c r="B572" t="s">
        <v>730</v>
      </c>
      <c r="C572" t="s">
        <v>1155</v>
      </c>
      <c r="D572" t="s">
        <v>1156</v>
      </c>
      <c r="E572" t="s">
        <v>1522</v>
      </c>
      <c r="F572">
        <v>11</v>
      </c>
      <c r="G572" t="str">
        <f t="shared" si="59"/>
        <v>เด็กหญิงจิรชยา    รัศมี</v>
      </c>
      <c r="J572">
        <f t="shared" si="54"/>
        <v>3631</v>
      </c>
      <c r="K572" t="str">
        <f t="shared" si="55"/>
        <v>เด็กหญิงจิรชยา    รัศมี</v>
      </c>
      <c r="L572">
        <f t="shared" si="56"/>
        <v>3631</v>
      </c>
      <c r="M572" t="str">
        <f t="shared" si="57"/>
        <v>มอน1</v>
      </c>
      <c r="N572">
        <f t="shared" si="58"/>
        <v>11</v>
      </c>
    </row>
    <row r="573" spans="1:14">
      <c r="A573">
        <v>3633</v>
      </c>
      <c r="B573" t="s">
        <v>730</v>
      </c>
      <c r="C573" t="s">
        <v>1157</v>
      </c>
      <c r="D573" t="s">
        <v>1158</v>
      </c>
      <c r="E573" t="s">
        <v>1522</v>
      </c>
      <c r="F573">
        <v>12</v>
      </c>
      <c r="G573" t="str">
        <f t="shared" si="59"/>
        <v>เด็กหญิงชลนิภา    กุสาวดี</v>
      </c>
      <c r="J573">
        <f t="shared" si="54"/>
        <v>3633</v>
      </c>
      <c r="K573" t="str">
        <f t="shared" si="55"/>
        <v>เด็กหญิงชลนิภา    กุสาวดี</v>
      </c>
      <c r="L573">
        <f t="shared" si="56"/>
        <v>3633</v>
      </c>
      <c r="M573" t="str">
        <f t="shared" si="57"/>
        <v>มอน1</v>
      </c>
      <c r="N573">
        <f t="shared" si="58"/>
        <v>12</v>
      </c>
    </row>
    <row r="574" spans="1:14">
      <c r="A574">
        <v>3662</v>
      </c>
      <c r="B574" t="s">
        <v>730</v>
      </c>
      <c r="C574" t="s">
        <v>1233</v>
      </c>
      <c r="D574" t="s">
        <v>1234</v>
      </c>
      <c r="E574" t="s">
        <v>1522</v>
      </c>
      <c r="F574">
        <v>13</v>
      </c>
      <c r="G574" t="str">
        <f t="shared" si="59"/>
        <v>เด็กหญิงบุษยาภรณ์   ด่านทอง</v>
      </c>
      <c r="J574">
        <f t="shared" si="54"/>
        <v>3662</v>
      </c>
      <c r="K574" t="str">
        <f t="shared" si="55"/>
        <v>เด็กหญิงบุษยาภรณ์   ด่านทอง</v>
      </c>
      <c r="L574">
        <f t="shared" si="56"/>
        <v>3662</v>
      </c>
      <c r="M574" t="str">
        <f t="shared" si="57"/>
        <v>มอน1</v>
      </c>
      <c r="N574">
        <f t="shared" si="58"/>
        <v>13</v>
      </c>
    </row>
    <row r="575" spans="1:14">
      <c r="A575">
        <v>3720</v>
      </c>
      <c r="B575" t="s">
        <v>730</v>
      </c>
      <c r="C575" t="s">
        <v>1720</v>
      </c>
      <c r="D575" t="s">
        <v>1721</v>
      </c>
      <c r="E575" t="s">
        <v>1522</v>
      </c>
      <c r="F575">
        <v>14</v>
      </c>
      <c r="G575" t="str">
        <f t="shared" si="59"/>
        <v>เด็กหญิงมินรญา   อินต๊ะแสน</v>
      </c>
      <c r="J575">
        <f t="shared" si="54"/>
        <v>3720</v>
      </c>
      <c r="K575" t="str">
        <f t="shared" si="55"/>
        <v>เด็กหญิงมินรญา   อินต๊ะแสน</v>
      </c>
      <c r="L575">
        <f t="shared" si="56"/>
        <v>3720</v>
      </c>
      <c r="M575" t="str">
        <f t="shared" si="57"/>
        <v>มอน1</v>
      </c>
      <c r="N575">
        <f t="shared" si="58"/>
        <v>14</v>
      </c>
    </row>
    <row r="576" spans="1:14">
      <c r="A576">
        <v>3721</v>
      </c>
      <c r="B576" t="s">
        <v>730</v>
      </c>
      <c r="C576" t="s">
        <v>917</v>
      </c>
      <c r="D576" t="s">
        <v>1722</v>
      </c>
      <c r="E576" t="s">
        <v>1522</v>
      </c>
      <c r="F576">
        <v>15</v>
      </c>
      <c r="G576" t="str">
        <f t="shared" si="59"/>
        <v>เด็กหญิงพิชญาภา   จันทร์เดช</v>
      </c>
      <c r="J576">
        <f t="shared" si="54"/>
        <v>3721</v>
      </c>
      <c r="K576" t="str">
        <f t="shared" si="55"/>
        <v>เด็กหญิงพิชญาภา   จันทร์เดช</v>
      </c>
      <c r="L576">
        <f t="shared" si="56"/>
        <v>3721</v>
      </c>
      <c r="M576" t="str">
        <f t="shared" si="57"/>
        <v>มอน1</v>
      </c>
      <c r="N576">
        <f t="shared" si="58"/>
        <v>15</v>
      </c>
    </row>
    <row r="577" spans="1:14">
      <c r="A577">
        <v>3500</v>
      </c>
      <c r="B577" t="s">
        <v>729</v>
      </c>
      <c r="C577" t="s">
        <v>941</v>
      </c>
      <c r="D577" t="s">
        <v>850</v>
      </c>
      <c r="E577" t="s">
        <v>1523</v>
      </c>
      <c r="F577">
        <v>1</v>
      </c>
      <c r="G577" t="str">
        <f t="shared" si="59"/>
        <v>เด็กชายกฤติน   ศิริบรรจง</v>
      </c>
      <c r="J577">
        <f t="shared" si="54"/>
        <v>3500</v>
      </c>
      <c r="K577" t="str">
        <f t="shared" si="55"/>
        <v>เด็กชายกฤติน   ศิริบรรจง</v>
      </c>
      <c r="L577">
        <f t="shared" si="56"/>
        <v>3500</v>
      </c>
      <c r="M577" t="str">
        <f t="shared" si="57"/>
        <v>มอน2</v>
      </c>
      <c r="N577">
        <f t="shared" si="58"/>
        <v>1</v>
      </c>
    </row>
    <row r="578" spans="1:14">
      <c r="A578">
        <v>3505</v>
      </c>
      <c r="B578" t="s">
        <v>729</v>
      </c>
      <c r="C578" t="s">
        <v>945</v>
      </c>
      <c r="D578" t="s">
        <v>855</v>
      </c>
      <c r="E578" t="s">
        <v>1523</v>
      </c>
      <c r="F578">
        <v>2</v>
      </c>
      <c r="G578" t="str">
        <f t="shared" si="59"/>
        <v>เด็กชายธัชธรรม์   ธรรมากาศ</v>
      </c>
      <c r="J578">
        <f t="shared" si="54"/>
        <v>3505</v>
      </c>
      <c r="K578" t="str">
        <f t="shared" si="55"/>
        <v>เด็กชายธัชธรรม์   ธรรมากาศ</v>
      </c>
      <c r="L578">
        <f t="shared" si="56"/>
        <v>3505</v>
      </c>
      <c r="M578" t="str">
        <f t="shared" si="57"/>
        <v>มอน2</v>
      </c>
      <c r="N578">
        <f t="shared" si="58"/>
        <v>2</v>
      </c>
    </row>
    <row r="579" spans="1:14">
      <c r="A579">
        <v>3511</v>
      </c>
      <c r="B579" t="s">
        <v>729</v>
      </c>
      <c r="C579" t="s">
        <v>951</v>
      </c>
      <c r="D579" t="s">
        <v>1033</v>
      </c>
      <c r="E579" t="s">
        <v>1523</v>
      </c>
      <c r="F579">
        <v>3</v>
      </c>
      <c r="G579" t="str">
        <f t="shared" si="59"/>
        <v>เด็กชายรัชชานนท์   ประเสริฐจีวะ</v>
      </c>
      <c r="J579">
        <f t="shared" si="54"/>
        <v>3511</v>
      </c>
      <c r="K579" t="str">
        <f t="shared" si="55"/>
        <v>เด็กชายรัชชานนท์   ประเสริฐจีวะ</v>
      </c>
      <c r="L579">
        <f t="shared" si="56"/>
        <v>3511</v>
      </c>
      <c r="M579" t="str">
        <f t="shared" si="57"/>
        <v>มอน2</v>
      </c>
      <c r="N579">
        <f t="shared" si="58"/>
        <v>3</v>
      </c>
    </row>
    <row r="580" spans="1:14">
      <c r="A580">
        <v>3623</v>
      </c>
      <c r="B580" t="s">
        <v>729</v>
      </c>
      <c r="C580" t="s">
        <v>1147</v>
      </c>
      <c r="D580" t="s">
        <v>85</v>
      </c>
      <c r="E580" t="s">
        <v>1523</v>
      </c>
      <c r="F580">
        <v>4</v>
      </c>
      <c r="G580" t="str">
        <f t="shared" si="59"/>
        <v>เด็กชายณัฐชนนท์    เชื้อเมืองพาน</v>
      </c>
      <c r="J580">
        <f t="shared" si="54"/>
        <v>3623</v>
      </c>
      <c r="K580" t="str">
        <f t="shared" si="55"/>
        <v>เด็กชายณัฐชนนท์    เชื้อเมืองพาน</v>
      </c>
      <c r="L580">
        <f t="shared" si="56"/>
        <v>3623</v>
      </c>
      <c r="M580" t="str">
        <f t="shared" si="57"/>
        <v>มอน2</v>
      </c>
      <c r="N580">
        <f t="shared" si="58"/>
        <v>4</v>
      </c>
    </row>
    <row r="581" spans="1:14">
      <c r="A581">
        <v>3738</v>
      </c>
      <c r="B581" t="s">
        <v>729</v>
      </c>
      <c r="C581" t="s">
        <v>1752</v>
      </c>
      <c r="D581" t="s">
        <v>1753</v>
      </c>
      <c r="E581" t="s">
        <v>1523</v>
      </c>
      <c r="F581">
        <v>5</v>
      </c>
      <c r="G581" t="str">
        <f t="shared" si="59"/>
        <v>เด็กชายณณณวัตม์   พุทธัง</v>
      </c>
      <c r="J581">
        <f t="shared" si="54"/>
        <v>3738</v>
      </c>
      <c r="K581" t="str">
        <f t="shared" si="55"/>
        <v>เด็กชายณณณวัตม์   พุทธัง</v>
      </c>
      <c r="L581">
        <f t="shared" si="56"/>
        <v>3738</v>
      </c>
      <c r="M581" t="str">
        <f t="shared" si="57"/>
        <v>มอน2</v>
      </c>
      <c r="N581">
        <f t="shared" si="58"/>
        <v>5</v>
      </c>
    </row>
    <row r="582" spans="1:14">
      <c r="A582">
        <v>3741</v>
      </c>
      <c r="B582" t="s">
        <v>729</v>
      </c>
      <c r="C582" t="s">
        <v>1567</v>
      </c>
      <c r="D582" t="s">
        <v>1568</v>
      </c>
      <c r="E582" t="s">
        <v>1523</v>
      </c>
      <c r="F582">
        <v>6</v>
      </c>
      <c r="G582" t="str">
        <f t="shared" si="59"/>
        <v>เด็กชายชวรัตน์   ฉัตรนรเศรษฐ</v>
      </c>
      <c r="J582">
        <f t="shared" si="54"/>
        <v>3741</v>
      </c>
      <c r="K582" t="str">
        <f t="shared" si="55"/>
        <v>เด็กชายชวรัตน์   ฉัตรนรเศรษฐ</v>
      </c>
      <c r="L582">
        <f t="shared" si="56"/>
        <v>3741</v>
      </c>
      <c r="M582" t="str">
        <f t="shared" si="57"/>
        <v>มอน2</v>
      </c>
      <c r="N582">
        <f t="shared" si="58"/>
        <v>6</v>
      </c>
    </row>
    <row r="583" spans="1:14">
      <c r="A583">
        <v>3512</v>
      </c>
      <c r="B583" t="s">
        <v>730</v>
      </c>
      <c r="C583" t="s">
        <v>684</v>
      </c>
      <c r="D583" t="s">
        <v>859</v>
      </c>
      <c r="E583" t="s">
        <v>1523</v>
      </c>
      <c r="F583">
        <v>7</v>
      </c>
      <c r="G583" t="str">
        <f t="shared" si="59"/>
        <v>เด็กหญิงจรรยา   จะแฮ</v>
      </c>
      <c r="J583">
        <f t="shared" si="54"/>
        <v>3512</v>
      </c>
      <c r="K583" t="str">
        <f t="shared" si="55"/>
        <v>เด็กหญิงจรรยา   จะแฮ</v>
      </c>
      <c r="L583">
        <f t="shared" si="56"/>
        <v>3512</v>
      </c>
      <c r="M583" t="str">
        <f t="shared" si="57"/>
        <v>มอน2</v>
      </c>
      <c r="N583">
        <f t="shared" si="58"/>
        <v>7</v>
      </c>
    </row>
    <row r="584" spans="1:14">
      <c r="A584">
        <v>3515</v>
      </c>
      <c r="B584" t="s">
        <v>730</v>
      </c>
      <c r="C584" t="s">
        <v>953</v>
      </c>
      <c r="D584" t="s">
        <v>860</v>
      </c>
      <c r="E584" t="s">
        <v>1523</v>
      </c>
      <c r="F584">
        <v>8</v>
      </c>
      <c r="G584" t="str">
        <f t="shared" si="59"/>
        <v>เด็กหญิงชรินทร์ทิพย์   ณ ลำปาง</v>
      </c>
      <c r="J584">
        <f t="shared" si="54"/>
        <v>3515</v>
      </c>
      <c r="K584" t="str">
        <f t="shared" si="55"/>
        <v>เด็กหญิงชรินทร์ทิพย์   ณ ลำปาง</v>
      </c>
      <c r="L584">
        <f t="shared" si="56"/>
        <v>3515</v>
      </c>
      <c r="M584" t="str">
        <f t="shared" si="57"/>
        <v>มอน2</v>
      </c>
      <c r="N584">
        <f t="shared" si="58"/>
        <v>8</v>
      </c>
    </row>
    <row r="585" spans="1:14">
      <c r="A585">
        <v>3520</v>
      </c>
      <c r="B585" t="s">
        <v>730</v>
      </c>
      <c r="C585" t="s">
        <v>957</v>
      </c>
      <c r="D585" t="s">
        <v>863</v>
      </c>
      <c r="E585" t="s">
        <v>1523</v>
      </c>
      <c r="F585">
        <v>9</v>
      </c>
      <c r="G585" t="str">
        <f t="shared" si="59"/>
        <v>เด็กหญิงปวีณ์นุช   พรมทนันไชย</v>
      </c>
      <c r="J585">
        <f t="shared" si="54"/>
        <v>3520</v>
      </c>
      <c r="K585" t="str">
        <f t="shared" si="55"/>
        <v>เด็กหญิงปวีณ์นุช   พรมทนันไชย</v>
      </c>
      <c r="L585">
        <f t="shared" si="56"/>
        <v>3520</v>
      </c>
      <c r="M585" t="str">
        <f t="shared" si="57"/>
        <v>มอน2</v>
      </c>
      <c r="N585">
        <f t="shared" si="58"/>
        <v>9</v>
      </c>
    </row>
    <row r="586" spans="1:14">
      <c r="A586">
        <v>3525</v>
      </c>
      <c r="B586" t="s">
        <v>730</v>
      </c>
      <c r="C586" t="s">
        <v>961</v>
      </c>
      <c r="D586" t="s">
        <v>867</v>
      </c>
      <c r="E586" t="s">
        <v>1523</v>
      </c>
      <c r="F586">
        <v>10</v>
      </c>
      <c r="G586" t="str">
        <f t="shared" si="59"/>
        <v>เด็กหญิงอัจฉราภรณ์   ธรรมกุสุมา</v>
      </c>
      <c r="J586">
        <f t="shared" si="54"/>
        <v>3525</v>
      </c>
      <c r="K586" t="str">
        <f t="shared" si="55"/>
        <v>เด็กหญิงอัจฉราภรณ์   ธรรมกุสุมา</v>
      </c>
      <c r="L586">
        <f t="shared" si="56"/>
        <v>3525</v>
      </c>
      <c r="M586" t="str">
        <f t="shared" si="57"/>
        <v>มอน2</v>
      </c>
      <c r="N586">
        <f t="shared" si="58"/>
        <v>10</v>
      </c>
    </row>
    <row r="587" spans="1:14">
      <c r="A587">
        <v>3638</v>
      </c>
      <c r="B587" t="s">
        <v>730</v>
      </c>
      <c r="C587" t="s">
        <v>1166</v>
      </c>
      <c r="D587" t="s">
        <v>210</v>
      </c>
      <c r="E587" t="s">
        <v>1523</v>
      </c>
      <c r="F587">
        <v>11</v>
      </c>
      <c r="G587" t="str">
        <f t="shared" si="59"/>
        <v>เด็กหญิงธัญทิพย์   ลือชัย</v>
      </c>
      <c r="J587">
        <f t="shared" si="54"/>
        <v>3638</v>
      </c>
      <c r="K587" t="str">
        <f t="shared" si="55"/>
        <v>เด็กหญิงธัญทิพย์   ลือชัย</v>
      </c>
      <c r="L587">
        <f t="shared" si="56"/>
        <v>3638</v>
      </c>
      <c r="M587" t="str">
        <f t="shared" si="57"/>
        <v>มอน2</v>
      </c>
      <c r="N587">
        <f t="shared" si="58"/>
        <v>11</v>
      </c>
    </row>
    <row r="588" spans="1:14">
      <c r="A588">
        <v>3651</v>
      </c>
      <c r="B588" t="s">
        <v>730</v>
      </c>
      <c r="C588" t="s">
        <v>1182</v>
      </c>
      <c r="D588" t="s">
        <v>1183</v>
      </c>
      <c r="E588" t="s">
        <v>1523</v>
      </c>
      <c r="F588">
        <v>12</v>
      </c>
      <c r="G588" t="str">
        <f t="shared" si="59"/>
        <v>เด็กหญิงปริษา   แสงทอง</v>
      </c>
      <c r="J588">
        <f t="shared" ref="J588:J651" si="60">A588</f>
        <v>3651</v>
      </c>
      <c r="K588" t="str">
        <f t="shared" ref="K588:K651" si="61">G588</f>
        <v>เด็กหญิงปริษา   แสงทอง</v>
      </c>
      <c r="L588">
        <f t="shared" ref="L588:L651" si="62">J588</f>
        <v>3651</v>
      </c>
      <c r="M588" t="str">
        <f t="shared" ref="M588:M651" si="63">E588</f>
        <v>มอน2</v>
      </c>
      <c r="N588">
        <f t="shared" ref="N588:N651" si="64">F588</f>
        <v>12</v>
      </c>
    </row>
    <row r="589" spans="1:14">
      <c r="A589">
        <v>3652</v>
      </c>
      <c r="B589" t="s">
        <v>730</v>
      </c>
      <c r="C589" t="s">
        <v>1184</v>
      </c>
      <c r="D589" t="s">
        <v>1185</v>
      </c>
      <c r="E589" t="s">
        <v>1523</v>
      </c>
      <c r="F589">
        <v>13</v>
      </c>
      <c r="G589" t="str">
        <f t="shared" si="59"/>
        <v>เด็กหญิงเปรมิกา   ปินตานา</v>
      </c>
      <c r="J589">
        <f t="shared" si="60"/>
        <v>3652</v>
      </c>
      <c r="K589" t="str">
        <f t="shared" si="61"/>
        <v>เด็กหญิงเปรมิกา   ปินตานา</v>
      </c>
      <c r="L589">
        <f t="shared" si="62"/>
        <v>3652</v>
      </c>
      <c r="M589" t="str">
        <f t="shared" si="63"/>
        <v>มอน2</v>
      </c>
      <c r="N589">
        <f t="shared" si="64"/>
        <v>13</v>
      </c>
    </row>
    <row r="590" spans="1:14">
      <c r="A590">
        <v>3739</v>
      </c>
      <c r="B590" t="s">
        <v>730</v>
      </c>
      <c r="C590" t="s">
        <v>1757</v>
      </c>
      <c r="D590" t="s">
        <v>1758</v>
      </c>
      <c r="E590" t="s">
        <v>1523</v>
      </c>
      <c r="F590">
        <v>14</v>
      </c>
      <c r="G590" t="str">
        <f t="shared" si="59"/>
        <v>เด็กหญิงปนัสยา   ศรีเริญ</v>
      </c>
      <c r="J590">
        <f t="shared" si="60"/>
        <v>3739</v>
      </c>
      <c r="K590" t="str">
        <f t="shared" si="61"/>
        <v>เด็กหญิงปนัสยา   ศรีเริญ</v>
      </c>
      <c r="L590">
        <f t="shared" si="62"/>
        <v>3739</v>
      </c>
      <c r="M590" t="str">
        <f t="shared" si="63"/>
        <v>มอน2</v>
      </c>
      <c r="N590">
        <f t="shared" si="64"/>
        <v>14</v>
      </c>
    </row>
    <row r="591" spans="1:14">
      <c r="A591">
        <v>3740</v>
      </c>
      <c r="B591" t="s">
        <v>730</v>
      </c>
      <c r="C591" t="s">
        <v>1773</v>
      </c>
      <c r="D591" t="s">
        <v>131</v>
      </c>
      <c r="E591" t="s">
        <v>1523</v>
      </c>
      <c r="F591">
        <v>15</v>
      </c>
      <c r="G591" t="str">
        <f t="shared" si="59"/>
        <v>เด็กหญิงอรปรียา   ปูแปง</v>
      </c>
      <c r="J591">
        <f t="shared" si="60"/>
        <v>3740</v>
      </c>
      <c r="K591" t="str">
        <f t="shared" si="61"/>
        <v>เด็กหญิงอรปรียา   ปูแปง</v>
      </c>
      <c r="L591">
        <f t="shared" si="62"/>
        <v>3740</v>
      </c>
      <c r="M591" t="str">
        <f t="shared" si="63"/>
        <v>มอน2</v>
      </c>
      <c r="N591">
        <f t="shared" si="64"/>
        <v>15</v>
      </c>
    </row>
    <row r="592" spans="1:14">
      <c r="A592">
        <v>3530</v>
      </c>
      <c r="B592" t="s">
        <v>729</v>
      </c>
      <c r="C592" t="s">
        <v>965</v>
      </c>
      <c r="D592" t="s">
        <v>872</v>
      </c>
      <c r="E592" t="s">
        <v>1524</v>
      </c>
      <c r="F592">
        <v>1</v>
      </c>
      <c r="G592" t="str">
        <f t="shared" si="59"/>
        <v>เด็กชายธนวรรธน์   ทิพย์แสนคำ</v>
      </c>
      <c r="J592">
        <f t="shared" si="60"/>
        <v>3530</v>
      </c>
      <c r="K592" t="str">
        <f t="shared" si="61"/>
        <v>เด็กชายธนวรรธน์   ทิพย์แสนคำ</v>
      </c>
      <c r="L592">
        <f t="shared" si="62"/>
        <v>3530</v>
      </c>
      <c r="M592" t="str">
        <f t="shared" si="63"/>
        <v>มอน3</v>
      </c>
      <c r="N592">
        <f t="shared" si="64"/>
        <v>1</v>
      </c>
    </row>
    <row r="593" spans="1:14">
      <c r="A593">
        <v>3549</v>
      </c>
      <c r="B593" t="s">
        <v>729</v>
      </c>
      <c r="C593" t="s">
        <v>981</v>
      </c>
      <c r="D593" t="s">
        <v>883</v>
      </c>
      <c r="E593" t="s">
        <v>1524</v>
      </c>
      <c r="F593">
        <v>2</v>
      </c>
      <c r="G593" t="str">
        <f t="shared" si="59"/>
        <v>เด็กชายปารเมศ   หลุงอินทร์</v>
      </c>
      <c r="J593">
        <f t="shared" si="60"/>
        <v>3549</v>
      </c>
      <c r="K593" t="str">
        <f t="shared" si="61"/>
        <v>เด็กชายปารเมศ   หลุงอินทร์</v>
      </c>
      <c r="L593">
        <f t="shared" si="62"/>
        <v>3549</v>
      </c>
      <c r="M593" t="str">
        <f t="shared" si="63"/>
        <v>มอน3</v>
      </c>
      <c r="N593">
        <f t="shared" si="64"/>
        <v>2</v>
      </c>
    </row>
    <row r="594" spans="1:14">
      <c r="A594">
        <v>3628</v>
      </c>
      <c r="B594" t="s">
        <v>729</v>
      </c>
      <c r="C594" t="s">
        <v>1152</v>
      </c>
      <c r="D594" t="s">
        <v>252</v>
      </c>
      <c r="E594" t="s">
        <v>1524</v>
      </c>
      <c r="F594">
        <v>3</v>
      </c>
      <c r="G594" t="str">
        <f t="shared" ref="G594:G625" si="65">CONCATENATE(B594,C594,"   ",D594)</f>
        <v>เด็กชายแทนคุณ    นันตา</v>
      </c>
      <c r="J594">
        <f t="shared" si="60"/>
        <v>3628</v>
      </c>
      <c r="K594" t="str">
        <f t="shared" si="61"/>
        <v>เด็กชายแทนคุณ    นันตา</v>
      </c>
      <c r="L594">
        <f t="shared" si="62"/>
        <v>3628</v>
      </c>
      <c r="M594" t="str">
        <f t="shared" si="63"/>
        <v>มอน3</v>
      </c>
      <c r="N594">
        <f t="shared" si="64"/>
        <v>3</v>
      </c>
    </row>
    <row r="595" spans="1:14">
      <c r="A595">
        <v>3640</v>
      </c>
      <c r="B595" t="s">
        <v>729</v>
      </c>
      <c r="C595" t="s">
        <v>1169</v>
      </c>
      <c r="D595" t="s">
        <v>1170</v>
      </c>
      <c r="E595" t="s">
        <v>1524</v>
      </c>
      <c r="F595">
        <v>4</v>
      </c>
      <c r="G595" t="str">
        <f t="shared" si="65"/>
        <v>เด็กชายธรรมเกียรติ   ทองทศ</v>
      </c>
      <c r="J595">
        <f t="shared" si="60"/>
        <v>3640</v>
      </c>
      <c r="K595" t="str">
        <f t="shared" si="61"/>
        <v>เด็กชายธรรมเกียรติ   ทองทศ</v>
      </c>
      <c r="L595">
        <f t="shared" si="62"/>
        <v>3640</v>
      </c>
      <c r="M595" t="str">
        <f t="shared" si="63"/>
        <v>มอน3</v>
      </c>
      <c r="N595">
        <f t="shared" si="64"/>
        <v>4</v>
      </c>
    </row>
    <row r="596" spans="1:14">
      <c r="A596">
        <v>3647</v>
      </c>
      <c r="B596" t="s">
        <v>729</v>
      </c>
      <c r="C596" t="s">
        <v>601</v>
      </c>
      <c r="D596" t="s">
        <v>1179</v>
      </c>
      <c r="E596" t="s">
        <v>1524</v>
      </c>
      <c r="F596">
        <v>5</v>
      </c>
      <c r="G596" t="str">
        <f t="shared" si="65"/>
        <v>เด็กชายภาคิน   ศิริเสถียร</v>
      </c>
      <c r="J596">
        <f t="shared" si="60"/>
        <v>3647</v>
      </c>
      <c r="K596" t="str">
        <f t="shared" si="61"/>
        <v>เด็กชายภาคิน   ศิริเสถียร</v>
      </c>
      <c r="L596">
        <f t="shared" si="62"/>
        <v>3647</v>
      </c>
      <c r="M596" t="str">
        <f t="shared" si="63"/>
        <v>มอน3</v>
      </c>
      <c r="N596">
        <f t="shared" si="64"/>
        <v>5</v>
      </c>
    </row>
    <row r="597" spans="1:14">
      <c r="A597">
        <v>3746</v>
      </c>
      <c r="B597" t="s">
        <v>729</v>
      </c>
      <c r="C597" t="s">
        <v>1730</v>
      </c>
      <c r="D597" t="s">
        <v>1731</v>
      </c>
      <c r="E597" t="s">
        <v>1524</v>
      </c>
      <c r="F597">
        <v>6</v>
      </c>
      <c r="G597" t="str">
        <f t="shared" si="65"/>
        <v>เด็กชายภคภัทร   จิรหิรัญโชค</v>
      </c>
      <c r="J597">
        <f t="shared" si="60"/>
        <v>3746</v>
      </c>
      <c r="K597" t="str">
        <f t="shared" si="61"/>
        <v>เด็กชายภคภัทร   จิรหิรัญโชค</v>
      </c>
      <c r="L597">
        <f t="shared" si="62"/>
        <v>3746</v>
      </c>
      <c r="M597" t="str">
        <f t="shared" si="63"/>
        <v>มอน3</v>
      </c>
      <c r="N597">
        <f t="shared" si="64"/>
        <v>6</v>
      </c>
    </row>
    <row r="598" spans="1:14">
      <c r="A598">
        <v>3542</v>
      </c>
      <c r="B598" t="s">
        <v>730</v>
      </c>
      <c r="C598" t="s">
        <v>975</v>
      </c>
      <c r="D598" t="s">
        <v>881</v>
      </c>
      <c r="E598" t="s">
        <v>1524</v>
      </c>
      <c r="F598">
        <v>7</v>
      </c>
      <c r="G598" t="str">
        <f t="shared" si="65"/>
        <v>เด็กหญิงณภัสภรณ์   วงค์ตะวัน</v>
      </c>
      <c r="J598">
        <f t="shared" si="60"/>
        <v>3542</v>
      </c>
      <c r="K598" t="str">
        <f t="shared" si="61"/>
        <v>เด็กหญิงณภัสภรณ์   วงค์ตะวัน</v>
      </c>
      <c r="L598">
        <f t="shared" si="62"/>
        <v>3542</v>
      </c>
      <c r="M598" t="str">
        <f t="shared" si="63"/>
        <v>มอน3</v>
      </c>
      <c r="N598">
        <f t="shared" si="64"/>
        <v>7</v>
      </c>
    </row>
    <row r="599" spans="1:14">
      <c r="A599">
        <v>3546</v>
      </c>
      <c r="B599" t="s">
        <v>730</v>
      </c>
      <c r="C599" t="s">
        <v>978</v>
      </c>
      <c r="D599" t="s">
        <v>1053</v>
      </c>
      <c r="E599" t="s">
        <v>1524</v>
      </c>
      <c r="F599">
        <v>8</v>
      </c>
      <c r="G599" t="str">
        <f t="shared" si="65"/>
        <v>เด็กหญิงธิติกาญจน์   ใจมอย</v>
      </c>
      <c r="J599">
        <f t="shared" si="60"/>
        <v>3546</v>
      </c>
      <c r="K599" t="str">
        <f t="shared" si="61"/>
        <v>เด็กหญิงธิติกาญจน์   ใจมอย</v>
      </c>
      <c r="L599">
        <f t="shared" si="62"/>
        <v>3546</v>
      </c>
      <c r="M599" t="str">
        <f t="shared" si="63"/>
        <v>มอน3</v>
      </c>
      <c r="N599">
        <f t="shared" si="64"/>
        <v>8</v>
      </c>
    </row>
    <row r="600" spans="1:14">
      <c r="A600">
        <v>3550</v>
      </c>
      <c r="B600" t="s">
        <v>730</v>
      </c>
      <c r="C600" t="s">
        <v>982</v>
      </c>
      <c r="D600" t="s">
        <v>884</v>
      </c>
      <c r="E600" t="s">
        <v>1524</v>
      </c>
      <c r="F600">
        <v>9</v>
      </c>
      <c r="G600" t="str">
        <f t="shared" si="65"/>
        <v>เด็กหญิงพรชนุตร์   จันทร์สุขศรี</v>
      </c>
      <c r="J600">
        <f t="shared" si="60"/>
        <v>3550</v>
      </c>
      <c r="K600" t="str">
        <f t="shared" si="61"/>
        <v>เด็กหญิงพรชนุตร์   จันทร์สุขศรี</v>
      </c>
      <c r="L600">
        <f t="shared" si="62"/>
        <v>3550</v>
      </c>
      <c r="M600" t="str">
        <f t="shared" si="63"/>
        <v>มอน3</v>
      </c>
      <c r="N600">
        <f t="shared" si="64"/>
        <v>9</v>
      </c>
    </row>
    <row r="601" spans="1:14">
      <c r="A601">
        <v>3616</v>
      </c>
      <c r="B601" t="s">
        <v>730</v>
      </c>
      <c r="C601" t="s">
        <v>1201</v>
      </c>
      <c r="D601" t="s">
        <v>1092</v>
      </c>
      <c r="E601" t="s">
        <v>1524</v>
      </c>
      <c r="F601">
        <v>10</v>
      </c>
      <c r="G601" t="str">
        <f t="shared" si="65"/>
        <v>เด็กหญิงไอลดา   อารีย์วัฒนะธรรม</v>
      </c>
      <c r="J601">
        <f t="shared" si="60"/>
        <v>3616</v>
      </c>
      <c r="K601" t="str">
        <f t="shared" si="61"/>
        <v>เด็กหญิงไอลดา   อารีย์วัฒนะธรรม</v>
      </c>
      <c r="L601">
        <f t="shared" si="62"/>
        <v>3616</v>
      </c>
      <c r="M601" t="str">
        <f t="shared" si="63"/>
        <v>มอน3</v>
      </c>
      <c r="N601">
        <f t="shared" si="64"/>
        <v>10</v>
      </c>
    </row>
    <row r="602" spans="1:14">
      <c r="A602">
        <v>3632</v>
      </c>
      <c r="B602" t="s">
        <v>730</v>
      </c>
      <c r="C602" t="s">
        <v>1217</v>
      </c>
      <c r="D602" t="s">
        <v>1109</v>
      </c>
      <c r="E602" t="s">
        <v>1524</v>
      </c>
      <c r="F602">
        <v>11</v>
      </c>
      <c r="G602" t="str">
        <f t="shared" si="65"/>
        <v>เด็กหญิงชลณัฎฐ์    สันวงค์</v>
      </c>
      <c r="J602">
        <f t="shared" si="60"/>
        <v>3632</v>
      </c>
      <c r="K602" t="str">
        <f t="shared" si="61"/>
        <v>เด็กหญิงชลณัฎฐ์    สันวงค์</v>
      </c>
      <c r="L602">
        <f t="shared" si="62"/>
        <v>3632</v>
      </c>
      <c r="M602" t="str">
        <f t="shared" si="63"/>
        <v>มอน3</v>
      </c>
      <c r="N602">
        <f t="shared" si="64"/>
        <v>11</v>
      </c>
    </row>
    <row r="603" spans="1:14">
      <c r="A603">
        <v>3655</v>
      </c>
      <c r="B603" t="s">
        <v>730</v>
      </c>
      <c r="C603" t="s">
        <v>1218</v>
      </c>
      <c r="D603" t="s">
        <v>1189</v>
      </c>
      <c r="E603" t="s">
        <v>1524</v>
      </c>
      <c r="F603">
        <v>12</v>
      </c>
      <c r="G603" t="str">
        <f t="shared" si="65"/>
        <v>เด็กหญิงภัทรภร     ชัยปัน</v>
      </c>
      <c r="J603">
        <f t="shared" si="60"/>
        <v>3655</v>
      </c>
      <c r="K603" t="str">
        <f t="shared" si="61"/>
        <v>เด็กหญิงภัทรภร     ชัยปัน</v>
      </c>
      <c r="L603">
        <f t="shared" si="62"/>
        <v>3655</v>
      </c>
      <c r="M603" t="str">
        <f t="shared" si="63"/>
        <v>มอน3</v>
      </c>
      <c r="N603">
        <f t="shared" si="64"/>
        <v>12</v>
      </c>
    </row>
    <row r="604" spans="1:14">
      <c r="A604">
        <v>3747</v>
      </c>
      <c r="B604" t="s">
        <v>730</v>
      </c>
      <c r="C604" t="s">
        <v>1737</v>
      </c>
      <c r="D604" t="s">
        <v>1738</v>
      </c>
      <c r="E604" t="s">
        <v>1524</v>
      </c>
      <c r="F604">
        <v>13</v>
      </c>
      <c r="G604" t="str">
        <f t="shared" si="65"/>
        <v>เด็กหญิงวรันญา   จันทร์ตา</v>
      </c>
      <c r="J604">
        <f t="shared" si="60"/>
        <v>3747</v>
      </c>
      <c r="K604" t="str">
        <f t="shared" si="61"/>
        <v>เด็กหญิงวรันญา   จันทร์ตา</v>
      </c>
      <c r="L604">
        <f t="shared" si="62"/>
        <v>3747</v>
      </c>
      <c r="M604" t="str">
        <f t="shared" si="63"/>
        <v>มอน3</v>
      </c>
      <c r="N604">
        <f t="shared" si="64"/>
        <v>13</v>
      </c>
    </row>
    <row r="605" spans="1:14">
      <c r="A605">
        <v>3748</v>
      </c>
      <c r="B605" t="s">
        <v>730</v>
      </c>
      <c r="C605" t="s">
        <v>1739</v>
      </c>
      <c r="D605" t="s">
        <v>1254</v>
      </c>
      <c r="E605" t="s">
        <v>1524</v>
      </c>
      <c r="F605">
        <v>14</v>
      </c>
      <c r="G605" t="str">
        <f t="shared" si="65"/>
        <v>เด็กหญิงตุลยา   ศรีสุวรรณ</v>
      </c>
      <c r="J605">
        <f t="shared" si="60"/>
        <v>3748</v>
      </c>
      <c r="K605" t="str">
        <f t="shared" si="61"/>
        <v>เด็กหญิงตุลยา   ศรีสุวรรณ</v>
      </c>
      <c r="L605">
        <f t="shared" si="62"/>
        <v>3748</v>
      </c>
      <c r="M605" t="str">
        <f t="shared" si="63"/>
        <v>มอน3</v>
      </c>
      <c r="N605">
        <f t="shared" si="64"/>
        <v>14</v>
      </c>
    </row>
    <row r="606" spans="1:14">
      <c r="A606">
        <v>3749</v>
      </c>
      <c r="B606" t="s">
        <v>730</v>
      </c>
      <c r="C606" t="s">
        <v>1779</v>
      </c>
      <c r="D606" t="s">
        <v>1780</v>
      </c>
      <c r="E606" t="s">
        <v>1524</v>
      </c>
      <c r="F606">
        <v>15</v>
      </c>
      <c r="G606" t="str">
        <f t="shared" si="65"/>
        <v>เด็กหญิงกรชญา   สุกรณ์</v>
      </c>
      <c r="J606">
        <f t="shared" si="60"/>
        <v>3749</v>
      </c>
      <c r="K606" t="str">
        <f t="shared" si="61"/>
        <v>เด็กหญิงกรชญา   สุกรณ์</v>
      </c>
      <c r="L606">
        <f t="shared" si="62"/>
        <v>3749</v>
      </c>
      <c r="M606" t="str">
        <f t="shared" si="63"/>
        <v>มอน3</v>
      </c>
      <c r="N606">
        <f t="shared" si="64"/>
        <v>15</v>
      </c>
    </row>
    <row r="607" spans="1:14">
      <c r="A607">
        <v>3622</v>
      </c>
      <c r="B607" t="s">
        <v>729</v>
      </c>
      <c r="C607" t="s">
        <v>1145</v>
      </c>
      <c r="D607" t="s">
        <v>1146</v>
      </c>
      <c r="E607" t="s">
        <v>1525</v>
      </c>
      <c r="F607">
        <v>1</v>
      </c>
      <c r="G607" t="str">
        <f t="shared" si="65"/>
        <v>เด็กชายณัฐกรณ์    ปัญญาพรึก</v>
      </c>
      <c r="J607">
        <f t="shared" si="60"/>
        <v>3622</v>
      </c>
      <c r="K607" t="str">
        <f t="shared" si="61"/>
        <v>เด็กชายณัฐกรณ์    ปัญญาพรึก</v>
      </c>
      <c r="L607">
        <f t="shared" si="62"/>
        <v>3622</v>
      </c>
      <c r="M607" t="str">
        <f t="shared" si="63"/>
        <v>ศิลปะ1</v>
      </c>
      <c r="N607">
        <f t="shared" si="64"/>
        <v>1</v>
      </c>
    </row>
    <row r="608" spans="1:14">
      <c r="A608">
        <v>3625</v>
      </c>
      <c r="B608" t="s">
        <v>729</v>
      </c>
      <c r="C608" t="s">
        <v>1149</v>
      </c>
      <c r="D608" t="s">
        <v>34</v>
      </c>
      <c r="E608" t="s">
        <v>1525</v>
      </c>
      <c r="F608">
        <v>2</v>
      </c>
      <c r="G608" t="str">
        <f t="shared" si="65"/>
        <v>เด็กชายณัฐวัตร   แก้วนึก</v>
      </c>
      <c r="J608">
        <f t="shared" si="60"/>
        <v>3625</v>
      </c>
      <c r="K608" t="str">
        <f t="shared" si="61"/>
        <v>เด็กชายณัฐวัตร   แก้วนึก</v>
      </c>
      <c r="L608">
        <f t="shared" si="62"/>
        <v>3625</v>
      </c>
      <c r="M608" t="str">
        <f t="shared" si="63"/>
        <v>ศิลปะ1</v>
      </c>
      <c r="N608">
        <f t="shared" si="64"/>
        <v>2</v>
      </c>
    </row>
    <row r="609" spans="1:14">
      <c r="A609">
        <v>3716</v>
      </c>
      <c r="B609" t="s">
        <v>729</v>
      </c>
      <c r="C609" t="s">
        <v>1750</v>
      </c>
      <c r="D609" t="s">
        <v>1751</v>
      </c>
      <c r="E609" t="s">
        <v>1525</v>
      </c>
      <c r="F609">
        <v>3</v>
      </c>
      <c r="G609" t="str">
        <f t="shared" si="65"/>
        <v>เด็กชายณัชพล   คำบุญชื่น</v>
      </c>
      <c r="J609">
        <f t="shared" si="60"/>
        <v>3716</v>
      </c>
      <c r="K609" t="str">
        <f t="shared" si="61"/>
        <v>เด็กชายณัชพล   คำบุญชื่น</v>
      </c>
      <c r="L609">
        <f t="shared" si="62"/>
        <v>3716</v>
      </c>
      <c r="M609" t="str">
        <f t="shared" si="63"/>
        <v>ศิลปะ1</v>
      </c>
      <c r="N609">
        <f t="shared" si="64"/>
        <v>3</v>
      </c>
    </row>
    <row r="610" spans="1:14">
      <c r="A610">
        <v>3718</v>
      </c>
      <c r="B610" t="s">
        <v>729</v>
      </c>
      <c r="C610" t="s">
        <v>213</v>
      </c>
      <c r="D610" t="s">
        <v>1774</v>
      </c>
      <c r="E610" t="s">
        <v>1525</v>
      </c>
      <c r="F610">
        <v>4</v>
      </c>
      <c r="G610" t="str">
        <f t="shared" si="65"/>
        <v>เด็กชายทินภัทร   นามไว</v>
      </c>
      <c r="J610">
        <f t="shared" si="60"/>
        <v>3718</v>
      </c>
      <c r="K610" t="str">
        <f t="shared" si="61"/>
        <v>เด็กชายทินภัทร   นามไว</v>
      </c>
      <c r="L610">
        <f t="shared" si="62"/>
        <v>3718</v>
      </c>
      <c r="M610" t="str">
        <f t="shared" si="63"/>
        <v>ศิลปะ1</v>
      </c>
      <c r="N610">
        <f t="shared" si="64"/>
        <v>4</v>
      </c>
    </row>
    <row r="611" spans="1:14">
      <c r="A611">
        <v>3514</v>
      </c>
      <c r="B611" t="s">
        <v>730</v>
      </c>
      <c r="C611" t="s">
        <v>952</v>
      </c>
      <c r="D611" t="s">
        <v>816</v>
      </c>
      <c r="E611" t="s">
        <v>1525</v>
      </c>
      <c r="F611">
        <v>5</v>
      </c>
      <c r="G611" t="str">
        <f t="shared" si="65"/>
        <v>เด็กหญิงชนกนันท์   จันทร์ประสิทธิ์</v>
      </c>
      <c r="J611">
        <f t="shared" si="60"/>
        <v>3514</v>
      </c>
      <c r="K611" t="str">
        <f t="shared" si="61"/>
        <v>เด็กหญิงชนกนันท์   จันทร์ประสิทธิ์</v>
      </c>
      <c r="L611">
        <f t="shared" si="62"/>
        <v>3514</v>
      </c>
      <c r="M611" t="str">
        <f t="shared" si="63"/>
        <v>ศิลปะ1</v>
      </c>
      <c r="N611">
        <f t="shared" si="64"/>
        <v>5</v>
      </c>
    </row>
    <row r="612" spans="1:14">
      <c r="A612">
        <v>3516</v>
      </c>
      <c r="B612" t="s">
        <v>730</v>
      </c>
      <c r="C612" t="s">
        <v>954</v>
      </c>
      <c r="D612" t="s">
        <v>1033</v>
      </c>
      <c r="E612" t="s">
        <v>1525</v>
      </c>
      <c r="F612">
        <v>6</v>
      </c>
      <c r="G612" t="str">
        <f t="shared" si="65"/>
        <v>เด็กหญิงชัชชญา   ประเสริฐจีวะ</v>
      </c>
      <c r="J612">
        <f t="shared" si="60"/>
        <v>3516</v>
      </c>
      <c r="K612" t="str">
        <f t="shared" si="61"/>
        <v>เด็กหญิงชัชชญา   ประเสริฐจีวะ</v>
      </c>
      <c r="L612">
        <f t="shared" si="62"/>
        <v>3516</v>
      </c>
      <c r="M612" t="str">
        <f t="shared" si="63"/>
        <v>ศิลปะ1</v>
      </c>
      <c r="N612">
        <f t="shared" si="64"/>
        <v>6</v>
      </c>
    </row>
    <row r="613" spans="1:14">
      <c r="A613">
        <v>3517</v>
      </c>
      <c r="B613" t="s">
        <v>730</v>
      </c>
      <c r="C613" t="s">
        <v>955</v>
      </c>
      <c r="D613" t="s">
        <v>861</v>
      </c>
      <c r="E613" t="s">
        <v>1525</v>
      </c>
      <c r="F613">
        <v>7</v>
      </c>
      <c r="G613" t="str">
        <f t="shared" si="65"/>
        <v>เด็กหญิงณัชชา   ใจวงค์</v>
      </c>
      <c r="J613">
        <f t="shared" si="60"/>
        <v>3517</v>
      </c>
      <c r="K613" t="str">
        <f t="shared" si="61"/>
        <v>เด็กหญิงณัชชา   ใจวงค์</v>
      </c>
      <c r="L613">
        <f t="shared" si="62"/>
        <v>3517</v>
      </c>
      <c r="M613" t="str">
        <f t="shared" si="63"/>
        <v>ศิลปะ1</v>
      </c>
      <c r="N613">
        <f t="shared" si="64"/>
        <v>7</v>
      </c>
    </row>
    <row r="614" spans="1:14">
      <c r="A614">
        <v>3524</v>
      </c>
      <c r="B614" t="s">
        <v>730</v>
      </c>
      <c r="C614" t="s">
        <v>960</v>
      </c>
      <c r="D614" t="s">
        <v>866</v>
      </c>
      <c r="E614" t="s">
        <v>1525</v>
      </c>
      <c r="F614">
        <v>8</v>
      </c>
      <c r="G614" t="str">
        <f t="shared" si="65"/>
        <v>เด็กหญิงศรัญญา   ตุ้ยแยง</v>
      </c>
      <c r="J614">
        <f t="shared" si="60"/>
        <v>3524</v>
      </c>
      <c r="K614" t="str">
        <f t="shared" si="61"/>
        <v>เด็กหญิงศรัญญา   ตุ้ยแยง</v>
      </c>
      <c r="L614">
        <f t="shared" si="62"/>
        <v>3524</v>
      </c>
      <c r="M614" t="str">
        <f t="shared" si="63"/>
        <v>ศิลปะ1</v>
      </c>
      <c r="N614">
        <f t="shared" si="64"/>
        <v>8</v>
      </c>
    </row>
    <row r="615" spans="1:14">
      <c r="A615">
        <v>3618</v>
      </c>
      <c r="B615" t="s">
        <v>730</v>
      </c>
      <c r="C615" t="s">
        <v>1772</v>
      </c>
      <c r="D615" t="s">
        <v>1197</v>
      </c>
      <c r="E615" t="s">
        <v>1525</v>
      </c>
      <c r="F615">
        <v>9</v>
      </c>
      <c r="G615" t="str">
        <f t="shared" si="65"/>
        <v>เด็กหญิงอชิญา   ครูบา</v>
      </c>
      <c r="J615">
        <f t="shared" si="60"/>
        <v>3618</v>
      </c>
      <c r="K615" t="str">
        <f t="shared" si="61"/>
        <v>เด็กหญิงอชิญา   ครูบา</v>
      </c>
      <c r="L615">
        <f t="shared" si="62"/>
        <v>3618</v>
      </c>
      <c r="M615" t="str">
        <f t="shared" si="63"/>
        <v>ศิลปะ1</v>
      </c>
      <c r="N615">
        <f t="shared" si="64"/>
        <v>9</v>
      </c>
    </row>
    <row r="616" spans="1:14">
      <c r="A616">
        <v>3634</v>
      </c>
      <c r="B616" t="s">
        <v>730</v>
      </c>
      <c r="C616" t="s">
        <v>655</v>
      </c>
      <c r="D616" t="s">
        <v>1159</v>
      </c>
      <c r="E616" t="s">
        <v>1525</v>
      </c>
      <c r="F616">
        <v>10</v>
      </c>
      <c r="G616" t="str">
        <f t="shared" si="65"/>
        <v>เด็กหญิงโชติกา   สอนปัญญา</v>
      </c>
      <c r="J616">
        <f t="shared" si="60"/>
        <v>3634</v>
      </c>
      <c r="K616" t="str">
        <f t="shared" si="61"/>
        <v>เด็กหญิงโชติกา   สอนปัญญา</v>
      </c>
      <c r="L616">
        <f t="shared" si="62"/>
        <v>3634</v>
      </c>
      <c r="M616" t="str">
        <f t="shared" si="63"/>
        <v>ศิลปะ1</v>
      </c>
      <c r="N616">
        <f t="shared" si="64"/>
        <v>10</v>
      </c>
    </row>
    <row r="617" spans="1:14">
      <c r="A617">
        <v>3637</v>
      </c>
      <c r="B617" t="s">
        <v>730</v>
      </c>
      <c r="C617" t="s">
        <v>1164</v>
      </c>
      <c r="D617" t="s">
        <v>1165</v>
      </c>
      <c r="E617" t="s">
        <v>1525</v>
      </c>
      <c r="F617">
        <v>11</v>
      </c>
      <c r="G617" t="str">
        <f t="shared" si="65"/>
        <v>เด็กหญิงธัญญธิดา   ทองดีนอก</v>
      </c>
      <c r="J617">
        <f t="shared" si="60"/>
        <v>3637</v>
      </c>
      <c r="K617" t="str">
        <f t="shared" si="61"/>
        <v>เด็กหญิงธัญญธิดา   ทองดีนอก</v>
      </c>
      <c r="L617">
        <f t="shared" si="62"/>
        <v>3637</v>
      </c>
      <c r="M617" t="str">
        <f t="shared" si="63"/>
        <v>ศิลปะ1</v>
      </c>
      <c r="N617">
        <f t="shared" si="64"/>
        <v>11</v>
      </c>
    </row>
    <row r="618" spans="1:14">
      <c r="A618">
        <v>3656</v>
      </c>
      <c r="B618" t="s">
        <v>730</v>
      </c>
      <c r="C618" t="s">
        <v>1190</v>
      </c>
      <c r="D618" t="s">
        <v>164</v>
      </c>
      <c r="E618" t="s">
        <v>1525</v>
      </c>
      <c r="F618">
        <v>12</v>
      </c>
      <c r="G618" t="str">
        <f t="shared" si="65"/>
        <v>เด็กหญิงภารดี   แก้วศรี</v>
      </c>
      <c r="J618">
        <f t="shared" si="60"/>
        <v>3656</v>
      </c>
      <c r="K618" t="str">
        <f t="shared" si="61"/>
        <v>เด็กหญิงภารดี   แก้วศรี</v>
      </c>
      <c r="L618">
        <f t="shared" si="62"/>
        <v>3656</v>
      </c>
      <c r="M618" t="str">
        <f t="shared" si="63"/>
        <v>ศิลปะ1</v>
      </c>
      <c r="N618">
        <f t="shared" si="64"/>
        <v>12</v>
      </c>
    </row>
    <row r="619" spans="1:14">
      <c r="A619">
        <v>3714</v>
      </c>
      <c r="B619" t="s">
        <v>730</v>
      </c>
      <c r="C619" t="s">
        <v>1754</v>
      </c>
      <c r="D619" t="s">
        <v>101</v>
      </c>
      <c r="E619" t="s">
        <v>1525</v>
      </c>
      <c r="F619">
        <v>13</v>
      </c>
      <c r="G619" t="str">
        <f t="shared" si="65"/>
        <v>เด็กหญิงพิชญ์นาฏ   ใจแก้ว</v>
      </c>
      <c r="J619">
        <f t="shared" si="60"/>
        <v>3714</v>
      </c>
      <c r="K619" t="str">
        <f t="shared" si="61"/>
        <v>เด็กหญิงพิชญ์นาฏ   ใจแก้ว</v>
      </c>
      <c r="L619">
        <f t="shared" si="62"/>
        <v>3714</v>
      </c>
      <c r="M619" t="str">
        <f t="shared" si="63"/>
        <v>ศิลปะ1</v>
      </c>
      <c r="N619">
        <f t="shared" si="64"/>
        <v>13</v>
      </c>
    </row>
    <row r="620" spans="1:14">
      <c r="A620">
        <v>3715</v>
      </c>
      <c r="B620" t="s">
        <v>730</v>
      </c>
      <c r="C620" t="s">
        <v>1755</v>
      </c>
      <c r="D620" t="s">
        <v>1756</v>
      </c>
      <c r="E620" t="s">
        <v>1525</v>
      </c>
      <c r="F620">
        <v>14</v>
      </c>
      <c r="G620" t="str">
        <f t="shared" si="65"/>
        <v>เด็กหญิงพิมพ์ญาดา   อุทัย</v>
      </c>
      <c r="J620">
        <f t="shared" si="60"/>
        <v>3715</v>
      </c>
      <c r="K620" t="str">
        <f t="shared" si="61"/>
        <v>เด็กหญิงพิมพ์ญาดา   อุทัย</v>
      </c>
      <c r="L620">
        <f t="shared" si="62"/>
        <v>3715</v>
      </c>
      <c r="M620" t="str">
        <f t="shared" si="63"/>
        <v>ศิลปะ1</v>
      </c>
      <c r="N620">
        <f t="shared" si="64"/>
        <v>14</v>
      </c>
    </row>
    <row r="621" spans="1:14">
      <c r="A621">
        <v>3717</v>
      </c>
      <c r="B621" t="s">
        <v>730</v>
      </c>
      <c r="C621" t="s">
        <v>1777</v>
      </c>
      <c r="D621" t="s">
        <v>1778</v>
      </c>
      <c r="E621" t="s">
        <v>1525</v>
      </c>
      <c r="F621">
        <v>15</v>
      </c>
      <c r="G621" t="str">
        <f t="shared" si="65"/>
        <v>เด็กหญิงจิตรานุช   บุญสูง</v>
      </c>
      <c r="J621">
        <f t="shared" si="60"/>
        <v>3717</v>
      </c>
      <c r="K621" t="str">
        <f t="shared" si="61"/>
        <v>เด็กหญิงจิตรานุช   บุญสูง</v>
      </c>
      <c r="L621">
        <f t="shared" si="62"/>
        <v>3717</v>
      </c>
      <c r="M621" t="str">
        <f t="shared" si="63"/>
        <v>ศิลปะ1</v>
      </c>
      <c r="N621">
        <f t="shared" si="64"/>
        <v>15</v>
      </c>
    </row>
    <row r="622" spans="1:14">
      <c r="A622">
        <v>3531</v>
      </c>
      <c r="B622" t="s">
        <v>729</v>
      </c>
      <c r="C622" t="s">
        <v>453</v>
      </c>
      <c r="D622" t="s">
        <v>739</v>
      </c>
      <c r="E622" t="s">
        <v>1526</v>
      </c>
      <c r="F622">
        <v>1</v>
      </c>
      <c r="G622" t="str">
        <f t="shared" si="65"/>
        <v>เด็กชายธีรเดช   จิตคำ</v>
      </c>
      <c r="J622">
        <f t="shared" si="60"/>
        <v>3531</v>
      </c>
      <c r="K622" t="str">
        <f t="shared" si="61"/>
        <v>เด็กชายธีรเดช   จิตคำ</v>
      </c>
      <c r="L622">
        <f t="shared" si="62"/>
        <v>3531</v>
      </c>
      <c r="M622" t="str">
        <f t="shared" si="63"/>
        <v>ศิลปะ2</v>
      </c>
      <c r="N622">
        <f t="shared" si="64"/>
        <v>1</v>
      </c>
    </row>
    <row r="623" spans="1:14">
      <c r="A623">
        <v>3532</v>
      </c>
      <c r="B623" t="s">
        <v>729</v>
      </c>
      <c r="C623" t="s">
        <v>966</v>
      </c>
      <c r="D623" t="s">
        <v>873</v>
      </c>
      <c r="E623" t="s">
        <v>1526</v>
      </c>
      <c r="F623">
        <v>2</v>
      </c>
      <c r="G623" t="str">
        <f t="shared" si="65"/>
        <v>เด็กชายนพพริษฐ์   ดวงแก้ว</v>
      </c>
      <c r="J623">
        <f t="shared" si="60"/>
        <v>3532</v>
      </c>
      <c r="K623" t="str">
        <f t="shared" si="61"/>
        <v>เด็กชายนพพริษฐ์   ดวงแก้ว</v>
      </c>
      <c r="L623">
        <f t="shared" si="62"/>
        <v>3532</v>
      </c>
      <c r="M623" t="str">
        <f t="shared" si="63"/>
        <v>ศิลปะ2</v>
      </c>
      <c r="N623">
        <f t="shared" si="64"/>
        <v>2</v>
      </c>
    </row>
    <row r="624" spans="1:14">
      <c r="A624">
        <v>3617</v>
      </c>
      <c r="B624" t="s">
        <v>729</v>
      </c>
      <c r="C624" t="s">
        <v>1199</v>
      </c>
      <c r="D624" t="s">
        <v>1200</v>
      </c>
      <c r="E624" t="s">
        <v>1526</v>
      </c>
      <c r="F624">
        <v>3</v>
      </c>
      <c r="G624" t="str">
        <f t="shared" si="65"/>
        <v>เด็กชายศิวกร   ใจปัน</v>
      </c>
      <c r="J624">
        <f t="shared" si="60"/>
        <v>3617</v>
      </c>
      <c r="K624" t="str">
        <f t="shared" si="61"/>
        <v>เด็กชายศิวกร   ใจปัน</v>
      </c>
      <c r="L624">
        <f t="shared" si="62"/>
        <v>3617</v>
      </c>
      <c r="M624" t="str">
        <f t="shared" si="63"/>
        <v>ศิลปะ2</v>
      </c>
      <c r="N624">
        <f t="shared" si="64"/>
        <v>3</v>
      </c>
    </row>
    <row r="625" spans="1:14">
      <c r="A625">
        <v>3641</v>
      </c>
      <c r="B625" t="s">
        <v>729</v>
      </c>
      <c r="C625" t="s">
        <v>1171</v>
      </c>
      <c r="D625" t="s">
        <v>7</v>
      </c>
      <c r="E625" t="s">
        <v>1526</v>
      </c>
      <c r="F625">
        <v>4</v>
      </c>
      <c r="G625" t="str">
        <f t="shared" si="65"/>
        <v>เด็กชายพงศ์สิริ    สุ่นเดช</v>
      </c>
      <c r="J625">
        <f t="shared" si="60"/>
        <v>3641</v>
      </c>
      <c r="K625" t="str">
        <f t="shared" si="61"/>
        <v>เด็กชายพงศ์สิริ    สุ่นเดช</v>
      </c>
      <c r="L625">
        <f t="shared" si="62"/>
        <v>3641</v>
      </c>
      <c r="M625" t="str">
        <f t="shared" si="63"/>
        <v>ศิลปะ2</v>
      </c>
      <c r="N625">
        <f t="shared" si="64"/>
        <v>4</v>
      </c>
    </row>
    <row r="626" spans="1:14">
      <c r="A626">
        <v>3729</v>
      </c>
      <c r="B626" t="s">
        <v>729</v>
      </c>
      <c r="C626" t="s">
        <v>1759</v>
      </c>
      <c r="D626" t="s">
        <v>1760</v>
      </c>
      <c r="E626" t="s">
        <v>1526</v>
      </c>
      <c r="F626">
        <v>5</v>
      </c>
      <c r="G626" t="str">
        <f t="shared" ref="G626:G657" si="66">CONCATENATE(B626,C626,"   ",D626)</f>
        <v>เด็กชายนวคุณ   สุประภาส</v>
      </c>
      <c r="J626">
        <f t="shared" si="60"/>
        <v>3729</v>
      </c>
      <c r="K626" t="str">
        <f t="shared" si="61"/>
        <v>เด็กชายนวคุณ   สุประภาส</v>
      </c>
      <c r="L626">
        <f t="shared" si="62"/>
        <v>3729</v>
      </c>
      <c r="M626" t="str">
        <f t="shared" si="63"/>
        <v>ศิลปะ2</v>
      </c>
      <c r="N626">
        <f t="shared" si="64"/>
        <v>5</v>
      </c>
    </row>
    <row r="627" spans="1:14">
      <c r="A627">
        <v>3731</v>
      </c>
      <c r="B627" t="s">
        <v>729</v>
      </c>
      <c r="C627" t="s">
        <v>1055</v>
      </c>
      <c r="D627" t="s">
        <v>1769</v>
      </c>
      <c r="E627" t="s">
        <v>1526</v>
      </c>
      <c r="F627">
        <v>6</v>
      </c>
      <c r="G627" t="str">
        <f t="shared" si="66"/>
        <v>เด็กชายธนกฤต   สีหนูปุ้ย</v>
      </c>
      <c r="J627">
        <f t="shared" si="60"/>
        <v>3731</v>
      </c>
      <c r="K627" t="str">
        <f t="shared" si="61"/>
        <v>เด็กชายธนกฤต   สีหนูปุ้ย</v>
      </c>
      <c r="L627">
        <f t="shared" si="62"/>
        <v>3731</v>
      </c>
      <c r="M627" t="str">
        <f t="shared" si="63"/>
        <v>ศิลปะ2</v>
      </c>
      <c r="N627">
        <f t="shared" si="64"/>
        <v>6</v>
      </c>
    </row>
    <row r="628" spans="1:14">
      <c r="A628">
        <v>3732</v>
      </c>
      <c r="B628" t="s">
        <v>729</v>
      </c>
      <c r="C628" t="s">
        <v>1775</v>
      </c>
      <c r="D628" t="s">
        <v>1776</v>
      </c>
      <c r="E628" t="s">
        <v>1526</v>
      </c>
      <c r="F628">
        <v>7</v>
      </c>
      <c r="G628" t="str">
        <f t="shared" si="66"/>
        <v>เด็กชายปภังกร   สววิบูลย์</v>
      </c>
      <c r="J628">
        <f t="shared" si="60"/>
        <v>3732</v>
      </c>
      <c r="K628" t="str">
        <f t="shared" si="61"/>
        <v>เด็กชายปภังกร   สววิบูลย์</v>
      </c>
      <c r="L628">
        <f t="shared" si="62"/>
        <v>3732</v>
      </c>
      <c r="M628" t="str">
        <f t="shared" si="63"/>
        <v>ศิลปะ2</v>
      </c>
      <c r="N628">
        <f t="shared" si="64"/>
        <v>7</v>
      </c>
    </row>
    <row r="629" spans="1:14">
      <c r="A629">
        <v>3536</v>
      </c>
      <c r="B629" t="s">
        <v>730</v>
      </c>
      <c r="C629" t="s">
        <v>969</v>
      </c>
      <c r="D629" t="s">
        <v>876</v>
      </c>
      <c r="E629" t="s">
        <v>1526</v>
      </c>
      <c r="F629">
        <v>8</v>
      </c>
      <c r="G629" t="str">
        <f t="shared" si="66"/>
        <v>เด็กหญิงกวินทิพย์   ภิรมย์นาค</v>
      </c>
      <c r="J629">
        <f t="shared" si="60"/>
        <v>3536</v>
      </c>
      <c r="K629" t="str">
        <f t="shared" si="61"/>
        <v>เด็กหญิงกวินทิพย์   ภิรมย์นาค</v>
      </c>
      <c r="L629">
        <f t="shared" si="62"/>
        <v>3536</v>
      </c>
      <c r="M629" t="str">
        <f t="shared" si="63"/>
        <v>ศิลปะ2</v>
      </c>
      <c r="N629">
        <f t="shared" si="64"/>
        <v>8</v>
      </c>
    </row>
    <row r="630" spans="1:14">
      <c r="A630">
        <v>3540</v>
      </c>
      <c r="B630" t="s">
        <v>730</v>
      </c>
      <c r="C630" t="s">
        <v>973</v>
      </c>
      <c r="D630" t="s">
        <v>879</v>
      </c>
      <c r="E630" t="s">
        <v>1526</v>
      </c>
      <c r="F630">
        <v>9</v>
      </c>
      <c r="G630" t="str">
        <f t="shared" si="66"/>
        <v>เด็กหญิงชลธีญา   อ้นจันทร์</v>
      </c>
      <c r="J630">
        <f t="shared" si="60"/>
        <v>3540</v>
      </c>
      <c r="K630" t="str">
        <f t="shared" si="61"/>
        <v>เด็กหญิงชลธีญา   อ้นจันทร์</v>
      </c>
      <c r="L630">
        <f t="shared" si="62"/>
        <v>3540</v>
      </c>
      <c r="M630" t="str">
        <f t="shared" si="63"/>
        <v>ศิลปะ2</v>
      </c>
      <c r="N630">
        <f t="shared" si="64"/>
        <v>9</v>
      </c>
    </row>
    <row r="631" spans="1:14">
      <c r="A631">
        <v>3551</v>
      </c>
      <c r="B631" t="s">
        <v>730</v>
      </c>
      <c r="C631" t="s">
        <v>1035</v>
      </c>
      <c r="D631" t="s">
        <v>885</v>
      </c>
      <c r="E631" t="s">
        <v>1526</v>
      </c>
      <c r="F631">
        <v>10</v>
      </c>
      <c r="G631" t="str">
        <f t="shared" si="66"/>
        <v>เด็กหญิงพิชชาภา   นามศร</v>
      </c>
      <c r="J631">
        <f t="shared" si="60"/>
        <v>3551</v>
      </c>
      <c r="K631" t="str">
        <f t="shared" si="61"/>
        <v>เด็กหญิงพิชชาภา   นามศร</v>
      </c>
      <c r="L631">
        <f t="shared" si="62"/>
        <v>3551</v>
      </c>
      <c r="M631" t="str">
        <f t="shared" si="63"/>
        <v>ศิลปะ2</v>
      </c>
      <c r="N631">
        <f t="shared" si="64"/>
        <v>10</v>
      </c>
    </row>
    <row r="632" spans="1:14">
      <c r="A632">
        <v>3553</v>
      </c>
      <c r="B632" t="s">
        <v>730</v>
      </c>
      <c r="C632" t="s">
        <v>984</v>
      </c>
      <c r="D632" t="s">
        <v>256</v>
      </c>
      <c r="E632" t="s">
        <v>1526</v>
      </c>
      <c r="F632">
        <v>11</v>
      </c>
      <c r="G632" t="str">
        <f t="shared" si="66"/>
        <v>เด็กหญิงวนัสนันท์   ติดรักษ์</v>
      </c>
      <c r="J632">
        <f t="shared" si="60"/>
        <v>3553</v>
      </c>
      <c r="K632" t="str">
        <f t="shared" si="61"/>
        <v>เด็กหญิงวนัสนันท์   ติดรักษ์</v>
      </c>
      <c r="L632">
        <f t="shared" si="62"/>
        <v>3553</v>
      </c>
      <c r="M632" t="str">
        <f t="shared" si="63"/>
        <v>ศิลปะ2</v>
      </c>
      <c r="N632">
        <f t="shared" si="64"/>
        <v>11</v>
      </c>
    </row>
    <row r="633" spans="1:14">
      <c r="A633">
        <v>3630</v>
      </c>
      <c r="B633" t="s">
        <v>730</v>
      </c>
      <c r="C633" t="s">
        <v>1154</v>
      </c>
      <c r="D633" t="s">
        <v>128</v>
      </c>
      <c r="E633" t="s">
        <v>1526</v>
      </c>
      <c r="F633">
        <v>12</v>
      </c>
      <c r="G633" t="str">
        <f t="shared" si="66"/>
        <v>เด็กหญิงกนิษฐา     สุรินทร์ชัย</v>
      </c>
      <c r="J633">
        <f t="shared" si="60"/>
        <v>3630</v>
      </c>
      <c r="K633" t="str">
        <f t="shared" si="61"/>
        <v>เด็กหญิงกนิษฐา     สุรินทร์ชัย</v>
      </c>
      <c r="L633">
        <f t="shared" si="62"/>
        <v>3630</v>
      </c>
      <c r="M633" t="str">
        <f t="shared" si="63"/>
        <v>ศิลปะ2</v>
      </c>
      <c r="N633">
        <f t="shared" si="64"/>
        <v>12</v>
      </c>
    </row>
    <row r="634" spans="1:14">
      <c r="A634">
        <v>3657</v>
      </c>
      <c r="B634" t="s">
        <v>730</v>
      </c>
      <c r="C634" t="s">
        <v>1191</v>
      </c>
      <c r="D634" t="s">
        <v>129</v>
      </c>
      <c r="E634" t="s">
        <v>1526</v>
      </c>
      <c r="F634">
        <v>13</v>
      </c>
      <c r="G634" t="str">
        <f t="shared" si="66"/>
        <v>เด็กหญิงวราภรณ์    พลเยี่ยม</v>
      </c>
      <c r="J634">
        <f t="shared" si="60"/>
        <v>3657</v>
      </c>
      <c r="K634" t="str">
        <f t="shared" si="61"/>
        <v>เด็กหญิงวราภรณ์    พลเยี่ยม</v>
      </c>
      <c r="L634">
        <f t="shared" si="62"/>
        <v>3657</v>
      </c>
      <c r="M634" t="str">
        <f t="shared" si="63"/>
        <v>ศิลปะ2</v>
      </c>
      <c r="N634">
        <f t="shared" si="64"/>
        <v>13</v>
      </c>
    </row>
    <row r="635" spans="1:14">
      <c r="A635">
        <v>3728</v>
      </c>
      <c r="B635" t="s">
        <v>730</v>
      </c>
      <c r="C635" t="s">
        <v>1761</v>
      </c>
      <c r="D635" t="s">
        <v>1762</v>
      </c>
      <c r="E635" t="s">
        <v>1526</v>
      </c>
      <c r="F635">
        <v>14</v>
      </c>
      <c r="G635" t="str">
        <f t="shared" si="66"/>
        <v>เด็กหญิงอักษราภัค   หล้าเมา</v>
      </c>
      <c r="J635">
        <f t="shared" si="60"/>
        <v>3728</v>
      </c>
      <c r="K635" t="str">
        <f t="shared" si="61"/>
        <v>เด็กหญิงอักษราภัค   หล้าเมา</v>
      </c>
      <c r="L635">
        <f t="shared" si="62"/>
        <v>3728</v>
      </c>
      <c r="M635" t="str">
        <f t="shared" si="63"/>
        <v>ศิลปะ2</v>
      </c>
      <c r="N635">
        <f t="shared" si="64"/>
        <v>14</v>
      </c>
    </row>
    <row r="636" spans="1:14">
      <c r="A636">
        <v>3730</v>
      </c>
      <c r="B636" t="s">
        <v>730</v>
      </c>
      <c r="C636" t="s">
        <v>1770</v>
      </c>
      <c r="D636" t="s">
        <v>1771</v>
      </c>
      <c r="E636" t="s">
        <v>1526</v>
      </c>
      <c r="F636">
        <v>15</v>
      </c>
      <c r="G636" t="str">
        <f t="shared" si="66"/>
        <v>เด็กหญิงภัทรริกา   ใจธิ</v>
      </c>
      <c r="J636">
        <f t="shared" si="60"/>
        <v>3730</v>
      </c>
      <c r="K636" t="str">
        <f t="shared" si="61"/>
        <v>เด็กหญิงภัทรริกา   ใจธิ</v>
      </c>
      <c r="L636">
        <f t="shared" si="62"/>
        <v>3730</v>
      </c>
      <c r="M636" t="str">
        <f t="shared" si="63"/>
        <v>ศิลปะ2</v>
      </c>
      <c r="N636">
        <f t="shared" si="64"/>
        <v>15</v>
      </c>
    </row>
    <row r="637" spans="1:14">
      <c r="A637">
        <v>3501</v>
      </c>
      <c r="B637" t="s">
        <v>729</v>
      </c>
      <c r="C637" t="s">
        <v>942</v>
      </c>
      <c r="D637" t="s">
        <v>851</v>
      </c>
      <c r="E637" t="s">
        <v>1527</v>
      </c>
      <c r="F637">
        <v>1</v>
      </c>
      <c r="G637" t="str">
        <f t="shared" si="66"/>
        <v>เด็กชายกันติพัศ   ลือใจ</v>
      </c>
      <c r="J637">
        <f t="shared" si="60"/>
        <v>3501</v>
      </c>
      <c r="K637" t="str">
        <f t="shared" si="61"/>
        <v>เด็กชายกันติพัศ   ลือใจ</v>
      </c>
      <c r="L637">
        <f t="shared" si="62"/>
        <v>3501</v>
      </c>
      <c r="M637" t="str">
        <f t="shared" si="63"/>
        <v>ศิลปะ3</v>
      </c>
      <c r="N637">
        <f t="shared" si="64"/>
        <v>1</v>
      </c>
    </row>
    <row r="638" spans="1:14">
      <c r="A638">
        <v>3503</v>
      </c>
      <c r="B638" t="s">
        <v>729</v>
      </c>
      <c r="C638" t="s">
        <v>640</v>
      </c>
      <c r="D638" t="s">
        <v>853</v>
      </c>
      <c r="E638" t="s">
        <v>1527</v>
      </c>
      <c r="F638">
        <v>2</v>
      </c>
      <c r="G638" t="str">
        <f t="shared" si="66"/>
        <v>เด็กชายณัฐนนท์   เชียงโส</v>
      </c>
      <c r="J638">
        <f t="shared" si="60"/>
        <v>3503</v>
      </c>
      <c r="K638" t="str">
        <f t="shared" si="61"/>
        <v>เด็กชายณัฐนนท์   เชียงโส</v>
      </c>
      <c r="L638">
        <f t="shared" si="62"/>
        <v>3503</v>
      </c>
      <c r="M638" t="str">
        <f t="shared" si="63"/>
        <v>ศิลปะ3</v>
      </c>
      <c r="N638">
        <f t="shared" si="64"/>
        <v>2</v>
      </c>
    </row>
    <row r="639" spans="1:14">
      <c r="A639">
        <v>3509</v>
      </c>
      <c r="B639" t="s">
        <v>729</v>
      </c>
      <c r="C639" t="s">
        <v>949</v>
      </c>
      <c r="D639" t="s">
        <v>145</v>
      </c>
      <c r="E639" t="s">
        <v>1527</v>
      </c>
      <c r="F639">
        <v>3</v>
      </c>
      <c r="G639" t="str">
        <f t="shared" si="66"/>
        <v>เด็กชายภูตะวัน   ชุมภู</v>
      </c>
      <c r="J639">
        <f t="shared" si="60"/>
        <v>3509</v>
      </c>
      <c r="K639" t="str">
        <f t="shared" si="61"/>
        <v>เด็กชายภูตะวัน   ชุมภู</v>
      </c>
      <c r="L639">
        <f t="shared" si="62"/>
        <v>3509</v>
      </c>
      <c r="M639" t="str">
        <f t="shared" si="63"/>
        <v>ศิลปะ3</v>
      </c>
      <c r="N639">
        <f t="shared" si="64"/>
        <v>3</v>
      </c>
    </row>
    <row r="640" spans="1:14">
      <c r="A640">
        <v>3643</v>
      </c>
      <c r="B640" t="s">
        <v>729</v>
      </c>
      <c r="C640" t="s">
        <v>1173</v>
      </c>
      <c r="D640" t="s">
        <v>240</v>
      </c>
      <c r="E640" t="s">
        <v>1527</v>
      </c>
      <c r="F640">
        <v>4</v>
      </c>
      <c r="G640" t="str">
        <f t="shared" si="66"/>
        <v>เด็กชายพิชญุตม์   ยิ้มพราย</v>
      </c>
      <c r="J640">
        <f t="shared" si="60"/>
        <v>3643</v>
      </c>
      <c r="K640" t="str">
        <f t="shared" si="61"/>
        <v>เด็กชายพิชญุตม์   ยิ้มพราย</v>
      </c>
      <c r="L640">
        <f t="shared" si="62"/>
        <v>3643</v>
      </c>
      <c r="M640" t="str">
        <f t="shared" si="63"/>
        <v>ศิลปะ3</v>
      </c>
      <c r="N640">
        <f t="shared" si="64"/>
        <v>4</v>
      </c>
    </row>
    <row r="641" spans="1:14">
      <c r="A641">
        <v>3645</v>
      </c>
      <c r="B641" t="s">
        <v>729</v>
      </c>
      <c r="C641" t="s">
        <v>1176</v>
      </c>
      <c r="D641" t="s">
        <v>1745</v>
      </c>
      <c r="E641" t="s">
        <v>1527</v>
      </c>
      <c r="F641">
        <v>5</v>
      </c>
      <c r="G641" t="str">
        <f t="shared" si="66"/>
        <v>เด็กชายพีระวัฒน์   คีลาวงค์</v>
      </c>
      <c r="J641">
        <f t="shared" si="60"/>
        <v>3645</v>
      </c>
      <c r="K641" t="str">
        <f t="shared" si="61"/>
        <v>เด็กชายพีระวัฒน์   คีลาวงค์</v>
      </c>
      <c r="L641">
        <f t="shared" si="62"/>
        <v>3645</v>
      </c>
      <c r="M641" t="str">
        <f t="shared" si="63"/>
        <v>ศิลปะ3</v>
      </c>
      <c r="N641">
        <f t="shared" si="64"/>
        <v>5</v>
      </c>
    </row>
    <row r="642" spans="1:14">
      <c r="A642">
        <v>3646</v>
      </c>
      <c r="B642" t="s">
        <v>729</v>
      </c>
      <c r="C642" t="s">
        <v>1177</v>
      </c>
      <c r="D642" t="s">
        <v>1178</v>
      </c>
      <c r="E642" t="s">
        <v>1527</v>
      </c>
      <c r="F642">
        <v>6</v>
      </c>
      <c r="G642" t="str">
        <f t="shared" si="66"/>
        <v>เด็กชายภคนน   โกวิทย์แสงทอง</v>
      </c>
      <c r="J642">
        <f t="shared" si="60"/>
        <v>3646</v>
      </c>
      <c r="K642" t="str">
        <f t="shared" si="61"/>
        <v>เด็กชายภคนน   โกวิทย์แสงทอง</v>
      </c>
      <c r="L642">
        <f t="shared" si="62"/>
        <v>3646</v>
      </c>
      <c r="M642" t="str">
        <f t="shared" si="63"/>
        <v>ศิลปะ3</v>
      </c>
      <c r="N642">
        <f t="shared" si="64"/>
        <v>6</v>
      </c>
    </row>
    <row r="643" spans="1:14">
      <c r="A643">
        <v>3668</v>
      </c>
      <c r="B643" t="s">
        <v>729</v>
      </c>
      <c r="C643" t="s">
        <v>1569</v>
      </c>
      <c r="D643" t="s">
        <v>1749</v>
      </c>
      <c r="E643" t="s">
        <v>1527</v>
      </c>
      <c r="F643">
        <v>7</v>
      </c>
      <c r="G643" t="str">
        <f t="shared" si="66"/>
        <v>เด็กชายรชต   ต๊ะศรีเรื่อน</v>
      </c>
      <c r="J643">
        <f t="shared" si="60"/>
        <v>3668</v>
      </c>
      <c r="K643" t="str">
        <f t="shared" si="61"/>
        <v>เด็กชายรชต   ต๊ะศรีเรื่อน</v>
      </c>
      <c r="L643">
        <f t="shared" si="62"/>
        <v>3668</v>
      </c>
      <c r="M643" t="str">
        <f t="shared" si="63"/>
        <v>ศิลปะ3</v>
      </c>
      <c r="N643">
        <f t="shared" si="64"/>
        <v>7</v>
      </c>
    </row>
    <row r="644" spans="1:14">
      <c r="A644">
        <v>3742</v>
      </c>
      <c r="B644" t="s">
        <v>729</v>
      </c>
      <c r="C644" t="s">
        <v>1728</v>
      </c>
      <c r="D644" t="s">
        <v>1729</v>
      </c>
      <c r="E644" t="s">
        <v>1527</v>
      </c>
      <c r="F644">
        <v>8</v>
      </c>
      <c r="G644" t="str">
        <f t="shared" si="66"/>
        <v>เด็กชายตุนธร   แข็งขันธ์</v>
      </c>
      <c r="J644">
        <f t="shared" si="60"/>
        <v>3742</v>
      </c>
      <c r="K644" t="str">
        <f t="shared" si="61"/>
        <v>เด็กชายตุนธร   แข็งขันธ์</v>
      </c>
      <c r="L644">
        <f t="shared" si="62"/>
        <v>3742</v>
      </c>
      <c r="M644" t="str">
        <f t="shared" si="63"/>
        <v>ศิลปะ3</v>
      </c>
      <c r="N644">
        <f t="shared" si="64"/>
        <v>8</v>
      </c>
    </row>
    <row r="645" spans="1:14">
      <c r="A645">
        <v>3745</v>
      </c>
      <c r="B645" t="s">
        <v>729</v>
      </c>
      <c r="C645" t="s">
        <v>1746</v>
      </c>
      <c r="D645" t="s">
        <v>95</v>
      </c>
      <c r="E645" t="s">
        <v>1527</v>
      </c>
      <c r="F645">
        <v>9</v>
      </c>
      <c r="G645" t="str">
        <f t="shared" si="66"/>
        <v>เด็กชายพชคฤณ   จอมแก้ว</v>
      </c>
      <c r="J645">
        <f t="shared" si="60"/>
        <v>3745</v>
      </c>
      <c r="K645" t="str">
        <f t="shared" si="61"/>
        <v>เด็กชายพชคฤณ   จอมแก้ว</v>
      </c>
      <c r="L645">
        <f t="shared" si="62"/>
        <v>3745</v>
      </c>
      <c r="M645" t="str">
        <f t="shared" si="63"/>
        <v>ศิลปะ3</v>
      </c>
      <c r="N645">
        <f t="shared" si="64"/>
        <v>9</v>
      </c>
    </row>
    <row r="646" spans="1:14">
      <c r="A646">
        <v>3522</v>
      </c>
      <c r="B646" t="s">
        <v>730</v>
      </c>
      <c r="C646" t="s">
        <v>1039</v>
      </c>
      <c r="D646" t="s">
        <v>865</v>
      </c>
      <c r="E646" t="s">
        <v>1527</v>
      </c>
      <c r="F646">
        <v>10</v>
      </c>
      <c r="G646" t="str">
        <f t="shared" si="66"/>
        <v>เด็กหญิงเพ็ญธิชา   แซ่จ๋าว</v>
      </c>
      <c r="J646">
        <f t="shared" si="60"/>
        <v>3522</v>
      </c>
      <c r="K646" t="str">
        <f t="shared" si="61"/>
        <v>เด็กหญิงเพ็ญธิชา   แซ่จ๋าว</v>
      </c>
      <c r="L646">
        <f t="shared" si="62"/>
        <v>3522</v>
      </c>
      <c r="M646" t="str">
        <f t="shared" si="63"/>
        <v>ศิลปะ3</v>
      </c>
      <c r="N646">
        <f t="shared" si="64"/>
        <v>10</v>
      </c>
    </row>
    <row r="647" spans="1:14">
      <c r="A647">
        <v>3526</v>
      </c>
      <c r="B647" t="s">
        <v>730</v>
      </c>
      <c r="C647" t="s">
        <v>962</v>
      </c>
      <c r="D647" t="s">
        <v>868</v>
      </c>
      <c r="E647" t="s">
        <v>1527</v>
      </c>
      <c r="F647">
        <v>11</v>
      </c>
      <c r="G647" t="str">
        <f t="shared" si="66"/>
        <v>เด็กหญิงอารยา   แสนใจนา</v>
      </c>
      <c r="J647">
        <f t="shared" si="60"/>
        <v>3526</v>
      </c>
      <c r="K647" t="str">
        <f t="shared" si="61"/>
        <v>เด็กหญิงอารยา   แสนใจนา</v>
      </c>
      <c r="L647">
        <f t="shared" si="62"/>
        <v>3526</v>
      </c>
      <c r="M647" t="str">
        <f t="shared" si="63"/>
        <v>ศิลปะ3</v>
      </c>
      <c r="N647">
        <f t="shared" si="64"/>
        <v>11</v>
      </c>
    </row>
    <row r="648" spans="1:14">
      <c r="A648">
        <v>3543</v>
      </c>
      <c r="B648" t="s">
        <v>730</v>
      </c>
      <c r="C648" t="s">
        <v>976</v>
      </c>
      <c r="D648" t="s">
        <v>117</v>
      </c>
      <c r="E648" t="s">
        <v>1527</v>
      </c>
      <c r="F648">
        <v>12</v>
      </c>
      <c r="G648" t="str">
        <f t="shared" si="66"/>
        <v>เด็กหญิงณิชากร   ยาวิลาศ</v>
      </c>
      <c r="J648">
        <f t="shared" si="60"/>
        <v>3543</v>
      </c>
      <c r="K648" t="str">
        <f t="shared" si="61"/>
        <v>เด็กหญิงณิชากร   ยาวิลาศ</v>
      </c>
      <c r="L648">
        <f t="shared" si="62"/>
        <v>3543</v>
      </c>
      <c r="M648" t="str">
        <f t="shared" si="63"/>
        <v>ศิลปะ3</v>
      </c>
      <c r="N648">
        <f t="shared" si="64"/>
        <v>12</v>
      </c>
    </row>
    <row r="649" spans="1:14">
      <c r="A649">
        <v>3636</v>
      </c>
      <c r="B649" t="s">
        <v>730</v>
      </c>
      <c r="C649" t="s">
        <v>1162</v>
      </c>
      <c r="D649" t="s">
        <v>1163</v>
      </c>
      <c r="E649" t="s">
        <v>1527</v>
      </c>
      <c r="F649">
        <v>13</v>
      </c>
      <c r="G649" t="str">
        <f t="shared" si="66"/>
        <v>เด็กหญิงณัฐณิชา    อินต๊ะวงค์</v>
      </c>
      <c r="J649">
        <f t="shared" si="60"/>
        <v>3636</v>
      </c>
      <c r="K649" t="str">
        <f t="shared" si="61"/>
        <v>เด็กหญิงณัฐณิชา    อินต๊ะวงค์</v>
      </c>
      <c r="L649">
        <f t="shared" si="62"/>
        <v>3636</v>
      </c>
      <c r="M649" t="str">
        <f t="shared" si="63"/>
        <v>ศิลปะ3</v>
      </c>
      <c r="N649">
        <f t="shared" si="64"/>
        <v>13</v>
      </c>
    </row>
    <row r="650" spans="1:14">
      <c r="A650">
        <v>3743</v>
      </c>
      <c r="B650" t="s">
        <v>730</v>
      </c>
      <c r="C650" t="s">
        <v>1733</v>
      </c>
      <c r="D650" t="s">
        <v>1734</v>
      </c>
      <c r="E650" t="s">
        <v>1527</v>
      </c>
      <c r="F650">
        <v>14</v>
      </c>
      <c r="G650" t="str">
        <f t="shared" si="66"/>
        <v>เด็กหญิงรัตนกร   สุรินทร์</v>
      </c>
      <c r="J650">
        <f t="shared" si="60"/>
        <v>3743</v>
      </c>
      <c r="K650" t="str">
        <f t="shared" si="61"/>
        <v>เด็กหญิงรัตนกร   สุรินทร์</v>
      </c>
      <c r="L650">
        <f t="shared" si="62"/>
        <v>3743</v>
      </c>
      <c r="M650" t="str">
        <f t="shared" si="63"/>
        <v>ศิลปะ3</v>
      </c>
      <c r="N650">
        <f t="shared" si="64"/>
        <v>14</v>
      </c>
    </row>
    <row r="651" spans="1:14">
      <c r="A651">
        <v>3744</v>
      </c>
      <c r="B651" t="s">
        <v>730</v>
      </c>
      <c r="C651" t="s">
        <v>1735</v>
      </c>
      <c r="D651" t="s">
        <v>1736</v>
      </c>
      <c r="E651" t="s">
        <v>1527</v>
      </c>
      <c r="F651">
        <v>15</v>
      </c>
      <c r="G651" t="str">
        <f t="shared" si="66"/>
        <v>เด็กหญิงรัชนก   บัวงาม</v>
      </c>
      <c r="J651">
        <f t="shared" si="60"/>
        <v>3744</v>
      </c>
      <c r="K651" t="str">
        <f t="shared" si="61"/>
        <v>เด็กหญิงรัชนก   บัวงาม</v>
      </c>
      <c r="L651">
        <f t="shared" si="62"/>
        <v>3744</v>
      </c>
      <c r="M651" t="str">
        <f t="shared" si="63"/>
        <v>ศิลปะ3</v>
      </c>
      <c r="N651">
        <f t="shared" si="64"/>
        <v>15</v>
      </c>
    </row>
    <row r="652" spans="1:14">
      <c r="A652">
        <v>3504</v>
      </c>
      <c r="B652" t="s">
        <v>729</v>
      </c>
      <c r="C652" t="s">
        <v>944</v>
      </c>
      <c r="D652" t="s">
        <v>854</v>
      </c>
      <c r="E652" t="s">
        <v>1528</v>
      </c>
      <c r="F652">
        <v>1</v>
      </c>
      <c r="G652" t="str">
        <f t="shared" si="66"/>
        <v>เด็กชายติณห์ภัทร   เชื้อรอด</v>
      </c>
      <c r="J652">
        <f t="shared" ref="J652:J695" si="67">A652</f>
        <v>3504</v>
      </c>
      <c r="K652" t="str">
        <f t="shared" ref="K652:K695" si="68">G652</f>
        <v>เด็กชายติณห์ภัทร   เชื้อรอด</v>
      </c>
      <c r="L652">
        <f t="shared" ref="L652:L695" si="69">J652</f>
        <v>3504</v>
      </c>
      <c r="M652" t="str">
        <f t="shared" ref="M652:M695" si="70">E652</f>
        <v>เสริม1</v>
      </c>
      <c r="N652">
        <f t="shared" ref="N652:N695" si="71">F652</f>
        <v>1</v>
      </c>
    </row>
    <row r="653" spans="1:14">
      <c r="A653">
        <v>3506</v>
      </c>
      <c r="B653" t="s">
        <v>729</v>
      </c>
      <c r="C653" t="s">
        <v>946</v>
      </c>
      <c r="D653" t="s">
        <v>856</v>
      </c>
      <c r="E653" t="s">
        <v>1528</v>
      </c>
      <c r="F653">
        <v>2</v>
      </c>
      <c r="G653" t="str">
        <f t="shared" si="66"/>
        <v>เด็กชายปุณณภพ   ป้องกัน</v>
      </c>
      <c r="J653">
        <f t="shared" si="67"/>
        <v>3506</v>
      </c>
      <c r="K653" t="str">
        <f t="shared" si="68"/>
        <v>เด็กชายปุณณภพ   ป้องกัน</v>
      </c>
      <c r="L653">
        <f t="shared" si="69"/>
        <v>3506</v>
      </c>
      <c r="M653" t="str">
        <f t="shared" si="70"/>
        <v>เสริม1</v>
      </c>
      <c r="N653">
        <f t="shared" si="71"/>
        <v>2</v>
      </c>
    </row>
    <row r="654" spans="1:14">
      <c r="A654">
        <v>3510</v>
      </c>
      <c r="B654" t="s">
        <v>729</v>
      </c>
      <c r="C654" t="s">
        <v>950</v>
      </c>
      <c r="D654" t="s">
        <v>1</v>
      </c>
      <c r="E654" t="s">
        <v>1528</v>
      </c>
      <c r="F654">
        <v>3</v>
      </c>
      <c r="G654" t="str">
        <f t="shared" si="66"/>
        <v>เด็กชายภูมิภากร   ช่วยประสิทธิ์</v>
      </c>
      <c r="J654">
        <f t="shared" si="67"/>
        <v>3510</v>
      </c>
      <c r="K654" t="str">
        <f t="shared" si="68"/>
        <v>เด็กชายภูมิภากร   ช่วยประสิทธิ์</v>
      </c>
      <c r="L654">
        <f t="shared" si="69"/>
        <v>3510</v>
      </c>
      <c r="M654" t="str">
        <f t="shared" si="70"/>
        <v>เสริม1</v>
      </c>
      <c r="N654">
        <f t="shared" si="71"/>
        <v>3</v>
      </c>
    </row>
    <row r="655" spans="1:14">
      <c r="A655">
        <v>3629</v>
      </c>
      <c r="B655" t="s">
        <v>729</v>
      </c>
      <c r="C655" t="s">
        <v>650</v>
      </c>
      <c r="D655" t="s">
        <v>1153</v>
      </c>
      <c r="E655" t="s">
        <v>1528</v>
      </c>
      <c r="F655">
        <v>4</v>
      </c>
      <c r="G655" t="str">
        <f t="shared" si="66"/>
        <v>เด็กชายธนทรัพย์   คำตุ้ย</v>
      </c>
      <c r="J655">
        <f t="shared" si="67"/>
        <v>3629</v>
      </c>
      <c r="K655" t="str">
        <f t="shared" si="68"/>
        <v>เด็กชายธนทรัพย์   คำตุ้ย</v>
      </c>
      <c r="L655">
        <f t="shared" si="69"/>
        <v>3629</v>
      </c>
      <c r="M655" t="str">
        <f t="shared" si="70"/>
        <v>เสริม1</v>
      </c>
      <c r="N655">
        <f t="shared" si="71"/>
        <v>4</v>
      </c>
    </row>
    <row r="656" spans="1:14">
      <c r="A656">
        <v>3642</v>
      </c>
      <c r="B656" t="s">
        <v>729</v>
      </c>
      <c r="C656" t="s">
        <v>1172</v>
      </c>
      <c r="D656" t="s">
        <v>152</v>
      </c>
      <c r="E656" t="s">
        <v>1528</v>
      </c>
      <c r="F656">
        <v>5</v>
      </c>
      <c r="G656" t="str">
        <f t="shared" si="66"/>
        <v>เด็กชายพจนากร   สมรัตน์</v>
      </c>
      <c r="J656">
        <f t="shared" si="67"/>
        <v>3642</v>
      </c>
      <c r="K656" t="str">
        <f t="shared" si="68"/>
        <v>เด็กชายพจนากร   สมรัตน์</v>
      </c>
      <c r="L656">
        <f t="shared" si="69"/>
        <v>3642</v>
      </c>
      <c r="M656" t="str">
        <f t="shared" si="70"/>
        <v>เสริม1</v>
      </c>
      <c r="N656">
        <f t="shared" si="71"/>
        <v>5</v>
      </c>
    </row>
    <row r="657" spans="1:14">
      <c r="A657">
        <v>3724</v>
      </c>
      <c r="B657" t="s">
        <v>729</v>
      </c>
      <c r="C657" t="s">
        <v>1714</v>
      </c>
      <c r="D657" t="s">
        <v>1715</v>
      </c>
      <c r="E657" t="s">
        <v>1528</v>
      </c>
      <c r="F657">
        <v>6</v>
      </c>
      <c r="G657" t="str">
        <f t="shared" si="66"/>
        <v>เด็กชายพชร   นิธิธนภัทร</v>
      </c>
      <c r="J657">
        <f t="shared" si="67"/>
        <v>3724</v>
      </c>
      <c r="K657" t="str">
        <f t="shared" si="68"/>
        <v>เด็กชายพชร   นิธิธนภัทร</v>
      </c>
      <c r="L657">
        <f t="shared" si="69"/>
        <v>3724</v>
      </c>
      <c r="M657" t="str">
        <f t="shared" si="70"/>
        <v>เสริม1</v>
      </c>
      <c r="N657">
        <f t="shared" si="71"/>
        <v>6</v>
      </c>
    </row>
    <row r="658" spans="1:14">
      <c r="A658">
        <v>3727</v>
      </c>
      <c r="B658" t="s">
        <v>729</v>
      </c>
      <c r="C658" t="s">
        <v>1767</v>
      </c>
      <c r="D658" t="s">
        <v>1768</v>
      </c>
      <c r="E658" t="s">
        <v>1528</v>
      </c>
      <c r="F658">
        <v>7</v>
      </c>
      <c r="G658" t="str">
        <f t="shared" ref="G658:G689" si="72">CONCATENATE(B658,C658,"   ",D658)</f>
        <v>เด็กชายณัฐภูมิ   แสนเพชร</v>
      </c>
      <c r="J658">
        <f t="shared" si="67"/>
        <v>3727</v>
      </c>
      <c r="K658" t="str">
        <f t="shared" si="68"/>
        <v>เด็กชายณัฐภูมิ   แสนเพชร</v>
      </c>
      <c r="L658">
        <f t="shared" si="69"/>
        <v>3727</v>
      </c>
      <c r="M658" t="str">
        <f t="shared" si="70"/>
        <v>เสริม1</v>
      </c>
      <c r="N658">
        <f t="shared" si="71"/>
        <v>7</v>
      </c>
    </row>
    <row r="659" spans="1:14">
      <c r="A659">
        <v>3513</v>
      </c>
      <c r="B659" t="s">
        <v>730</v>
      </c>
      <c r="C659" t="s">
        <v>1034</v>
      </c>
      <c r="D659" t="s">
        <v>85</v>
      </c>
      <c r="E659" t="s">
        <v>1528</v>
      </c>
      <c r="F659">
        <v>8</v>
      </c>
      <c r="G659" t="str">
        <f t="shared" si="72"/>
        <v>เด็กหญิงจิณัฏฐิตา   เชื้อเมืองพาน</v>
      </c>
      <c r="J659">
        <f t="shared" si="67"/>
        <v>3513</v>
      </c>
      <c r="K659" t="str">
        <f t="shared" si="68"/>
        <v>เด็กหญิงจิณัฏฐิตา   เชื้อเมืองพาน</v>
      </c>
      <c r="L659">
        <f t="shared" si="69"/>
        <v>3513</v>
      </c>
      <c r="M659" t="str">
        <f t="shared" si="70"/>
        <v>เสริม1</v>
      </c>
      <c r="N659">
        <f t="shared" si="71"/>
        <v>8</v>
      </c>
    </row>
    <row r="660" spans="1:14">
      <c r="A660">
        <v>3518</v>
      </c>
      <c r="B660" t="s">
        <v>730</v>
      </c>
      <c r="C660" t="s">
        <v>956</v>
      </c>
      <c r="D660" t="s">
        <v>862</v>
      </c>
      <c r="E660" t="s">
        <v>1528</v>
      </c>
      <c r="F660">
        <v>9</v>
      </c>
      <c r="G660" t="str">
        <f t="shared" si="72"/>
        <v>เด็กหญิงณัฐธยาน์   คำดา</v>
      </c>
      <c r="J660">
        <f t="shared" si="67"/>
        <v>3518</v>
      </c>
      <c r="K660" t="str">
        <f t="shared" si="68"/>
        <v>เด็กหญิงณัฐธยาน์   คำดา</v>
      </c>
      <c r="L660">
        <f t="shared" si="69"/>
        <v>3518</v>
      </c>
      <c r="M660" t="str">
        <f t="shared" si="70"/>
        <v>เสริม1</v>
      </c>
      <c r="N660">
        <f t="shared" si="71"/>
        <v>9</v>
      </c>
    </row>
    <row r="661" spans="1:14">
      <c r="A661">
        <v>3521</v>
      </c>
      <c r="B661" t="s">
        <v>730</v>
      </c>
      <c r="C661" t="s">
        <v>958</v>
      </c>
      <c r="D661" t="s">
        <v>864</v>
      </c>
      <c r="E661" t="s">
        <v>1528</v>
      </c>
      <c r="F661">
        <v>10</v>
      </c>
      <c r="G661" t="str">
        <f t="shared" si="72"/>
        <v>เด็กหญิงพรทิพย์   สนธิภักดี</v>
      </c>
      <c r="J661">
        <f t="shared" si="67"/>
        <v>3521</v>
      </c>
      <c r="K661" t="str">
        <f t="shared" si="68"/>
        <v>เด็กหญิงพรทิพย์   สนธิภักดี</v>
      </c>
      <c r="L661">
        <f t="shared" si="69"/>
        <v>3521</v>
      </c>
      <c r="M661" t="str">
        <f t="shared" si="70"/>
        <v>เสริม1</v>
      </c>
      <c r="N661">
        <f t="shared" si="71"/>
        <v>10</v>
      </c>
    </row>
    <row r="662" spans="1:14">
      <c r="A662">
        <v>3523</v>
      </c>
      <c r="B662" t="s">
        <v>730</v>
      </c>
      <c r="C662" t="s">
        <v>959</v>
      </c>
      <c r="D662" t="s">
        <v>818</v>
      </c>
      <c r="E662" t="s">
        <v>1528</v>
      </c>
      <c r="F662">
        <v>11</v>
      </c>
      <c r="G662" t="str">
        <f t="shared" si="72"/>
        <v>เด็กหญิงมณฑกาญจน์   ใจปินตา</v>
      </c>
      <c r="J662">
        <f t="shared" si="67"/>
        <v>3523</v>
      </c>
      <c r="K662" t="str">
        <f t="shared" si="68"/>
        <v>เด็กหญิงมณฑกาญจน์   ใจปินตา</v>
      </c>
      <c r="L662">
        <f t="shared" si="69"/>
        <v>3523</v>
      </c>
      <c r="M662" t="str">
        <f t="shared" si="70"/>
        <v>เสริม1</v>
      </c>
      <c r="N662">
        <f t="shared" si="71"/>
        <v>11</v>
      </c>
    </row>
    <row r="663" spans="1:14">
      <c r="A663">
        <v>3639</v>
      </c>
      <c r="B663" t="s">
        <v>730</v>
      </c>
      <c r="C663" t="s">
        <v>1167</v>
      </c>
      <c r="D663" t="s">
        <v>1168</v>
      </c>
      <c r="E663" t="s">
        <v>1528</v>
      </c>
      <c r="F663">
        <v>12</v>
      </c>
      <c r="G663" t="str">
        <f t="shared" si="72"/>
        <v>เด็กหญิงนำพาพร    ขันทบัว</v>
      </c>
      <c r="J663">
        <f t="shared" si="67"/>
        <v>3639</v>
      </c>
      <c r="K663" t="str">
        <f t="shared" si="68"/>
        <v>เด็กหญิงนำพาพร    ขันทบัว</v>
      </c>
      <c r="L663">
        <f t="shared" si="69"/>
        <v>3639</v>
      </c>
      <c r="M663" t="str">
        <f t="shared" si="70"/>
        <v>เสริม1</v>
      </c>
      <c r="N663">
        <f t="shared" si="71"/>
        <v>12</v>
      </c>
    </row>
    <row r="664" spans="1:14">
      <c r="A664">
        <v>3658</v>
      </c>
      <c r="B664" t="s">
        <v>730</v>
      </c>
      <c r="C664" t="s">
        <v>1192</v>
      </c>
      <c r="D664" t="s">
        <v>1193</v>
      </c>
      <c r="E664" t="s">
        <v>1528</v>
      </c>
      <c r="F664">
        <v>13</v>
      </c>
      <c r="G664" t="str">
        <f t="shared" si="72"/>
        <v>เด็กหญิงวิศชญาพร   รุนเดิม</v>
      </c>
      <c r="J664">
        <f t="shared" si="67"/>
        <v>3658</v>
      </c>
      <c r="K664" t="str">
        <f t="shared" si="68"/>
        <v>เด็กหญิงวิศชญาพร   รุนเดิม</v>
      </c>
      <c r="L664">
        <f t="shared" si="69"/>
        <v>3658</v>
      </c>
      <c r="M664" t="str">
        <f t="shared" si="70"/>
        <v>เสริม1</v>
      </c>
      <c r="N664">
        <f t="shared" si="71"/>
        <v>13</v>
      </c>
    </row>
    <row r="665" spans="1:14">
      <c r="A665">
        <v>3725</v>
      </c>
      <c r="B665" t="s">
        <v>730</v>
      </c>
      <c r="C665" t="s">
        <v>1723</v>
      </c>
      <c r="D665" t="s">
        <v>855</v>
      </c>
      <c r="E665" t="s">
        <v>1528</v>
      </c>
      <c r="F665">
        <v>14</v>
      </c>
      <c r="G665" t="str">
        <f t="shared" si="72"/>
        <v>เด็กหญิงรัญชน์ธร   ธรรมากาศ</v>
      </c>
      <c r="J665">
        <f t="shared" si="67"/>
        <v>3725</v>
      </c>
      <c r="K665" t="str">
        <f t="shared" si="68"/>
        <v>เด็กหญิงรัญชน์ธร   ธรรมากาศ</v>
      </c>
      <c r="L665">
        <f t="shared" si="69"/>
        <v>3725</v>
      </c>
      <c r="M665" t="str">
        <f t="shared" si="70"/>
        <v>เสริม1</v>
      </c>
      <c r="N665">
        <f t="shared" si="71"/>
        <v>14</v>
      </c>
    </row>
    <row r="666" spans="1:14">
      <c r="A666">
        <v>3726</v>
      </c>
      <c r="B666" t="s">
        <v>730</v>
      </c>
      <c r="C666" t="s">
        <v>1724</v>
      </c>
      <c r="D666" t="s">
        <v>1725</v>
      </c>
      <c r="E666" t="s">
        <v>1528</v>
      </c>
      <c r="F666">
        <v>15</v>
      </c>
      <c r="G666" t="str">
        <f t="shared" si="72"/>
        <v>เด็กหญิงสุธาสินี   พรหมเผ่า</v>
      </c>
      <c r="J666">
        <f t="shared" si="67"/>
        <v>3726</v>
      </c>
      <c r="K666" t="str">
        <f t="shared" si="68"/>
        <v>เด็กหญิงสุธาสินี   พรหมเผ่า</v>
      </c>
      <c r="L666">
        <f t="shared" si="69"/>
        <v>3726</v>
      </c>
      <c r="M666" t="str">
        <f t="shared" si="70"/>
        <v>เสริม1</v>
      </c>
      <c r="N666">
        <f t="shared" si="71"/>
        <v>15</v>
      </c>
    </row>
    <row r="667" spans="1:14">
      <c r="A667">
        <v>3528</v>
      </c>
      <c r="B667" t="s">
        <v>729</v>
      </c>
      <c r="C667" t="s">
        <v>516</v>
      </c>
      <c r="D667" t="s">
        <v>870</v>
      </c>
      <c r="E667" t="s">
        <v>1529</v>
      </c>
      <c r="F667">
        <v>1</v>
      </c>
      <c r="G667" t="str">
        <f t="shared" si="72"/>
        <v>เด็กชายจิรายุ   คำภีระวงค์</v>
      </c>
      <c r="J667">
        <f t="shared" si="67"/>
        <v>3528</v>
      </c>
      <c r="K667" t="str">
        <f t="shared" si="68"/>
        <v>เด็กชายจิรายุ   คำภีระวงค์</v>
      </c>
      <c r="L667">
        <f t="shared" si="69"/>
        <v>3528</v>
      </c>
      <c r="M667" t="str">
        <f t="shared" si="70"/>
        <v>เสริม2</v>
      </c>
      <c r="N667">
        <f t="shared" si="71"/>
        <v>1</v>
      </c>
    </row>
    <row r="668" spans="1:14">
      <c r="A668">
        <v>3534</v>
      </c>
      <c r="B668" t="s">
        <v>729</v>
      </c>
      <c r="C668" t="s">
        <v>967</v>
      </c>
      <c r="D668" t="s">
        <v>874</v>
      </c>
      <c r="E668" t="s">
        <v>1529</v>
      </c>
      <c r="F668">
        <v>2</v>
      </c>
      <c r="G668" t="str">
        <f t="shared" si="72"/>
        <v>เด็กชายรัชพล   บุญรักษา</v>
      </c>
      <c r="J668">
        <f t="shared" si="67"/>
        <v>3534</v>
      </c>
      <c r="K668" t="str">
        <f t="shared" si="68"/>
        <v>เด็กชายรัชพล   บุญรักษา</v>
      </c>
      <c r="L668">
        <f t="shared" si="69"/>
        <v>3534</v>
      </c>
      <c r="M668" t="str">
        <f t="shared" si="70"/>
        <v>เสริม2</v>
      </c>
      <c r="N668">
        <f t="shared" si="71"/>
        <v>2</v>
      </c>
    </row>
    <row r="669" spans="1:14">
      <c r="A669">
        <v>3619</v>
      </c>
      <c r="B669" t="s">
        <v>729</v>
      </c>
      <c r="C669" t="s">
        <v>82</v>
      </c>
      <c r="D669" t="s">
        <v>1198</v>
      </c>
      <c r="E669" t="s">
        <v>1529</v>
      </c>
      <c r="F669">
        <v>3</v>
      </c>
      <c r="G669" t="str">
        <f t="shared" si="72"/>
        <v>เด็กชายปริญญา   มีทอง</v>
      </c>
      <c r="J669">
        <f t="shared" si="67"/>
        <v>3619</v>
      </c>
      <c r="K669" t="str">
        <f t="shared" si="68"/>
        <v>เด็กชายปริญญา   มีทอง</v>
      </c>
      <c r="L669">
        <f t="shared" si="69"/>
        <v>3619</v>
      </c>
      <c r="M669" t="str">
        <f t="shared" si="70"/>
        <v>เสริม2</v>
      </c>
      <c r="N669">
        <f t="shared" si="71"/>
        <v>3</v>
      </c>
    </row>
    <row r="670" spans="1:14">
      <c r="A670">
        <v>3624</v>
      </c>
      <c r="B670" t="s">
        <v>729</v>
      </c>
      <c r="C670" t="s">
        <v>1148</v>
      </c>
      <c r="D670" t="s">
        <v>862</v>
      </c>
      <c r="E670" t="s">
        <v>1529</v>
      </c>
      <c r="F670">
        <v>4</v>
      </c>
      <c r="G670" t="str">
        <f t="shared" si="72"/>
        <v>เด็กชายณัฐวรรธน์    คำดา</v>
      </c>
      <c r="J670">
        <f t="shared" si="67"/>
        <v>3624</v>
      </c>
      <c r="K670" t="str">
        <f t="shared" si="68"/>
        <v>เด็กชายณัฐวรรธน์    คำดา</v>
      </c>
      <c r="L670">
        <f t="shared" si="69"/>
        <v>3624</v>
      </c>
      <c r="M670" t="str">
        <f t="shared" si="70"/>
        <v>เสริม2</v>
      </c>
      <c r="N670">
        <f t="shared" si="71"/>
        <v>4</v>
      </c>
    </row>
    <row r="671" spans="1:14">
      <c r="A671">
        <v>3644</v>
      </c>
      <c r="B671" t="s">
        <v>729</v>
      </c>
      <c r="C671" t="s">
        <v>1174</v>
      </c>
      <c r="D671" t="s">
        <v>1175</v>
      </c>
      <c r="E671" t="s">
        <v>1529</v>
      </c>
      <c r="F671">
        <v>5</v>
      </c>
      <c r="G671" t="str">
        <f t="shared" si="72"/>
        <v>เด็กชายพิชยะ   อธิวันดี</v>
      </c>
      <c r="J671">
        <f t="shared" si="67"/>
        <v>3644</v>
      </c>
      <c r="K671" t="str">
        <f t="shared" si="68"/>
        <v>เด็กชายพิชยะ   อธิวันดี</v>
      </c>
      <c r="L671">
        <f t="shared" si="69"/>
        <v>3644</v>
      </c>
      <c r="M671" t="str">
        <f t="shared" si="70"/>
        <v>เสริม2</v>
      </c>
      <c r="N671">
        <f t="shared" si="71"/>
        <v>5</v>
      </c>
    </row>
    <row r="672" spans="1:14">
      <c r="A672">
        <v>3733</v>
      </c>
      <c r="B672" t="s">
        <v>729</v>
      </c>
      <c r="C672" t="s">
        <v>1716</v>
      </c>
      <c r="D672" t="s">
        <v>1717</v>
      </c>
      <c r="E672" t="s">
        <v>1529</v>
      </c>
      <c r="F672">
        <v>6</v>
      </c>
      <c r="G672" t="str">
        <f t="shared" si="72"/>
        <v>เด็กชายเอื้ออังกูร   มีนันต๊ะ</v>
      </c>
      <c r="J672">
        <f t="shared" si="67"/>
        <v>3733</v>
      </c>
      <c r="K672" t="str">
        <f t="shared" si="68"/>
        <v>เด็กชายเอื้ออังกูร   มีนันต๊ะ</v>
      </c>
      <c r="L672">
        <f t="shared" si="69"/>
        <v>3733</v>
      </c>
      <c r="M672" t="str">
        <f t="shared" si="70"/>
        <v>เสริม2</v>
      </c>
      <c r="N672">
        <f t="shared" si="71"/>
        <v>6</v>
      </c>
    </row>
    <row r="673" spans="1:14">
      <c r="A673">
        <v>3734</v>
      </c>
      <c r="B673" t="s">
        <v>729</v>
      </c>
      <c r="C673" t="s">
        <v>1718</v>
      </c>
      <c r="D673" t="s">
        <v>1719</v>
      </c>
      <c r="E673" t="s">
        <v>1529</v>
      </c>
      <c r="F673">
        <v>7</v>
      </c>
      <c r="G673" t="str">
        <f t="shared" si="72"/>
        <v>เด็กชายกฤษณพล   ใจวรรณ์</v>
      </c>
      <c r="J673">
        <f t="shared" si="67"/>
        <v>3734</v>
      </c>
      <c r="K673" t="str">
        <f t="shared" si="68"/>
        <v>เด็กชายกฤษณพล   ใจวรรณ์</v>
      </c>
      <c r="L673">
        <f t="shared" si="69"/>
        <v>3734</v>
      </c>
      <c r="M673" t="str">
        <f t="shared" si="70"/>
        <v>เสริม2</v>
      </c>
      <c r="N673">
        <f t="shared" si="71"/>
        <v>7</v>
      </c>
    </row>
    <row r="674" spans="1:14">
      <c r="A674">
        <v>3736</v>
      </c>
      <c r="B674" t="s">
        <v>729</v>
      </c>
      <c r="C674" t="s">
        <v>1742</v>
      </c>
      <c r="D674" t="s">
        <v>787</v>
      </c>
      <c r="E674" t="s">
        <v>1529</v>
      </c>
      <c r="F674">
        <v>8</v>
      </c>
      <c r="G674" t="str">
        <f t="shared" si="72"/>
        <v>เด็กชายญาณาธิป   หนูดำ</v>
      </c>
      <c r="J674">
        <f t="shared" si="67"/>
        <v>3736</v>
      </c>
      <c r="K674" t="str">
        <f t="shared" si="68"/>
        <v>เด็กชายญาณาธิป   หนูดำ</v>
      </c>
      <c r="L674">
        <f t="shared" si="69"/>
        <v>3736</v>
      </c>
      <c r="M674" t="str">
        <f t="shared" si="70"/>
        <v>เสริม2</v>
      </c>
      <c r="N674">
        <f t="shared" si="71"/>
        <v>8</v>
      </c>
    </row>
    <row r="675" spans="1:14">
      <c r="A675">
        <v>3545</v>
      </c>
      <c r="B675" t="s">
        <v>730</v>
      </c>
      <c r="C675" t="s">
        <v>977</v>
      </c>
      <c r="D675" t="s">
        <v>856</v>
      </c>
      <c r="E675" t="s">
        <v>1529</v>
      </c>
      <c r="F675">
        <v>9</v>
      </c>
      <c r="G675" t="str">
        <f t="shared" si="72"/>
        <v>เด็กหญิงธวัลรัตน์   ป้องกัน</v>
      </c>
      <c r="J675">
        <f t="shared" si="67"/>
        <v>3545</v>
      </c>
      <c r="K675" t="str">
        <f t="shared" si="68"/>
        <v>เด็กหญิงธวัลรัตน์   ป้องกัน</v>
      </c>
      <c r="L675">
        <f t="shared" si="69"/>
        <v>3545</v>
      </c>
      <c r="M675" t="str">
        <f t="shared" si="70"/>
        <v>เสริม2</v>
      </c>
      <c r="N675">
        <f t="shared" si="71"/>
        <v>9</v>
      </c>
    </row>
    <row r="676" spans="1:14">
      <c r="A676">
        <v>3548</v>
      </c>
      <c r="B676" t="s">
        <v>730</v>
      </c>
      <c r="C676" t="s">
        <v>980</v>
      </c>
      <c r="D676" t="s">
        <v>882</v>
      </c>
      <c r="E676" t="s">
        <v>1529</v>
      </c>
      <c r="F676">
        <v>10</v>
      </c>
      <c r="G676" t="str">
        <f t="shared" si="72"/>
        <v>เด็กหญิงปาณิสรา   จำปาอิ่น</v>
      </c>
      <c r="J676">
        <f t="shared" si="67"/>
        <v>3548</v>
      </c>
      <c r="K676" t="str">
        <f t="shared" si="68"/>
        <v>เด็กหญิงปาณิสรา   จำปาอิ่น</v>
      </c>
      <c r="L676">
        <f t="shared" si="69"/>
        <v>3548</v>
      </c>
      <c r="M676" t="str">
        <f t="shared" si="70"/>
        <v>เสริม2</v>
      </c>
      <c r="N676">
        <f t="shared" si="71"/>
        <v>10</v>
      </c>
    </row>
    <row r="677" spans="1:14">
      <c r="A677">
        <v>3554</v>
      </c>
      <c r="B677" t="s">
        <v>730</v>
      </c>
      <c r="C677" t="s">
        <v>985</v>
      </c>
      <c r="D677" t="s">
        <v>103</v>
      </c>
      <c r="E677" t="s">
        <v>1529</v>
      </c>
      <c r="F677">
        <v>11</v>
      </c>
      <c r="G677" t="str">
        <f t="shared" si="72"/>
        <v>เด็กหญิงศรีกมลลักษณ์   ตาสาย</v>
      </c>
      <c r="J677">
        <f t="shared" si="67"/>
        <v>3554</v>
      </c>
      <c r="K677" t="str">
        <f t="shared" si="68"/>
        <v>เด็กหญิงศรีกมลลักษณ์   ตาสาย</v>
      </c>
      <c r="L677">
        <f t="shared" si="69"/>
        <v>3554</v>
      </c>
      <c r="M677" t="str">
        <f t="shared" si="70"/>
        <v>เสริม2</v>
      </c>
      <c r="N677">
        <f t="shared" si="71"/>
        <v>11</v>
      </c>
    </row>
    <row r="678" spans="1:14">
      <c r="A678">
        <v>3650</v>
      </c>
      <c r="B678" t="s">
        <v>730</v>
      </c>
      <c r="C678" t="s">
        <v>1180</v>
      </c>
      <c r="D678" t="s">
        <v>1181</v>
      </c>
      <c r="E678" t="s">
        <v>1529</v>
      </c>
      <c r="F678">
        <v>12</v>
      </c>
      <c r="G678" t="str">
        <f t="shared" si="72"/>
        <v>เด็กหญิงนิพาดา    วงค์เรือน</v>
      </c>
      <c r="J678">
        <f t="shared" si="67"/>
        <v>3650</v>
      </c>
      <c r="K678" t="str">
        <f t="shared" si="68"/>
        <v>เด็กหญิงนิพาดา    วงค์เรือน</v>
      </c>
      <c r="L678">
        <f t="shared" si="69"/>
        <v>3650</v>
      </c>
      <c r="M678" t="str">
        <f t="shared" si="70"/>
        <v>เสริม2</v>
      </c>
      <c r="N678">
        <f t="shared" si="71"/>
        <v>12</v>
      </c>
    </row>
    <row r="679" spans="1:14">
      <c r="A679">
        <v>3735</v>
      </c>
      <c r="B679" t="s">
        <v>730</v>
      </c>
      <c r="C679" t="s">
        <v>1726</v>
      </c>
      <c r="D679" t="s">
        <v>1727</v>
      </c>
      <c r="E679" t="s">
        <v>1529</v>
      </c>
      <c r="F679">
        <v>13</v>
      </c>
      <c r="G679" t="str">
        <f t="shared" si="72"/>
        <v>เด็กหญิงณัฏฐณิชชา   พรนิธิสมบูรณ์</v>
      </c>
      <c r="J679">
        <f t="shared" si="67"/>
        <v>3735</v>
      </c>
      <c r="K679" t="str">
        <f t="shared" si="68"/>
        <v>เด็กหญิงณัฏฐณิชชา   พรนิธิสมบูรณ์</v>
      </c>
      <c r="L679">
        <f t="shared" si="69"/>
        <v>3735</v>
      </c>
      <c r="M679" t="str">
        <f t="shared" si="70"/>
        <v>เสริม2</v>
      </c>
      <c r="N679">
        <f t="shared" si="71"/>
        <v>13</v>
      </c>
    </row>
    <row r="680" spans="1:14">
      <c r="A680">
        <v>3737</v>
      </c>
      <c r="B680" t="s">
        <v>730</v>
      </c>
      <c r="C680" t="s">
        <v>1743</v>
      </c>
      <c r="D680" t="s">
        <v>1744</v>
      </c>
      <c r="E680" t="s">
        <v>1529</v>
      </c>
      <c r="F680">
        <v>14</v>
      </c>
      <c r="G680" t="str">
        <f t="shared" si="72"/>
        <v>เด็กหญิงอนามิกา   กันทะเจตน์</v>
      </c>
      <c r="J680">
        <f t="shared" si="67"/>
        <v>3737</v>
      </c>
      <c r="K680" t="str">
        <f t="shared" si="68"/>
        <v>เด็กหญิงอนามิกา   กันทะเจตน์</v>
      </c>
      <c r="L680">
        <f t="shared" si="69"/>
        <v>3737</v>
      </c>
      <c r="M680" t="str">
        <f t="shared" si="70"/>
        <v>เสริม2</v>
      </c>
      <c r="N680">
        <f t="shared" si="71"/>
        <v>14</v>
      </c>
    </row>
    <row r="681" spans="1:14">
      <c r="A681">
        <v>3502</v>
      </c>
      <c r="B681" t="s">
        <v>729</v>
      </c>
      <c r="C681" t="s">
        <v>943</v>
      </c>
      <c r="D681" t="s">
        <v>852</v>
      </c>
      <c r="E681" t="s">
        <v>1530</v>
      </c>
      <c r="F681">
        <v>1</v>
      </c>
      <c r="G681" t="str">
        <f t="shared" si="72"/>
        <v>เด็กชายเขตต์นที   ชุ่มใจ</v>
      </c>
      <c r="J681">
        <f t="shared" si="67"/>
        <v>3502</v>
      </c>
      <c r="K681" t="str">
        <f t="shared" si="68"/>
        <v>เด็กชายเขตต์นที   ชุ่มใจ</v>
      </c>
      <c r="L681">
        <f t="shared" si="69"/>
        <v>3502</v>
      </c>
      <c r="M681" t="str">
        <f t="shared" si="70"/>
        <v>เสริม3</v>
      </c>
      <c r="N681">
        <f t="shared" si="71"/>
        <v>1</v>
      </c>
    </row>
    <row r="682" spans="1:14">
      <c r="A682">
        <v>3507</v>
      </c>
      <c r="B682" t="s">
        <v>729</v>
      </c>
      <c r="C682" t="s">
        <v>947</v>
      </c>
      <c r="D682" t="s">
        <v>857</v>
      </c>
      <c r="E682" t="s">
        <v>1530</v>
      </c>
      <c r="F682">
        <v>2</v>
      </c>
      <c r="G682" t="str">
        <f t="shared" si="72"/>
        <v>เด็กชายพงษ์ศิริ   กิตติกรกต</v>
      </c>
      <c r="J682">
        <f t="shared" si="67"/>
        <v>3507</v>
      </c>
      <c r="K682" t="str">
        <f t="shared" si="68"/>
        <v>เด็กชายพงษ์ศิริ   กิตติกรกต</v>
      </c>
      <c r="L682">
        <f t="shared" si="69"/>
        <v>3507</v>
      </c>
      <c r="M682" t="str">
        <f t="shared" si="70"/>
        <v>เสริม3</v>
      </c>
      <c r="N682">
        <f t="shared" si="71"/>
        <v>2</v>
      </c>
    </row>
    <row r="683" spans="1:14">
      <c r="A683">
        <v>3508</v>
      </c>
      <c r="B683" t="s">
        <v>729</v>
      </c>
      <c r="C683" t="s">
        <v>948</v>
      </c>
      <c r="D683" t="s">
        <v>858</v>
      </c>
      <c r="E683" t="s">
        <v>1530</v>
      </c>
      <c r="F683">
        <v>3</v>
      </c>
      <c r="G683" t="str">
        <f t="shared" si="72"/>
        <v>เด็กชายพนมกร   ไกลถิ่น</v>
      </c>
      <c r="J683">
        <f t="shared" si="67"/>
        <v>3508</v>
      </c>
      <c r="K683" t="str">
        <f t="shared" si="68"/>
        <v>เด็กชายพนมกร   ไกลถิ่น</v>
      </c>
      <c r="L683">
        <f t="shared" si="69"/>
        <v>3508</v>
      </c>
      <c r="M683" t="str">
        <f t="shared" si="70"/>
        <v>เสริม3</v>
      </c>
      <c r="N683">
        <f t="shared" si="71"/>
        <v>3</v>
      </c>
    </row>
    <row r="684" spans="1:14">
      <c r="A684">
        <v>3527</v>
      </c>
      <c r="B684" t="s">
        <v>729</v>
      </c>
      <c r="C684" t="s">
        <v>963</v>
      </c>
      <c r="D684" t="s">
        <v>869</v>
      </c>
      <c r="E684" t="s">
        <v>1530</v>
      </c>
      <c r="F684">
        <v>4</v>
      </c>
      <c r="G684" t="str">
        <f t="shared" si="72"/>
        <v>เด็กชายกรปีภัทร   มุขอิ่ม</v>
      </c>
      <c r="J684">
        <f t="shared" si="67"/>
        <v>3527</v>
      </c>
      <c r="K684" t="str">
        <f t="shared" si="68"/>
        <v>เด็กชายกรปีภัทร   มุขอิ่ม</v>
      </c>
      <c r="L684">
        <f t="shared" si="69"/>
        <v>3527</v>
      </c>
      <c r="M684" t="str">
        <f t="shared" si="70"/>
        <v>เสริม3</v>
      </c>
      <c r="N684">
        <f t="shared" si="71"/>
        <v>4</v>
      </c>
    </row>
    <row r="685" spans="1:14">
      <c r="A685">
        <v>3533</v>
      </c>
      <c r="B685" t="s">
        <v>729</v>
      </c>
      <c r="C685" t="s">
        <v>1065</v>
      </c>
      <c r="D685" t="s">
        <v>1066</v>
      </c>
      <c r="E685" t="s">
        <v>1530</v>
      </c>
      <c r="F685">
        <v>5</v>
      </c>
      <c r="G685" t="str">
        <f t="shared" si="72"/>
        <v>เด็กชายธาดาธร   ธนภัคบริบูรณ์</v>
      </c>
      <c r="J685">
        <f t="shared" si="67"/>
        <v>3533</v>
      </c>
      <c r="K685" t="str">
        <f t="shared" si="68"/>
        <v>เด็กชายธาดาธร   ธนภัคบริบูรณ์</v>
      </c>
      <c r="L685">
        <f t="shared" si="69"/>
        <v>3533</v>
      </c>
      <c r="M685" t="str">
        <f t="shared" si="70"/>
        <v>เสริม3</v>
      </c>
      <c r="N685">
        <f t="shared" si="71"/>
        <v>5</v>
      </c>
    </row>
    <row r="686" spans="1:14">
      <c r="A686">
        <v>3621</v>
      </c>
      <c r="B686" t="s">
        <v>729</v>
      </c>
      <c r="C686" t="s">
        <v>1143</v>
      </c>
      <c r="D686" t="s">
        <v>1144</v>
      </c>
      <c r="E686" t="s">
        <v>1530</v>
      </c>
      <c r="F686">
        <v>6</v>
      </c>
      <c r="G686" t="str">
        <f t="shared" si="72"/>
        <v>เด็กชายชุติไชย   อ้ายเหมย</v>
      </c>
      <c r="J686">
        <f t="shared" si="67"/>
        <v>3621</v>
      </c>
      <c r="K686" t="str">
        <f t="shared" si="68"/>
        <v>เด็กชายชุติไชย   อ้ายเหมย</v>
      </c>
      <c r="L686">
        <f t="shared" si="69"/>
        <v>3621</v>
      </c>
      <c r="M686" t="str">
        <f t="shared" si="70"/>
        <v>เสริม3</v>
      </c>
      <c r="N686">
        <f t="shared" si="71"/>
        <v>6</v>
      </c>
    </row>
    <row r="687" spans="1:14">
      <c r="A687">
        <v>3627</v>
      </c>
      <c r="B687" t="s">
        <v>729</v>
      </c>
      <c r="C687" t="s">
        <v>213</v>
      </c>
      <c r="D687" t="s">
        <v>315</v>
      </c>
      <c r="E687" t="s">
        <v>1530</v>
      </c>
      <c r="F687">
        <v>7</v>
      </c>
      <c r="G687" t="str">
        <f t="shared" si="72"/>
        <v>เด็กชายทินภัทร   ผุดผ่อง</v>
      </c>
      <c r="J687">
        <f t="shared" si="67"/>
        <v>3627</v>
      </c>
      <c r="K687" t="str">
        <f t="shared" si="68"/>
        <v>เด็กชายทินภัทร   ผุดผ่อง</v>
      </c>
      <c r="L687">
        <f t="shared" si="69"/>
        <v>3627</v>
      </c>
      <c r="M687" t="str">
        <f t="shared" si="70"/>
        <v>เสริม3</v>
      </c>
      <c r="N687">
        <f t="shared" si="71"/>
        <v>7</v>
      </c>
    </row>
    <row r="688" spans="1:14">
      <c r="A688">
        <v>3750</v>
      </c>
      <c r="B688" t="s">
        <v>729</v>
      </c>
      <c r="C688" t="s">
        <v>1732</v>
      </c>
      <c r="D688" t="s">
        <v>313</v>
      </c>
      <c r="E688" t="s">
        <v>1530</v>
      </c>
      <c r="F688">
        <v>8</v>
      </c>
      <c r="G688" t="str">
        <f t="shared" si="72"/>
        <v>เด็กชายวงศกร   คำลือชัย</v>
      </c>
      <c r="J688">
        <f t="shared" si="67"/>
        <v>3750</v>
      </c>
      <c r="K688" t="str">
        <f t="shared" si="68"/>
        <v>เด็กชายวงศกร   คำลือชัย</v>
      </c>
      <c r="L688">
        <f t="shared" si="69"/>
        <v>3750</v>
      </c>
      <c r="M688" t="str">
        <f t="shared" si="70"/>
        <v>เสริม3</v>
      </c>
      <c r="N688">
        <f t="shared" si="71"/>
        <v>8</v>
      </c>
    </row>
    <row r="689" spans="1:14">
      <c r="A689">
        <v>3753</v>
      </c>
      <c r="B689" t="s">
        <v>729</v>
      </c>
      <c r="C689" t="s">
        <v>1747</v>
      </c>
      <c r="D689" t="s">
        <v>1748</v>
      </c>
      <c r="E689" t="s">
        <v>1530</v>
      </c>
      <c r="F689">
        <v>9</v>
      </c>
      <c r="G689" t="str">
        <f t="shared" si="72"/>
        <v>เด็กชายภูธิเบต   พวงสมบัติ</v>
      </c>
      <c r="J689">
        <f t="shared" si="67"/>
        <v>3753</v>
      </c>
      <c r="K689" t="str">
        <f t="shared" si="68"/>
        <v>เด็กชายภูธิเบต   พวงสมบัติ</v>
      </c>
      <c r="L689">
        <f t="shared" si="69"/>
        <v>3753</v>
      </c>
      <c r="M689" t="str">
        <f t="shared" si="70"/>
        <v>เสริม3</v>
      </c>
      <c r="N689">
        <f t="shared" si="71"/>
        <v>9</v>
      </c>
    </row>
    <row r="690" spans="1:14">
      <c r="A690">
        <v>3539</v>
      </c>
      <c r="B690" t="s">
        <v>730</v>
      </c>
      <c r="C690" t="s">
        <v>972</v>
      </c>
      <c r="D690" t="s">
        <v>878</v>
      </c>
      <c r="E690" t="s">
        <v>1530</v>
      </c>
      <c r="F690">
        <v>10</v>
      </c>
      <c r="G690" t="str">
        <f t="shared" ref="G690:G695" si="73">CONCATENATE(B690,C690,"   ",D690)</f>
        <v>เด็กหญิงเจนจิรา   มุ่งเจริญ</v>
      </c>
      <c r="J690">
        <f t="shared" si="67"/>
        <v>3539</v>
      </c>
      <c r="K690" t="str">
        <f t="shared" si="68"/>
        <v>เด็กหญิงเจนจิรา   มุ่งเจริญ</v>
      </c>
      <c r="L690">
        <f t="shared" si="69"/>
        <v>3539</v>
      </c>
      <c r="M690" t="str">
        <f t="shared" si="70"/>
        <v>เสริม3</v>
      </c>
      <c r="N690">
        <f t="shared" si="71"/>
        <v>10</v>
      </c>
    </row>
    <row r="691" spans="1:14">
      <c r="A691">
        <v>3556</v>
      </c>
      <c r="B691" t="s">
        <v>730</v>
      </c>
      <c r="C691" t="s">
        <v>1049</v>
      </c>
      <c r="D691" t="s">
        <v>1050</v>
      </c>
      <c r="E691" t="s">
        <v>1530</v>
      </c>
      <c r="F691">
        <v>11</v>
      </c>
      <c r="G691" t="str">
        <f t="shared" si="73"/>
        <v>เด็กหญิงชมพูแพร   สีมอย</v>
      </c>
      <c r="J691">
        <f t="shared" si="67"/>
        <v>3556</v>
      </c>
      <c r="K691" t="str">
        <f t="shared" si="68"/>
        <v>เด็กหญิงชมพูแพร   สีมอย</v>
      </c>
      <c r="L691">
        <f t="shared" si="69"/>
        <v>3556</v>
      </c>
      <c r="M691" t="str">
        <f t="shared" si="70"/>
        <v>เสริม3</v>
      </c>
      <c r="N691">
        <f t="shared" si="71"/>
        <v>11</v>
      </c>
    </row>
    <row r="692" spans="1:14">
      <c r="A692">
        <v>3635</v>
      </c>
      <c r="B692" t="s">
        <v>730</v>
      </c>
      <c r="C692" t="s">
        <v>1160</v>
      </c>
      <c r="D692" t="s">
        <v>1161</v>
      </c>
      <c r="E692" t="s">
        <v>1530</v>
      </c>
      <c r="F692">
        <v>12</v>
      </c>
      <c r="G692" t="str">
        <f t="shared" si="73"/>
        <v>เด็กหญิงณัฐกาญจ์   แก้วบุญปั๋น</v>
      </c>
      <c r="J692">
        <f t="shared" si="67"/>
        <v>3635</v>
      </c>
      <c r="K692" t="str">
        <f t="shared" si="68"/>
        <v>เด็กหญิงณัฐกาญจ์   แก้วบุญปั๋น</v>
      </c>
      <c r="L692">
        <f t="shared" si="69"/>
        <v>3635</v>
      </c>
      <c r="M692" t="str">
        <f t="shared" si="70"/>
        <v>เสริม3</v>
      </c>
      <c r="N692">
        <f t="shared" si="71"/>
        <v>12</v>
      </c>
    </row>
    <row r="693" spans="1:14">
      <c r="A693">
        <v>3653</v>
      </c>
      <c r="B693" t="s">
        <v>730</v>
      </c>
      <c r="C693" t="s">
        <v>1186</v>
      </c>
      <c r="D693" t="s">
        <v>1168</v>
      </c>
      <c r="E693" t="s">
        <v>1530</v>
      </c>
      <c r="F693">
        <v>13</v>
      </c>
      <c r="G693" t="str">
        <f t="shared" si="73"/>
        <v>เด็กหญิงพรนำพา   ขันทบัว</v>
      </c>
      <c r="J693">
        <f t="shared" si="67"/>
        <v>3653</v>
      </c>
      <c r="K693" t="str">
        <f t="shared" si="68"/>
        <v>เด็กหญิงพรนำพา   ขันทบัว</v>
      </c>
      <c r="L693">
        <f t="shared" si="69"/>
        <v>3653</v>
      </c>
      <c r="M693" t="str">
        <f t="shared" si="70"/>
        <v>เสริม3</v>
      </c>
      <c r="N693">
        <f t="shared" si="71"/>
        <v>13</v>
      </c>
    </row>
    <row r="694" spans="1:14">
      <c r="A694">
        <v>3751</v>
      </c>
      <c r="B694" t="s">
        <v>730</v>
      </c>
      <c r="C694" t="s">
        <v>581</v>
      </c>
      <c r="D694" t="s">
        <v>1740</v>
      </c>
      <c r="E694" t="s">
        <v>1530</v>
      </c>
      <c r="F694">
        <v>14</v>
      </c>
      <c r="G694" t="str">
        <f t="shared" si="73"/>
        <v>เด็กหญิงภัทรธิดา   ลาภบุญเรือง</v>
      </c>
      <c r="J694">
        <f t="shared" si="67"/>
        <v>3751</v>
      </c>
      <c r="K694" t="str">
        <f t="shared" si="68"/>
        <v>เด็กหญิงภัทรธิดา   ลาภบุญเรือง</v>
      </c>
      <c r="L694">
        <f t="shared" si="69"/>
        <v>3751</v>
      </c>
      <c r="M694" t="str">
        <f t="shared" si="70"/>
        <v>เสริม3</v>
      </c>
      <c r="N694">
        <f t="shared" si="71"/>
        <v>14</v>
      </c>
    </row>
    <row r="695" spans="1:14">
      <c r="A695">
        <v>3752</v>
      </c>
      <c r="B695" t="s">
        <v>730</v>
      </c>
      <c r="C695" t="s">
        <v>1741</v>
      </c>
      <c r="D695" t="s">
        <v>856</v>
      </c>
      <c r="E695" t="s">
        <v>1530</v>
      </c>
      <c r="F695">
        <v>15</v>
      </c>
      <c r="G695" t="str">
        <f t="shared" si="73"/>
        <v>เด็กหญิงปุณณภา   ป้องกัน</v>
      </c>
      <c r="J695">
        <f t="shared" si="67"/>
        <v>3752</v>
      </c>
      <c r="K695" t="str">
        <f t="shared" si="68"/>
        <v>เด็กหญิงปุณณภา   ป้องกัน</v>
      </c>
      <c r="L695">
        <f t="shared" si="69"/>
        <v>3752</v>
      </c>
      <c r="M695" t="str">
        <f t="shared" si="70"/>
        <v>เสริม3</v>
      </c>
      <c r="N695">
        <f t="shared" si="71"/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860"/>
  <sheetViews>
    <sheetView topLeftCell="A820" workbookViewId="0">
      <selection activeCell="G834" sqref="G834"/>
    </sheetView>
  </sheetViews>
  <sheetFormatPr defaultRowHeight="14.25"/>
  <sheetData>
    <row r="1" spans="1:7">
      <c r="A1" t="s">
        <v>28</v>
      </c>
      <c r="B1">
        <f>ป2.1!B6</f>
        <v>3361</v>
      </c>
      <c r="C1">
        <f>ป2.1!C6</f>
        <v>1570501356111</v>
      </c>
      <c r="D1">
        <f>ป2.1!D6</f>
        <v>41037</v>
      </c>
      <c r="E1" t="str">
        <f>ป2.1!E6</f>
        <v>เด็กชาย</v>
      </c>
      <c r="F1" t="str">
        <f>ป2.1!F6</f>
        <v>พีรวิชญ์</v>
      </c>
      <c r="G1" t="str">
        <f>ป2.1!G6</f>
        <v>สีใจสา</v>
      </c>
    </row>
    <row r="2" spans="1:7">
      <c r="A2" t="s">
        <v>28</v>
      </c>
      <c r="B2">
        <f>ป2.1!B7</f>
        <v>3363</v>
      </c>
      <c r="C2">
        <f>ป2.1!C7</f>
        <v>1579901580408</v>
      </c>
      <c r="D2">
        <f>ป2.1!D7</f>
        <v>41329</v>
      </c>
      <c r="E2" t="str">
        <f>ป2.1!E7</f>
        <v>เด็กชาย</v>
      </c>
      <c r="F2" t="str">
        <f>ป2.1!F7</f>
        <v xml:space="preserve">พัชรพรรณ </v>
      </c>
      <c r="G2" t="str">
        <f>ป2.1!G7</f>
        <v>ลาดคม</v>
      </c>
    </row>
    <row r="3" spans="1:7">
      <c r="A3" t="s">
        <v>28</v>
      </c>
      <c r="B3">
        <f>ป2.1!B8</f>
        <v>3364</v>
      </c>
      <c r="C3">
        <f>ป2.1!C8</f>
        <v>1749901443387</v>
      </c>
      <c r="D3">
        <f>ป2.1!D8</f>
        <v>41219</v>
      </c>
      <c r="E3" t="str">
        <f>ป2.1!E8</f>
        <v>เด็กชาย</v>
      </c>
      <c r="F3" t="str">
        <f>ป2.1!F8</f>
        <v>พัทชดนย์</v>
      </c>
      <c r="G3" t="str">
        <f>ป2.1!G8</f>
        <v>เย็นมาก</v>
      </c>
    </row>
    <row r="4" spans="1:7">
      <c r="A4" t="s">
        <v>28</v>
      </c>
      <c r="B4">
        <f>ป2.1!B9</f>
        <v>3367</v>
      </c>
      <c r="C4">
        <f>ป2.1!C9</f>
        <v>1570501360721</v>
      </c>
      <c r="D4">
        <f>ป2.1!D9</f>
        <v>41338</v>
      </c>
      <c r="E4" t="str">
        <f>ป2.1!E9</f>
        <v>เด็กชาย</v>
      </c>
      <c r="F4" t="str">
        <f>ป2.1!F9</f>
        <v>ธีรดนย์</v>
      </c>
      <c r="G4" t="str">
        <f>ป2.1!G9</f>
        <v>บัวธนะ</v>
      </c>
    </row>
    <row r="5" spans="1:7">
      <c r="A5" t="s">
        <v>28</v>
      </c>
      <c r="B5">
        <f>ป2.1!B10</f>
        <v>3375</v>
      </c>
      <c r="C5">
        <f>ป2.1!C10</f>
        <v>1579901539858</v>
      </c>
      <c r="D5">
        <f>ป2.1!D10</f>
        <v>41121</v>
      </c>
      <c r="E5" t="str">
        <f>ป2.1!E10</f>
        <v>เด็กชาย</v>
      </c>
      <c r="F5" t="str">
        <f>ป2.1!F10</f>
        <v>ณัฐนนท์</v>
      </c>
      <c r="G5" t="str">
        <f>ป2.1!G10</f>
        <v>อู๋เมืองคำ</v>
      </c>
    </row>
    <row r="6" spans="1:7">
      <c r="A6" t="s">
        <v>28</v>
      </c>
      <c r="B6">
        <f>ป2.1!B11</f>
        <v>3380</v>
      </c>
      <c r="C6">
        <f>ป2.1!C11</f>
        <v>1579901578691</v>
      </c>
      <c r="D6">
        <f>ป2.1!D11</f>
        <v>41318</v>
      </c>
      <c r="E6" t="str">
        <f>ป2.1!E11</f>
        <v>เด็กชาย</v>
      </c>
      <c r="F6" t="str">
        <f>ป2.1!F11</f>
        <v>เสฏฐวุฒิ</v>
      </c>
      <c r="G6" t="str">
        <f>ป2.1!G11</f>
        <v>อินทวี</v>
      </c>
    </row>
    <row r="7" spans="1:7">
      <c r="A7" t="s">
        <v>28</v>
      </c>
      <c r="B7">
        <f>ป2.1!B12</f>
        <v>3385</v>
      </c>
      <c r="C7">
        <f>ป2.1!C12</f>
        <v>1570501359765</v>
      </c>
      <c r="D7">
        <f>ป2.1!D12</f>
        <v>41272</v>
      </c>
      <c r="E7" t="str">
        <f>ป2.1!E12</f>
        <v>เด็กชาย</v>
      </c>
      <c r="F7" t="str">
        <f>ป2.1!F12</f>
        <v>ณัฐวัฒน์</v>
      </c>
      <c r="G7" t="str">
        <f>ป2.1!G12</f>
        <v>จุ่มปาแฝก</v>
      </c>
    </row>
    <row r="8" spans="1:7">
      <c r="A8" t="s">
        <v>28</v>
      </c>
      <c r="B8">
        <f>ป2.1!B13</f>
        <v>3388</v>
      </c>
      <c r="C8">
        <f>ป2.1!C13</f>
        <v>1509966922028</v>
      </c>
      <c r="D8">
        <f>ป2.1!D13</f>
        <v>41114</v>
      </c>
      <c r="E8" t="str">
        <f>ป2.1!E13</f>
        <v>เด็กชาย</v>
      </c>
      <c r="F8" t="str">
        <f>ป2.1!F13</f>
        <v>ธิติสรณ์</v>
      </c>
      <c r="G8" t="str">
        <f>ป2.1!G13</f>
        <v>ใจมอย</v>
      </c>
    </row>
    <row r="9" spans="1:7">
      <c r="A9" t="s">
        <v>28</v>
      </c>
      <c r="B9">
        <f>ป2.1!B14</f>
        <v>3496</v>
      </c>
      <c r="C9">
        <f>ป2.1!C14</f>
        <v>1570501356910</v>
      </c>
      <c r="D9">
        <f>ป2.1!D14</f>
        <v>41091</v>
      </c>
      <c r="E9" t="str">
        <f>ป2.1!E14</f>
        <v>เด็กชาย</v>
      </c>
      <c r="F9" t="str">
        <f>ป2.1!F14</f>
        <v>วัชรภูมิ</v>
      </c>
      <c r="G9" t="str">
        <f>ป2.1!G14</f>
        <v>แสนวิเศษ</v>
      </c>
    </row>
    <row r="10" spans="1:7">
      <c r="A10" t="s">
        <v>28</v>
      </c>
      <c r="B10" t="e">
        <f>ป2.1!#REF!</f>
        <v>#REF!</v>
      </c>
      <c r="C10" t="e">
        <f>ป2.1!#REF!</f>
        <v>#REF!</v>
      </c>
      <c r="D10" t="e">
        <f>ป2.1!#REF!</f>
        <v>#REF!</v>
      </c>
      <c r="E10" t="e">
        <f>ป2.1!#REF!</f>
        <v>#REF!</v>
      </c>
      <c r="F10" t="e">
        <f>ป2.1!#REF!</f>
        <v>#REF!</v>
      </c>
      <c r="G10" t="e">
        <f>ป2.1!#REF!</f>
        <v>#REF!</v>
      </c>
    </row>
    <row r="11" spans="1:7">
      <c r="A11" t="s">
        <v>28</v>
      </c>
      <c r="B11">
        <f>ป2.1!B15</f>
        <v>3702</v>
      </c>
      <c r="C11">
        <f>ป2.1!C15</f>
        <v>1579901545785</v>
      </c>
      <c r="D11">
        <f>ป2.1!D15</f>
        <v>41150</v>
      </c>
      <c r="E11" t="str">
        <f>ป2.1!E15</f>
        <v>เด็กชาย</v>
      </c>
      <c r="F11" t="str">
        <f>ป2.1!F15</f>
        <v>วศิษฐ์</v>
      </c>
      <c r="G11" t="str">
        <f>ป2.1!G15</f>
        <v>ชัยรัตน์</v>
      </c>
    </row>
    <row r="12" spans="1:7">
      <c r="A12" t="s">
        <v>28</v>
      </c>
      <c r="B12">
        <f>ป2.1!B18</f>
        <v>3358</v>
      </c>
      <c r="C12">
        <f>ป2.1!C18</f>
        <v>1579901580254</v>
      </c>
      <c r="D12">
        <f>ป2.1!D18</f>
        <v>41327</v>
      </c>
      <c r="E12" t="str">
        <f>ป2.1!E18</f>
        <v>เด็กหญิง</v>
      </c>
      <c r="F12" t="str">
        <f>ป2.1!F18</f>
        <v>จิดาภา</v>
      </c>
      <c r="G12" t="str">
        <f>ป2.1!G18</f>
        <v>เสรีไพร</v>
      </c>
    </row>
    <row r="13" spans="1:7">
      <c r="A13" t="s">
        <v>28</v>
      </c>
      <c r="B13">
        <f>ป2.1!B19</f>
        <v>3359</v>
      </c>
      <c r="C13">
        <f>ป2.1!C19</f>
        <v>1229901455525</v>
      </c>
      <c r="D13">
        <f>ป2.1!D19</f>
        <v>41267</v>
      </c>
      <c r="E13" t="str">
        <f>ป2.1!E19</f>
        <v>เด็กหญิง</v>
      </c>
      <c r="F13" t="str">
        <f>ป2.1!F19</f>
        <v>พิมชนกวนันท์</v>
      </c>
      <c r="G13" t="str">
        <f>ป2.1!G19</f>
        <v>ไวกสิกรณ์</v>
      </c>
    </row>
    <row r="14" spans="1:7">
      <c r="A14" t="s">
        <v>28</v>
      </c>
      <c r="B14">
        <f>ป2.1!B20</f>
        <v>3362</v>
      </c>
      <c r="C14">
        <f>ป2.1!C20</f>
        <v>1570501360674</v>
      </c>
      <c r="D14">
        <f>ป2.1!D20</f>
        <v>41342</v>
      </c>
      <c r="E14" t="str">
        <f>ป2.1!E20</f>
        <v>เด็กหญิง</v>
      </c>
      <c r="F14" t="str">
        <f>ป2.1!F20</f>
        <v>วิรัญชนา</v>
      </c>
      <c r="G14" t="str">
        <f>ป2.1!G20</f>
        <v>เอมอาด</v>
      </c>
    </row>
    <row r="15" spans="1:7">
      <c r="A15" t="s">
        <v>28</v>
      </c>
      <c r="B15" t="e">
        <f>ป2.1!#REF!</f>
        <v>#REF!</v>
      </c>
      <c r="C15" t="e">
        <f>ป2.1!#REF!</f>
        <v>#REF!</v>
      </c>
      <c r="D15" t="e">
        <f>ป2.1!#REF!</f>
        <v>#REF!</v>
      </c>
      <c r="E15" t="e">
        <f>ป2.1!#REF!</f>
        <v>#REF!</v>
      </c>
      <c r="F15" t="e">
        <f>ป2.1!#REF!</f>
        <v>#REF!</v>
      </c>
      <c r="G15" t="e">
        <f>ป2.1!#REF!</f>
        <v>#REF!</v>
      </c>
    </row>
    <row r="16" spans="1:7">
      <c r="A16" t="s">
        <v>28</v>
      </c>
      <c r="B16" t="e">
        <f>ป2.1!#REF!</f>
        <v>#REF!</v>
      </c>
      <c r="C16" t="e">
        <f>ป2.1!#REF!</f>
        <v>#REF!</v>
      </c>
      <c r="D16" t="e">
        <f>ป2.1!#REF!</f>
        <v>#REF!</v>
      </c>
      <c r="E16" t="e">
        <f>ป2.1!#REF!</f>
        <v>#REF!</v>
      </c>
      <c r="F16" t="e">
        <f>ป2.1!#REF!</f>
        <v>#REF!</v>
      </c>
      <c r="G16" t="e">
        <f>ป2.1!#REF!</f>
        <v>#REF!</v>
      </c>
    </row>
    <row r="17" spans="1:7">
      <c r="A17" t="s">
        <v>28</v>
      </c>
      <c r="B17">
        <f>ป2.1!B21</f>
        <v>3376</v>
      </c>
      <c r="C17">
        <f>ป2.1!C21</f>
        <v>1579901579094</v>
      </c>
      <c r="D17">
        <f>ป2.1!D21</f>
        <v>41319</v>
      </c>
      <c r="E17" t="str">
        <f>ป2.1!E21</f>
        <v>เด็กหญิง</v>
      </c>
      <c r="F17" t="str">
        <f>ป2.1!F21</f>
        <v>มณีวรรณ</v>
      </c>
      <c r="G17" t="str">
        <f>ป2.1!G21</f>
        <v>ตาสาย</v>
      </c>
    </row>
    <row r="18" spans="1:7">
      <c r="A18" t="s">
        <v>28</v>
      </c>
      <c r="B18">
        <f>ป2.1!B22</f>
        <v>3386</v>
      </c>
      <c r="C18">
        <f>ป2.1!C22</f>
        <v>1100202110963</v>
      </c>
      <c r="D18">
        <f>ป2.1!D22</f>
        <v>41157</v>
      </c>
      <c r="E18" t="str">
        <f>ป2.1!E22</f>
        <v>เด็กหญิง</v>
      </c>
      <c r="F18" t="str">
        <f>ป2.1!F22</f>
        <v>วริศรา</v>
      </c>
      <c r="G18" t="str">
        <f>ป2.1!G22</f>
        <v>วงศ์อนันต์</v>
      </c>
    </row>
    <row r="19" spans="1:7">
      <c r="A19" t="s">
        <v>28</v>
      </c>
      <c r="B19">
        <f>ป2.1!B23</f>
        <v>3499</v>
      </c>
      <c r="C19">
        <f>ป2.1!C23</f>
        <v>1579901546366</v>
      </c>
      <c r="D19">
        <f>ป2.1!D23</f>
        <v>41154</v>
      </c>
      <c r="E19" t="str">
        <f>ป2.1!E23</f>
        <v>เด็กหญิง</v>
      </c>
      <c r="F19" t="str">
        <f>ป2.1!F23</f>
        <v>รัตนาวดี</v>
      </c>
      <c r="G19" t="str">
        <f>ป2.1!G23</f>
        <v>ดวงมณี</v>
      </c>
    </row>
    <row r="20" spans="1:7">
      <c r="A20" t="s">
        <v>28</v>
      </c>
      <c r="B20">
        <f>ป2.1!B24</f>
        <v>3703</v>
      </c>
      <c r="C20">
        <f>ป2.1!C24</f>
        <v>1570501359129</v>
      </c>
      <c r="D20">
        <f>ป2.1!D24</f>
        <v>41226</v>
      </c>
      <c r="E20" t="str">
        <f>ป2.1!E24</f>
        <v>เด็กหญิง</v>
      </c>
      <c r="F20" t="str">
        <f>ป2.1!F24</f>
        <v>ณัฐธนิสชา</v>
      </c>
      <c r="G20" t="str">
        <f>ป2.1!G24</f>
        <v>มะโนเกตุ</v>
      </c>
    </row>
    <row r="21" spans="1:7">
      <c r="A21" t="s">
        <v>28</v>
      </c>
      <c r="B21">
        <f>ป2.1!B25</f>
        <v>3704</v>
      </c>
      <c r="C21">
        <f>ป2.1!C25</f>
        <v>1570501358521</v>
      </c>
      <c r="D21">
        <f>ป2.1!D25</f>
        <v>41189</v>
      </c>
      <c r="E21" t="str">
        <f>ป2.1!E25</f>
        <v>เด็กหญิง</v>
      </c>
      <c r="F21" t="str">
        <f>ป2.1!F25</f>
        <v>พรสุภัค</v>
      </c>
      <c r="G21" t="str">
        <f>ป2.1!G25</f>
        <v>ดวงวรรณา</v>
      </c>
    </row>
    <row r="22" spans="1:7">
      <c r="A22" t="s">
        <v>28</v>
      </c>
      <c r="B22">
        <f>ป2.1!B26</f>
        <v>3705</v>
      </c>
      <c r="C22">
        <f>ป2.1!C26</f>
        <v>1579901592562</v>
      </c>
      <c r="D22">
        <f>ป2.1!D26</f>
        <v>41403</v>
      </c>
      <c r="E22" t="str">
        <f>ป2.1!E26</f>
        <v>เด็กหญิง</v>
      </c>
      <c r="F22" t="str">
        <f>ป2.1!F26</f>
        <v>พัชนิดา</v>
      </c>
      <c r="G22" t="str">
        <f>ป2.1!G26</f>
        <v>ตุ่นสีใส</v>
      </c>
    </row>
    <row r="23" spans="1:7">
      <c r="A23" t="s">
        <v>28</v>
      </c>
      <c r="B23">
        <f>ป2.1!B27</f>
        <v>3712</v>
      </c>
      <c r="C23">
        <f>ป2.1!C27</f>
        <v>1570501357452</v>
      </c>
      <c r="D23">
        <f>ป2.1!D27</f>
        <v>41128</v>
      </c>
      <c r="E23" t="str">
        <f>ป2.1!E27</f>
        <v>เด็กหญิง</v>
      </c>
      <c r="F23" t="str">
        <f>ป2.1!F27</f>
        <v>วราพรรณ</v>
      </c>
      <c r="G23" t="str">
        <f>ป2.1!G27</f>
        <v>เชื้อเมืองพาน</v>
      </c>
    </row>
    <row r="24" spans="1:7">
      <c r="A24" t="s">
        <v>28</v>
      </c>
      <c r="B24">
        <f>ป2.1!B28</f>
        <v>3758</v>
      </c>
      <c r="C24">
        <f>ป2.1!C28</f>
        <v>1139900731058</v>
      </c>
      <c r="D24">
        <f>ป2.1!D28</f>
        <v>41333</v>
      </c>
      <c r="E24" t="str">
        <f>ป2.1!E28</f>
        <v>เด็กหญิง</v>
      </c>
      <c r="F24" t="str">
        <f>ป2.1!F28</f>
        <v>อาภัสรา</v>
      </c>
      <c r="G24" t="str">
        <f>ป2.1!G28</f>
        <v>ภัครเมธี</v>
      </c>
    </row>
    <row r="25" spans="1:7">
      <c r="B25" t="e">
        <f>ป2.1!#REF!</f>
        <v>#REF!</v>
      </c>
      <c r="C25" t="e">
        <f>ป2.1!#REF!</f>
        <v>#REF!</v>
      </c>
      <c r="D25" t="e">
        <f>ป2.1!#REF!</f>
        <v>#REF!</v>
      </c>
      <c r="E25" t="e">
        <f>ป2.1!#REF!</f>
        <v>#REF!</v>
      </c>
      <c r="F25" t="e">
        <f>ป2.1!#REF!</f>
        <v>#REF!</v>
      </c>
      <c r="G25" t="e">
        <f>ป2.1!#REF!</f>
        <v>#REF!</v>
      </c>
    </row>
    <row r="26" spans="1:7">
      <c r="B26">
        <f>ป2.1!B29</f>
        <v>0</v>
      </c>
      <c r="C26">
        <f>ป2.1!C29</f>
        <v>0</v>
      </c>
      <c r="D26">
        <f>ป2.1!D29</f>
        <v>0</v>
      </c>
      <c r="E26">
        <f>ป2.1!E29</f>
        <v>0</v>
      </c>
      <c r="F26">
        <f>ป2.1!F29</f>
        <v>0</v>
      </c>
      <c r="G26">
        <f>ป2.1!G29</f>
        <v>0</v>
      </c>
    </row>
    <row r="27" spans="1:7">
      <c r="B27">
        <f>ป2.1!B30</f>
        <v>0</v>
      </c>
      <c r="C27">
        <f>ป2.1!C30</f>
        <v>0</v>
      </c>
      <c r="D27">
        <f>ป2.1!D30</f>
        <v>0</v>
      </c>
      <c r="E27">
        <f>ป2.1!E30</f>
        <v>0</v>
      </c>
      <c r="F27">
        <f>ป2.1!F30</f>
        <v>0</v>
      </c>
      <c r="G27">
        <f>ป2.1!G30</f>
        <v>0</v>
      </c>
    </row>
    <row r="28" spans="1:7">
      <c r="B28">
        <f>ป2.1!B31</f>
        <v>0</v>
      </c>
      <c r="C28">
        <f>ป2.1!C31</f>
        <v>0</v>
      </c>
      <c r="D28">
        <f>ป2.1!D31</f>
        <v>0</v>
      </c>
      <c r="E28">
        <f>ป2.1!E31</f>
        <v>0</v>
      </c>
      <c r="F28">
        <f>ป2.1!F31</f>
        <v>0</v>
      </c>
      <c r="G28">
        <f>ป2.1!G31</f>
        <v>0</v>
      </c>
    </row>
    <row r="29" spans="1:7">
      <c r="B29">
        <f>ป2.1!B32</f>
        <v>0</v>
      </c>
      <c r="C29">
        <f>ป2.1!C32</f>
        <v>0</v>
      </c>
      <c r="D29">
        <f>ป2.1!D32</f>
        <v>0</v>
      </c>
      <c r="E29">
        <f>ป2.1!E32</f>
        <v>0</v>
      </c>
      <c r="F29">
        <f>ป2.1!F32</f>
        <v>0</v>
      </c>
      <c r="G29">
        <f>ป2.1!G32</f>
        <v>0</v>
      </c>
    </row>
    <row r="30" spans="1:7">
      <c r="B30">
        <f>ป2.1!B33</f>
        <v>0</v>
      </c>
      <c r="C30">
        <f>ป2.1!C33</f>
        <v>0</v>
      </c>
      <c r="D30">
        <f>ป2.1!D33</f>
        <v>0</v>
      </c>
      <c r="E30">
        <f>ป2.1!E33</f>
        <v>0</v>
      </c>
      <c r="F30">
        <f>ป2.1!F33</f>
        <v>0</v>
      </c>
      <c r="G30">
        <f>ป2.1!G33</f>
        <v>0</v>
      </c>
    </row>
    <row r="31" spans="1:7">
      <c r="B31">
        <f>ป2.1!B34</f>
        <v>0</v>
      </c>
      <c r="C31">
        <f>ป2.1!C34</f>
        <v>0</v>
      </c>
      <c r="D31">
        <f>ป2.1!D34</f>
        <v>0</v>
      </c>
      <c r="E31">
        <f>ป2.1!E34</f>
        <v>0</v>
      </c>
      <c r="F31">
        <f>ป2.1!F34</f>
        <v>0</v>
      </c>
      <c r="G31">
        <f>ป2.1!G34</f>
        <v>0</v>
      </c>
    </row>
    <row r="32" spans="1:7">
      <c r="B32">
        <f>ป2.1!B35</f>
        <v>0</v>
      </c>
      <c r="C32">
        <f>ป2.1!C35</f>
        <v>0</v>
      </c>
      <c r="D32">
        <f>ป2.1!D35</f>
        <v>0</v>
      </c>
      <c r="E32">
        <f>ป2.1!E35</f>
        <v>0</v>
      </c>
      <c r="F32">
        <f>ป2.1!F35</f>
        <v>0</v>
      </c>
      <c r="G32">
        <f>ป2.1!G35</f>
        <v>0</v>
      </c>
    </row>
    <row r="33" spans="1:7">
      <c r="B33">
        <f>ป2.1!B36</f>
        <v>0</v>
      </c>
      <c r="C33">
        <f>ป2.1!C36</f>
        <v>0</v>
      </c>
      <c r="D33">
        <f>ป2.1!D36</f>
        <v>0</v>
      </c>
      <c r="E33">
        <f>ป2.1!E36</f>
        <v>0</v>
      </c>
      <c r="F33">
        <f>ป2.1!F36</f>
        <v>0</v>
      </c>
      <c r="G33">
        <f>ป2.1!G36</f>
        <v>0</v>
      </c>
    </row>
    <row r="34" spans="1:7">
      <c r="B34">
        <f>ป2.1!B37</f>
        <v>0</v>
      </c>
      <c r="C34">
        <f>ป2.1!C37</f>
        <v>0</v>
      </c>
      <c r="D34">
        <f>ป2.1!D37</f>
        <v>0</v>
      </c>
      <c r="E34">
        <f>ป2.1!E37</f>
        <v>0</v>
      </c>
      <c r="F34">
        <f>ป2.1!F37</f>
        <v>0</v>
      </c>
      <c r="G34">
        <f>ป2.1!G37</f>
        <v>0</v>
      </c>
    </row>
    <row r="35" spans="1:7">
      <c r="B35">
        <f>ป2.1!B38</f>
        <v>0</v>
      </c>
      <c r="C35">
        <f>ป2.1!C38</f>
        <v>0</v>
      </c>
      <c r="D35">
        <f>ป2.1!D38</f>
        <v>0</v>
      </c>
      <c r="E35">
        <f>ป2.1!E38</f>
        <v>0</v>
      </c>
      <c r="F35">
        <f>ป2.1!F38</f>
        <v>0</v>
      </c>
      <c r="G35">
        <f>ป2.1!G38</f>
        <v>0</v>
      </c>
    </row>
    <row r="36" spans="1:7">
      <c r="B36">
        <f>ป2.1!B39</f>
        <v>0</v>
      </c>
      <c r="C36">
        <f>ป2.1!C39</f>
        <v>0</v>
      </c>
      <c r="D36">
        <f>ป2.1!D39</f>
        <v>0</v>
      </c>
      <c r="E36">
        <f>ป2.1!E39</f>
        <v>0</v>
      </c>
      <c r="F36">
        <f>ป2.1!F39</f>
        <v>0</v>
      </c>
      <c r="G36">
        <f>ป2.1!G39</f>
        <v>0</v>
      </c>
    </row>
    <row r="37" spans="1:7">
      <c r="B37">
        <f>ป2.1!B40</f>
        <v>0</v>
      </c>
      <c r="C37">
        <f>ป2.1!C40</f>
        <v>0</v>
      </c>
      <c r="D37">
        <f>ป2.1!D40</f>
        <v>0</v>
      </c>
      <c r="E37">
        <f>ป2.1!E40</f>
        <v>0</v>
      </c>
      <c r="F37">
        <f>ป2.1!F40</f>
        <v>0</v>
      </c>
      <c r="G37">
        <f>ป2.1!G40</f>
        <v>0</v>
      </c>
    </row>
    <row r="38" spans="1:7">
      <c r="B38">
        <f>ป2.1!B41</f>
        <v>0</v>
      </c>
      <c r="C38">
        <f>ป2.1!C41</f>
        <v>0</v>
      </c>
      <c r="D38">
        <f>ป2.1!D41</f>
        <v>0</v>
      </c>
      <c r="E38">
        <f>ป2.1!E41</f>
        <v>0</v>
      </c>
      <c r="F38">
        <f>ป2.1!F41</f>
        <v>0</v>
      </c>
      <c r="G38">
        <f>ป2.1!G41</f>
        <v>0</v>
      </c>
    </row>
    <row r="39" spans="1:7">
      <c r="B39">
        <f>ป2.1!B42</f>
        <v>0</v>
      </c>
      <c r="C39">
        <f>ป2.1!C42</f>
        <v>0</v>
      </c>
      <c r="D39">
        <f>ป2.1!D42</f>
        <v>0</v>
      </c>
      <c r="E39">
        <f>ป2.1!E42</f>
        <v>0</v>
      </c>
      <c r="F39">
        <f>ป2.1!F42</f>
        <v>0</v>
      </c>
      <c r="G39">
        <f>ป2.1!G42</f>
        <v>0</v>
      </c>
    </row>
    <row r="40" spans="1:7">
      <c r="B40">
        <f>ป2.1!B43</f>
        <v>0</v>
      </c>
      <c r="C40">
        <f>ป2.1!C43</f>
        <v>0</v>
      </c>
      <c r="D40">
        <f>ป2.1!D43</f>
        <v>0</v>
      </c>
      <c r="E40">
        <f>ป2.1!E43</f>
        <v>0</v>
      </c>
      <c r="F40">
        <f>ป2.1!F43</f>
        <v>0</v>
      </c>
      <c r="G40">
        <f>ป2.1!G43</f>
        <v>0</v>
      </c>
    </row>
    <row r="41" spans="1:7">
      <c r="A41" t="s">
        <v>58</v>
      </c>
      <c r="B41">
        <f>ป2.2!B6</f>
        <v>3353</v>
      </c>
      <c r="C41">
        <f>ป2.2!C6</f>
        <v>1100401637511</v>
      </c>
      <c r="D41">
        <f>ป2.2!D6</f>
        <v>41309</v>
      </c>
      <c r="E41" t="str">
        <f>ป2.2!E6</f>
        <v>เด็กชาย</v>
      </c>
      <c r="F41" t="str">
        <f>ป2.2!F6</f>
        <v>พงศกร</v>
      </c>
      <c r="G41" t="str">
        <f>ป2.2!G6</f>
        <v>สุภาวรรณ์</v>
      </c>
    </row>
    <row r="42" spans="1:7">
      <c r="A42" t="s">
        <v>58</v>
      </c>
      <c r="B42">
        <f>ป2.2!B7</f>
        <v>3360</v>
      </c>
      <c r="C42">
        <f>ป2.2!C7</f>
        <v>1570501357908</v>
      </c>
      <c r="D42">
        <f>ป2.2!D7</f>
        <v>41149</v>
      </c>
      <c r="E42" t="str">
        <f>ป2.2!E7</f>
        <v>เด็กชาย</v>
      </c>
      <c r="F42" t="str">
        <f>ป2.2!F7</f>
        <v>เกียรติภูมิ</v>
      </c>
      <c r="G42" t="str">
        <f>ป2.2!G7</f>
        <v>อุ่นเสาร์</v>
      </c>
    </row>
    <row r="43" spans="1:7">
      <c r="A43" t="s">
        <v>58</v>
      </c>
      <c r="B43">
        <f>ป2.2!B8</f>
        <v>3365</v>
      </c>
      <c r="C43">
        <f>ป2.2!C8</f>
        <v>1579901542611</v>
      </c>
      <c r="D43">
        <f>ป2.2!D8</f>
        <v>41136</v>
      </c>
      <c r="E43" t="str">
        <f>ป2.2!E8</f>
        <v>เด็กชาย</v>
      </c>
      <c r="F43" t="str">
        <f>ป2.2!F8</f>
        <v>ฐิติภัทร</v>
      </c>
      <c r="G43" t="str">
        <f>ป2.2!G8</f>
        <v>คำมูลชัย</v>
      </c>
    </row>
    <row r="44" spans="1:7">
      <c r="A44" t="s">
        <v>58</v>
      </c>
      <c r="B44" t="e">
        <f>ป2.2!#REF!</f>
        <v>#REF!</v>
      </c>
      <c r="C44" t="e">
        <f>ป2.2!#REF!</f>
        <v>#REF!</v>
      </c>
      <c r="D44" t="e">
        <f>ป2.2!#REF!</f>
        <v>#REF!</v>
      </c>
      <c r="E44" t="e">
        <f>ป2.2!#REF!</f>
        <v>#REF!</v>
      </c>
      <c r="F44" t="e">
        <f>ป2.2!#REF!</f>
        <v>#REF!</v>
      </c>
      <c r="G44" t="e">
        <f>ป2.2!#REF!</f>
        <v>#REF!</v>
      </c>
    </row>
    <row r="45" spans="1:7">
      <c r="A45" t="s">
        <v>58</v>
      </c>
      <c r="B45">
        <f>ป2.2!B9</f>
        <v>3384</v>
      </c>
      <c r="C45">
        <f>ป2.2!C9</f>
        <v>1419902901799</v>
      </c>
      <c r="D45">
        <f>ป2.2!D9</f>
        <v>41314</v>
      </c>
      <c r="E45" t="str">
        <f>ป2.2!E9</f>
        <v>เด็กชาย</v>
      </c>
      <c r="F45" t="str">
        <f>ป2.2!F9</f>
        <v>อดิเทพ</v>
      </c>
      <c r="G45" t="str">
        <f>ป2.2!G9</f>
        <v>มีจันที</v>
      </c>
    </row>
    <row r="46" spans="1:7">
      <c r="A46" t="s">
        <v>58</v>
      </c>
      <c r="B46">
        <f>ป2.2!B10</f>
        <v>3387</v>
      </c>
      <c r="C46">
        <f>ป2.2!C10</f>
        <v>1579901528872</v>
      </c>
      <c r="D46">
        <f>ป2.2!D10</f>
        <v>41057</v>
      </c>
      <c r="E46" t="str">
        <f>ป2.2!E10</f>
        <v>เด็กชาย</v>
      </c>
      <c r="F46" t="str">
        <f>ป2.2!F10</f>
        <v>พานกนก</v>
      </c>
      <c r="G46" t="str">
        <f>ป2.2!G10</f>
        <v>สมพบ</v>
      </c>
    </row>
    <row r="47" spans="1:7">
      <c r="A47" t="s">
        <v>58</v>
      </c>
      <c r="B47">
        <f>ป2.2!B11</f>
        <v>3563</v>
      </c>
      <c r="C47">
        <f>ป2.2!C11</f>
        <v>1579901569668</v>
      </c>
      <c r="D47">
        <f>ป2.2!D11</f>
        <v>41260</v>
      </c>
      <c r="E47" t="str">
        <f>ป2.2!E11</f>
        <v>เด็กชาย</v>
      </c>
      <c r="F47" t="str">
        <f>ป2.2!F11</f>
        <v>ภณ</v>
      </c>
      <c r="G47" t="str">
        <f>ป2.2!G11</f>
        <v>ศิริเสถียร</v>
      </c>
    </row>
    <row r="48" spans="1:7">
      <c r="A48" t="s">
        <v>58</v>
      </c>
      <c r="B48">
        <f>ป2.2!B12</f>
        <v>3689</v>
      </c>
      <c r="C48">
        <f>ป2.2!C12</f>
        <v>1839902288627</v>
      </c>
      <c r="D48">
        <f>ป2.2!D12</f>
        <v>41358</v>
      </c>
      <c r="E48" t="str">
        <f>ป2.2!E12</f>
        <v>เด็กชาย</v>
      </c>
      <c r="F48" t="str">
        <f>ป2.2!F12</f>
        <v>กรกฤต</v>
      </c>
      <c r="G48" t="str">
        <f>ป2.2!G12</f>
        <v>เออแสง</v>
      </c>
    </row>
    <row r="49" spans="1:7">
      <c r="A49" t="s">
        <v>58</v>
      </c>
      <c r="B49">
        <f>ป2.2!B13</f>
        <v>3690</v>
      </c>
      <c r="C49">
        <f>ป2.2!C13</f>
        <v>2119901026003</v>
      </c>
      <c r="D49">
        <f>ป2.2!D13</f>
        <v>40885</v>
      </c>
      <c r="E49" t="str">
        <f>ป2.2!E13</f>
        <v>เด็กชาย</v>
      </c>
      <c r="F49" t="str">
        <f>ป2.2!F13</f>
        <v>จักรริณทร</v>
      </c>
      <c r="G49" t="str">
        <f>ป2.2!G13</f>
        <v>อินทะประดิษฐ์</v>
      </c>
    </row>
    <row r="50" spans="1:7">
      <c r="A50" t="s">
        <v>58</v>
      </c>
      <c r="B50">
        <f>ป2.2!B14</f>
        <v>3691</v>
      </c>
      <c r="C50">
        <f>ป2.2!C14</f>
        <v>1570501357592</v>
      </c>
      <c r="D50">
        <f>ป2.2!D14</f>
        <v>41135</v>
      </c>
      <c r="E50" t="str">
        <f>ป2.2!E14</f>
        <v>เด็กชาย</v>
      </c>
      <c r="F50" t="str">
        <f>ป2.2!F14</f>
        <v>นพรรณพ</v>
      </c>
      <c r="G50" t="str">
        <f>ป2.2!G14</f>
        <v>วรกิตติกรกุล</v>
      </c>
    </row>
    <row r="51" spans="1:7">
      <c r="A51" t="s">
        <v>58</v>
      </c>
      <c r="B51">
        <f>ป2.2!B15</f>
        <v>3692</v>
      </c>
      <c r="C51">
        <f>ป2.2!C15</f>
        <v>1149901275706</v>
      </c>
      <c r="D51">
        <f>ป2.2!D15</f>
        <v>41142</v>
      </c>
      <c r="E51" t="str">
        <f>ป2.2!E15</f>
        <v>เด็กชาย</v>
      </c>
      <c r="F51" t="str">
        <f>ป2.2!F15</f>
        <v>ภูมิพัฒน์</v>
      </c>
      <c r="G51" t="str">
        <f>ป2.2!G15</f>
        <v>แสนคำ</v>
      </c>
    </row>
    <row r="52" spans="1:7">
      <c r="A52" t="s">
        <v>58</v>
      </c>
      <c r="B52">
        <f>ป2.2!B16</f>
        <v>3693</v>
      </c>
      <c r="C52">
        <f>ป2.2!C16</f>
        <v>1570501357622</v>
      </c>
      <c r="D52">
        <f>ป2.2!D16</f>
        <v>41140</v>
      </c>
      <c r="E52" t="str">
        <f>ป2.2!E16</f>
        <v>เด็กชาย</v>
      </c>
      <c r="F52" t="str">
        <f>ป2.2!F16</f>
        <v>สุธีกานต์</v>
      </c>
      <c r="G52" t="str">
        <f>ป2.2!G16</f>
        <v>ตาระนะ</v>
      </c>
    </row>
    <row r="53" spans="1:7">
      <c r="A53" t="s">
        <v>58</v>
      </c>
      <c r="B53">
        <f>ป2.2!B17</f>
        <v>3354</v>
      </c>
      <c r="C53">
        <f>ป2.2!C17</f>
        <v>1570501359536</v>
      </c>
      <c r="D53">
        <f>ป2.2!D17</f>
        <v>41246</v>
      </c>
      <c r="E53" t="str">
        <f>ป2.2!E17</f>
        <v>เด็กหญิง</v>
      </c>
      <c r="F53" t="str">
        <f>ป2.2!F17</f>
        <v xml:space="preserve">ฑักษอร </v>
      </c>
      <c r="G53" t="str">
        <f>ป2.2!G17</f>
        <v>มั่นเหมาะ</v>
      </c>
    </row>
    <row r="54" spans="1:7">
      <c r="A54" t="s">
        <v>58</v>
      </c>
      <c r="B54">
        <f>ป2.2!B18</f>
        <v>3355</v>
      </c>
      <c r="C54">
        <f>ป2.2!C18</f>
        <v>1169400040579</v>
      </c>
      <c r="D54">
        <f>ป2.2!D18</f>
        <v>41168</v>
      </c>
      <c r="E54" t="str">
        <f>ป2.2!E18</f>
        <v>เด็กหญิง</v>
      </c>
      <c r="F54" t="str">
        <f>ป2.2!F18</f>
        <v>ภาวิณี</v>
      </c>
      <c r="G54" t="str">
        <f>ป2.2!G18</f>
        <v>สิมมา</v>
      </c>
    </row>
    <row r="55" spans="1:7">
      <c r="A55" t="s">
        <v>58</v>
      </c>
      <c r="B55">
        <f>ป2.2!B19</f>
        <v>3356</v>
      </c>
      <c r="C55">
        <f>ป2.2!C19</f>
        <v>1570501356162</v>
      </c>
      <c r="D55">
        <f>ป2.2!D19</f>
        <v>41038</v>
      </c>
      <c r="E55" t="str">
        <f>ป2.2!E19</f>
        <v>เด็กหญิง</v>
      </c>
      <c r="F55" t="str">
        <f>ป2.2!F19</f>
        <v>ชนัญญา</v>
      </c>
      <c r="G55" t="str">
        <f>ป2.2!G19</f>
        <v>เชื้อเมืองพาน</v>
      </c>
    </row>
    <row r="56" spans="1:7">
      <c r="A56" t="s">
        <v>58</v>
      </c>
      <c r="B56">
        <f>ป2.2!B20</f>
        <v>3368</v>
      </c>
      <c r="C56">
        <f>ป2.2!C20</f>
        <v>1319901518976</v>
      </c>
      <c r="D56">
        <f>ป2.2!D20</f>
        <v>41325</v>
      </c>
      <c r="E56" t="str">
        <f>ป2.2!E20</f>
        <v>เด็กหญิง</v>
      </c>
      <c r="F56" t="str">
        <f>ป2.2!F20</f>
        <v>ณัฐธิดา</v>
      </c>
      <c r="G56" t="str">
        <f>ป2.2!G20</f>
        <v>ยูลึ</v>
      </c>
    </row>
    <row r="57" spans="1:7">
      <c r="A57" t="s">
        <v>58</v>
      </c>
      <c r="B57">
        <f>ป2.2!B21</f>
        <v>3495</v>
      </c>
      <c r="C57">
        <f>ป2.2!C21</f>
        <v>1570501357673</v>
      </c>
      <c r="D57">
        <f>ป2.2!D21</f>
        <v>41141</v>
      </c>
      <c r="E57" t="str">
        <f>ป2.2!E21</f>
        <v>เด็กหญิง</v>
      </c>
      <c r="F57" t="str">
        <f>ป2.2!F21</f>
        <v>ธัญพิชชา</v>
      </c>
      <c r="G57" t="str">
        <f>ป2.2!G21</f>
        <v>ตาเรือน</v>
      </c>
    </row>
    <row r="58" spans="1:7">
      <c r="A58" t="s">
        <v>58</v>
      </c>
      <c r="B58">
        <f>ป2.2!B22</f>
        <v>3694</v>
      </c>
      <c r="C58">
        <f>ป2.2!C22</f>
        <v>1570501357916</v>
      </c>
      <c r="D58">
        <f>ป2.2!D22</f>
        <v>41152</v>
      </c>
      <c r="E58" t="str">
        <f>ป2.2!E22</f>
        <v>เด็กหญิง</v>
      </c>
      <c r="F58" t="str">
        <f>ป2.2!F22</f>
        <v>ญภา</v>
      </c>
      <c r="G58" t="str">
        <f>ป2.2!G22</f>
        <v>ปาณะการ</v>
      </c>
    </row>
    <row r="59" spans="1:7">
      <c r="A59" t="s">
        <v>58</v>
      </c>
      <c r="B59">
        <f>ป2.2!B23</f>
        <v>3695</v>
      </c>
      <c r="C59">
        <f>ป2.2!C23</f>
        <v>2570501038495</v>
      </c>
      <c r="D59">
        <f>ป2.2!D23</f>
        <v>41264</v>
      </c>
      <c r="E59" t="str">
        <f>ป2.2!E23</f>
        <v>เด็กหญิง</v>
      </c>
      <c r="F59" t="str">
        <f>ป2.2!F23</f>
        <v>ญาธิดา</v>
      </c>
      <c r="G59" t="str">
        <f>ป2.2!G23</f>
        <v>เกตณรงค์</v>
      </c>
    </row>
    <row r="60" spans="1:7">
      <c r="A60" t="s">
        <v>58</v>
      </c>
      <c r="B60">
        <f>ป2.2!B24</f>
        <v>3696</v>
      </c>
      <c r="C60">
        <f>ป2.2!C24</f>
        <v>1579901584233</v>
      </c>
      <c r="D60">
        <f>ป2.2!D24</f>
        <v>41352</v>
      </c>
      <c r="E60" t="str">
        <f>ป2.2!E24</f>
        <v>เด็กหญิง</v>
      </c>
      <c r="F60" t="str">
        <f>ป2.2!F24</f>
        <v>ณัชชารินทร์</v>
      </c>
      <c r="G60" t="str">
        <f>ป2.2!G24</f>
        <v>ตื้อแก้ว</v>
      </c>
    </row>
    <row r="61" spans="1:7">
      <c r="A61" t="s">
        <v>58</v>
      </c>
      <c r="B61">
        <f>ป2.2!B25</f>
        <v>3697</v>
      </c>
      <c r="C61">
        <f>ป2.2!C25</f>
        <v>1570501359293</v>
      </c>
      <c r="D61">
        <f>ป2.2!D25</f>
        <v>41233</v>
      </c>
      <c r="E61" t="str">
        <f>ป2.2!E25</f>
        <v>เด็กหญิง</v>
      </c>
      <c r="F61" t="str">
        <f>ป2.2!F25</f>
        <v>ณิชนันท์</v>
      </c>
      <c r="G61" t="str">
        <f>ป2.2!G25</f>
        <v>ร่วมชาติ</v>
      </c>
    </row>
    <row r="62" spans="1:7">
      <c r="A62" t="s">
        <v>58</v>
      </c>
      <c r="B62">
        <f>ป2.2!B26</f>
        <v>3698</v>
      </c>
      <c r="C62">
        <f>ป2.2!C26</f>
        <v>1570501358513</v>
      </c>
      <c r="D62">
        <f>ป2.2!D26</f>
        <v>41187</v>
      </c>
      <c r="E62" t="str">
        <f>ป2.2!E26</f>
        <v>เด็กหญิง</v>
      </c>
      <c r="F62" t="str">
        <f>ป2.2!F26</f>
        <v>ธัญรดา</v>
      </c>
      <c r="G62" t="str">
        <f>ป2.2!G26</f>
        <v>ศรีกุลกิจ</v>
      </c>
    </row>
    <row r="63" spans="1:7">
      <c r="A63" t="s">
        <v>58</v>
      </c>
      <c r="B63">
        <f>ป2.2!B27</f>
        <v>3699</v>
      </c>
      <c r="C63">
        <f>ป2.2!C27</f>
        <v>1570501361123</v>
      </c>
      <c r="D63">
        <f>ป2.2!D27</f>
        <v>41381</v>
      </c>
      <c r="E63" t="str">
        <f>ป2.2!E27</f>
        <v>เด็กหญิง</v>
      </c>
      <c r="F63" t="str">
        <f>ป2.2!F27</f>
        <v>วิภารัต</v>
      </c>
      <c r="G63" t="str">
        <f>ป2.2!G27</f>
        <v>หน่อแก้ว</v>
      </c>
    </row>
    <row r="64" spans="1:7">
      <c r="A64" t="s">
        <v>58</v>
      </c>
      <c r="B64">
        <f>ป2.2!B28</f>
        <v>3700</v>
      </c>
      <c r="C64">
        <f>ป2.2!C28</f>
        <v>1570501358777</v>
      </c>
      <c r="D64">
        <f>ป2.2!D28</f>
        <v>41206</v>
      </c>
      <c r="E64" t="str">
        <f>ป2.2!E28</f>
        <v>เด็กหญิง</v>
      </c>
      <c r="F64" t="str">
        <f>ป2.2!F28</f>
        <v>อันธิกา</v>
      </c>
      <c r="G64" t="str">
        <f>ป2.2!G28</f>
        <v>พรหมศรี</v>
      </c>
    </row>
    <row r="65" spans="1:7">
      <c r="A65" t="s">
        <v>58</v>
      </c>
      <c r="B65" t="e">
        <f>ป2.2!#REF!</f>
        <v>#REF!</v>
      </c>
      <c r="C65" t="e">
        <f>ป2.2!#REF!</f>
        <v>#REF!</v>
      </c>
      <c r="D65" t="e">
        <f>ป2.2!#REF!</f>
        <v>#REF!</v>
      </c>
      <c r="E65" t="e">
        <f>ป2.2!#REF!</f>
        <v>#REF!</v>
      </c>
      <c r="F65" t="e">
        <f>ป2.2!#REF!</f>
        <v>#REF!</v>
      </c>
      <c r="G65" t="e">
        <f>ป2.2!#REF!</f>
        <v>#REF!</v>
      </c>
    </row>
    <row r="66" spans="1:7">
      <c r="B66">
        <f>ป2.2!B29</f>
        <v>3859</v>
      </c>
      <c r="C66">
        <f>ป2.2!C29</f>
        <v>1368100089081</v>
      </c>
      <c r="D66">
        <f>ป2.2!D29</f>
        <v>40953</v>
      </c>
      <c r="E66" t="str">
        <f>ป2.2!E29</f>
        <v>เด็กหญิง</v>
      </c>
      <c r="F66" t="str">
        <f>ป2.2!F29</f>
        <v>ชยาภัสร์</v>
      </c>
      <c r="G66" t="str">
        <f>ป2.2!G29</f>
        <v>พันธะบัวศรี</v>
      </c>
    </row>
    <row r="67" spans="1:7">
      <c r="B67">
        <f>ป2.2!B30</f>
        <v>0</v>
      </c>
      <c r="C67">
        <f>ป2.2!C30</f>
        <v>0</v>
      </c>
      <c r="D67">
        <f>ป2.2!D30</f>
        <v>0</v>
      </c>
      <c r="E67">
        <f>ป2.2!E30</f>
        <v>0</v>
      </c>
      <c r="F67">
        <f>ป2.2!F30</f>
        <v>0</v>
      </c>
      <c r="G67">
        <f>ป2.2!G30</f>
        <v>0</v>
      </c>
    </row>
    <row r="68" spans="1:7">
      <c r="B68">
        <f>ป2.2!B31</f>
        <v>0</v>
      </c>
      <c r="C68">
        <f>ป2.2!C31</f>
        <v>0</v>
      </c>
      <c r="D68">
        <f>ป2.2!D31</f>
        <v>0</v>
      </c>
      <c r="E68">
        <f>ป2.2!E31</f>
        <v>0</v>
      </c>
      <c r="F68">
        <f>ป2.2!F31</f>
        <v>0</v>
      </c>
      <c r="G68">
        <f>ป2.2!G31</f>
        <v>0</v>
      </c>
    </row>
    <row r="69" spans="1:7">
      <c r="B69">
        <f>ป2.2!B32</f>
        <v>0</v>
      </c>
      <c r="C69">
        <f>ป2.2!C32</f>
        <v>0</v>
      </c>
      <c r="D69">
        <f>ป2.2!D32</f>
        <v>0</v>
      </c>
      <c r="E69">
        <f>ป2.2!E32</f>
        <v>0</v>
      </c>
      <c r="F69">
        <f>ป2.2!F32</f>
        <v>0</v>
      </c>
      <c r="G69">
        <f>ป2.2!G32</f>
        <v>0</v>
      </c>
    </row>
    <row r="70" spans="1:7">
      <c r="B70">
        <f>ป2.2!B33</f>
        <v>0</v>
      </c>
      <c r="C70">
        <f>ป2.2!C33</f>
        <v>0</v>
      </c>
      <c r="D70">
        <f>ป2.2!D33</f>
        <v>0</v>
      </c>
      <c r="E70">
        <f>ป2.2!E33</f>
        <v>0</v>
      </c>
      <c r="F70">
        <f>ป2.2!F33</f>
        <v>0</v>
      </c>
      <c r="G70">
        <f>ป2.2!G33</f>
        <v>0</v>
      </c>
    </row>
    <row r="71" spans="1:7">
      <c r="B71">
        <f>ป2.2!B34</f>
        <v>0</v>
      </c>
      <c r="C71">
        <f>ป2.2!C34</f>
        <v>0</v>
      </c>
      <c r="D71">
        <f>ป2.2!D34</f>
        <v>0</v>
      </c>
      <c r="E71">
        <f>ป2.2!E34</f>
        <v>0</v>
      </c>
      <c r="F71">
        <f>ป2.2!F34</f>
        <v>0</v>
      </c>
      <c r="G71">
        <f>ป2.2!G34</f>
        <v>0</v>
      </c>
    </row>
    <row r="72" spans="1:7">
      <c r="B72">
        <f>ป2.2!B35</f>
        <v>0</v>
      </c>
      <c r="C72">
        <f>ป2.2!C35</f>
        <v>0</v>
      </c>
      <c r="D72">
        <f>ป2.2!D35</f>
        <v>0</v>
      </c>
      <c r="E72">
        <f>ป2.2!E35</f>
        <v>0</v>
      </c>
      <c r="F72">
        <f>ป2.2!F35</f>
        <v>0</v>
      </c>
      <c r="G72">
        <f>ป2.2!G35</f>
        <v>0</v>
      </c>
    </row>
    <row r="73" spans="1:7">
      <c r="B73">
        <f>ป2.2!B36</f>
        <v>0</v>
      </c>
      <c r="C73">
        <f>ป2.2!C36</f>
        <v>0</v>
      </c>
      <c r="D73">
        <f>ป2.2!D36</f>
        <v>0</v>
      </c>
      <c r="E73">
        <f>ป2.2!E36</f>
        <v>0</v>
      </c>
      <c r="F73">
        <f>ป2.2!F36</f>
        <v>0</v>
      </c>
      <c r="G73">
        <f>ป2.2!G36</f>
        <v>0</v>
      </c>
    </row>
    <row r="74" spans="1:7">
      <c r="B74">
        <f>ป2.2!B37</f>
        <v>0</v>
      </c>
      <c r="C74">
        <f>ป2.2!C37</f>
        <v>0</v>
      </c>
      <c r="D74">
        <f>ป2.2!D37</f>
        <v>0</v>
      </c>
      <c r="E74">
        <f>ป2.2!E37</f>
        <v>0</v>
      </c>
      <c r="F74">
        <f>ป2.2!F37</f>
        <v>0</v>
      </c>
      <c r="G74">
        <f>ป2.2!G37</f>
        <v>0</v>
      </c>
    </row>
    <row r="75" spans="1:7">
      <c r="B75">
        <f>ป2.2!B38</f>
        <v>0</v>
      </c>
      <c r="C75">
        <f>ป2.2!C38</f>
        <v>0</v>
      </c>
      <c r="D75">
        <f>ป2.2!D38</f>
        <v>0</v>
      </c>
      <c r="E75">
        <f>ป2.2!E38</f>
        <v>0</v>
      </c>
      <c r="F75">
        <f>ป2.2!F38</f>
        <v>0</v>
      </c>
      <c r="G75">
        <f>ป2.2!G38</f>
        <v>0</v>
      </c>
    </row>
    <row r="76" spans="1:7">
      <c r="B76">
        <f>ป2.2!B39</f>
        <v>0</v>
      </c>
      <c r="C76">
        <f>ป2.2!C39</f>
        <v>0</v>
      </c>
      <c r="D76">
        <f>ป2.2!D39</f>
        <v>0</v>
      </c>
      <c r="E76">
        <f>ป2.2!E39</f>
        <v>0</v>
      </c>
      <c r="F76">
        <f>ป2.2!F39</f>
        <v>0</v>
      </c>
      <c r="G76">
        <f>ป2.2!G39</f>
        <v>0</v>
      </c>
    </row>
    <row r="77" spans="1:7">
      <c r="B77">
        <f>ป2.2!B40</f>
        <v>0</v>
      </c>
      <c r="C77">
        <f>ป2.2!C40</f>
        <v>0</v>
      </c>
      <c r="D77">
        <f>ป2.2!D40</f>
        <v>0</v>
      </c>
      <c r="E77">
        <f>ป2.2!E40</f>
        <v>0</v>
      </c>
      <c r="F77">
        <f>ป2.2!F40</f>
        <v>0</v>
      </c>
      <c r="G77">
        <f>ป2.2!G40</f>
        <v>0</v>
      </c>
    </row>
    <row r="78" spans="1:7">
      <c r="B78">
        <f>ป2.2!B41</f>
        <v>0</v>
      </c>
      <c r="C78">
        <f>ป2.2!C41</f>
        <v>0</v>
      </c>
      <c r="D78">
        <f>ป2.2!D41</f>
        <v>0</v>
      </c>
      <c r="E78">
        <f>ป2.2!E41</f>
        <v>0</v>
      </c>
      <c r="F78">
        <f>ป2.2!F41</f>
        <v>0</v>
      </c>
      <c r="G78">
        <f>ป2.2!G41</f>
        <v>0</v>
      </c>
    </row>
    <row r="79" spans="1:7">
      <c r="B79">
        <f>ป2.2!B42</f>
        <v>0</v>
      </c>
      <c r="C79">
        <f>ป2.2!C42</f>
        <v>0</v>
      </c>
      <c r="D79">
        <f>ป2.2!D42</f>
        <v>0</v>
      </c>
      <c r="E79">
        <f>ป2.2!E42</f>
        <v>0</v>
      </c>
      <c r="F79">
        <f>ป2.2!F42</f>
        <v>0</v>
      </c>
      <c r="G79">
        <f>ป2.2!G42</f>
        <v>0</v>
      </c>
    </row>
    <row r="80" spans="1:7">
      <c r="B80">
        <f>ป2.2!B43</f>
        <v>0</v>
      </c>
      <c r="C80">
        <f>ป2.2!C43</f>
        <v>0</v>
      </c>
      <c r="D80">
        <f>ป2.2!D43</f>
        <v>0</v>
      </c>
      <c r="E80">
        <f>ป2.2!E43</f>
        <v>0</v>
      </c>
      <c r="F80">
        <f>ป2.2!F43</f>
        <v>0</v>
      </c>
      <c r="G80">
        <f>ป2.2!G43</f>
        <v>0</v>
      </c>
    </row>
    <row r="81" spans="1:7">
      <c r="A81" t="s">
        <v>88</v>
      </c>
      <c r="B81">
        <f>ป3.1!B6</f>
        <v>3149</v>
      </c>
      <c r="C81">
        <f>ป3.1!C6</f>
        <v>1570501349875</v>
      </c>
      <c r="D81">
        <f>ป3.1!D6</f>
        <v>40579</v>
      </c>
      <c r="E81" t="str">
        <f>ป3.1!E6</f>
        <v>เด็กชาย</v>
      </c>
      <c r="F81" t="str">
        <f>ป3.1!F6</f>
        <v>ชยานันต์</v>
      </c>
      <c r="G81" t="str">
        <f>ป3.1!G6</f>
        <v>มณีรัตน์</v>
      </c>
    </row>
    <row r="82" spans="1:7">
      <c r="A82" t="s">
        <v>88</v>
      </c>
      <c r="B82">
        <f>ป3.1!B7</f>
        <v>3196</v>
      </c>
      <c r="C82">
        <f>ป3.1!C7</f>
        <v>1539901110576</v>
      </c>
      <c r="D82">
        <f>ป3.1!D7</f>
        <v>40683</v>
      </c>
      <c r="E82" t="str">
        <f>ป3.1!E7</f>
        <v>เด็กชาย</v>
      </c>
      <c r="F82" t="str">
        <f>ป3.1!F7</f>
        <v>กฤตภาส</v>
      </c>
      <c r="G82" t="str">
        <f>ป3.1!G7</f>
        <v xml:space="preserve">เกษมสุข </v>
      </c>
    </row>
    <row r="83" spans="1:7">
      <c r="A83" t="s">
        <v>88</v>
      </c>
      <c r="B83">
        <f>ป3.1!B8</f>
        <v>3197</v>
      </c>
      <c r="C83">
        <f>ป3.1!C8</f>
        <v>1570501352574</v>
      </c>
      <c r="D83">
        <f>ป3.1!D8</f>
        <v>40797</v>
      </c>
      <c r="E83" t="str">
        <f>ป3.1!E8</f>
        <v>เด็กชาย</v>
      </c>
      <c r="F83" t="str">
        <f>ป3.1!F8</f>
        <v>กฤษฎา</v>
      </c>
      <c r="G83" t="str">
        <f>ป3.1!G8</f>
        <v xml:space="preserve">จันทร์ตา </v>
      </c>
    </row>
    <row r="84" spans="1:7">
      <c r="A84" t="s">
        <v>88</v>
      </c>
      <c r="B84">
        <f>ป3.1!B9</f>
        <v>3201</v>
      </c>
      <c r="C84">
        <f>ป3.1!C9</f>
        <v>1570501355298</v>
      </c>
      <c r="D84">
        <f>ป3.1!D9</f>
        <v>40974</v>
      </c>
      <c r="E84" t="str">
        <f>ป3.1!E9</f>
        <v>เด็กชาย</v>
      </c>
      <c r="F84" t="str">
        <f>ป3.1!F9</f>
        <v>ธณัชชนม์</v>
      </c>
      <c r="G84" t="str">
        <f>ป3.1!G9</f>
        <v xml:space="preserve">ติ๊บปละ </v>
      </c>
    </row>
    <row r="85" spans="1:7">
      <c r="A85" t="s">
        <v>88</v>
      </c>
      <c r="B85">
        <f>ป3.1!B10</f>
        <v>3204</v>
      </c>
      <c r="C85">
        <f>ป3.1!C10</f>
        <v>1570501354771</v>
      </c>
      <c r="D85">
        <f>ป3.1!D10</f>
        <v>40924</v>
      </c>
      <c r="E85" t="str">
        <f>ป3.1!E10</f>
        <v>เด็กชาย</v>
      </c>
      <c r="F85" t="str">
        <f>ป3.1!F10</f>
        <v>วรากร</v>
      </c>
      <c r="G85" t="str">
        <f>ป3.1!G10</f>
        <v xml:space="preserve">วิรัตนเกษม </v>
      </c>
    </row>
    <row r="86" spans="1:7">
      <c r="A86" t="s">
        <v>88</v>
      </c>
      <c r="B86">
        <f>ป3.1!B11</f>
        <v>3206</v>
      </c>
      <c r="C86">
        <f>ป3.1!C11</f>
        <v>1579901511317</v>
      </c>
      <c r="D86">
        <f>ป3.1!D11</f>
        <v>40947</v>
      </c>
      <c r="E86" t="str">
        <f>ป3.1!E11</f>
        <v>เด็กชาย</v>
      </c>
      <c r="F86" t="str">
        <f>ป3.1!F11</f>
        <v>อนุสรณ์</v>
      </c>
      <c r="G86" t="str">
        <f>ป3.1!G11</f>
        <v xml:space="preserve">อายี </v>
      </c>
    </row>
    <row r="87" spans="1:7">
      <c r="A87" t="s">
        <v>88</v>
      </c>
      <c r="B87">
        <f>ป3.1!B12</f>
        <v>3371</v>
      </c>
      <c r="C87">
        <f>ป3.1!C12</f>
        <v>1579901508430</v>
      </c>
      <c r="D87">
        <f>ป3.1!D12</f>
        <v>40931</v>
      </c>
      <c r="E87" t="str">
        <f>ป3.1!E12</f>
        <v>เด็กชาย</v>
      </c>
      <c r="F87" t="str">
        <f>ป3.1!F12</f>
        <v>ณัฐพัฒน์</v>
      </c>
      <c r="G87" t="str">
        <f>ป3.1!G12</f>
        <v xml:space="preserve">ลาวพันธ์ </v>
      </c>
    </row>
    <row r="88" spans="1:7">
      <c r="A88" t="s">
        <v>88</v>
      </c>
      <c r="B88">
        <f>ป3.1!B13</f>
        <v>3389</v>
      </c>
      <c r="C88">
        <f>ป3.1!C13</f>
        <v>1570501353392</v>
      </c>
      <c r="D88">
        <f>ป3.1!D13</f>
        <v>40839</v>
      </c>
      <c r="E88" t="str">
        <f>ป3.1!E13</f>
        <v>เด็กชาย</v>
      </c>
      <c r="F88" t="str">
        <f>ป3.1!F13</f>
        <v>ธนภูมิ</v>
      </c>
      <c r="G88" t="str">
        <f>ป3.1!G13</f>
        <v xml:space="preserve">ใจหล้า </v>
      </c>
    </row>
    <row r="89" spans="1:7">
      <c r="A89" t="s">
        <v>88</v>
      </c>
      <c r="B89">
        <f>ป3.1!B14</f>
        <v>3491</v>
      </c>
      <c r="C89">
        <f>ป3.1!C14</f>
        <v>1579901482864</v>
      </c>
      <c r="D89">
        <f>ป3.1!D14</f>
        <v>40784</v>
      </c>
      <c r="E89" t="str">
        <f>ป3.1!E14</f>
        <v>เด็กชาย</v>
      </c>
      <c r="F89" t="str">
        <f>ป3.1!F14</f>
        <v>จักรพัทร</v>
      </c>
      <c r="G89" t="str">
        <f>ป3.1!G14</f>
        <v>จันทร์ประสิทธิ์</v>
      </c>
    </row>
    <row r="90" spans="1:7">
      <c r="A90" t="s">
        <v>88</v>
      </c>
      <c r="B90">
        <f>ป3.1!B15</f>
        <v>3589</v>
      </c>
      <c r="C90">
        <f>ป3.1!C15</f>
        <v>1579901470378</v>
      </c>
      <c r="D90">
        <f>ป3.1!D15</f>
        <v>40715</v>
      </c>
      <c r="E90" t="str">
        <f>ป3.1!E15</f>
        <v>เด็กชาย</v>
      </c>
      <c r="F90" t="str">
        <f>ป3.1!F15</f>
        <v>กมลภพ</v>
      </c>
      <c r="G90" t="str">
        <f>ป3.1!G15</f>
        <v>อารีย์วัฒนะธรรม</v>
      </c>
    </row>
    <row r="91" spans="1:7">
      <c r="A91" t="s">
        <v>88</v>
      </c>
      <c r="B91">
        <f>ป3.1!B16</f>
        <v>3590</v>
      </c>
      <c r="C91">
        <f>ป3.1!C16</f>
        <v>1102004332384</v>
      </c>
      <c r="D91">
        <f>ป3.1!D16</f>
        <v>40933</v>
      </c>
      <c r="E91" t="str">
        <f>ป3.1!E16</f>
        <v>เด็กชาย</v>
      </c>
      <c r="F91" t="str">
        <f>ป3.1!F16</f>
        <v>คชราช</v>
      </c>
      <c r="G91" t="str">
        <f>ป3.1!G16</f>
        <v>ราชคม</v>
      </c>
    </row>
    <row r="92" spans="1:7">
      <c r="A92" t="s">
        <v>88</v>
      </c>
      <c r="B92" t="e">
        <f>ป3.1!#REF!</f>
        <v>#REF!</v>
      </c>
      <c r="C92" t="e">
        <f>ป3.1!#REF!</f>
        <v>#REF!</v>
      </c>
      <c r="D92" t="e">
        <f>ป3.1!#REF!</f>
        <v>#REF!</v>
      </c>
      <c r="E92" t="e">
        <f>ป3.1!#REF!</f>
        <v>#REF!</v>
      </c>
      <c r="F92" t="e">
        <f>ป3.1!#REF!</f>
        <v>#REF!</v>
      </c>
      <c r="G92" t="e">
        <f>ป3.1!#REF!</f>
        <v>#REF!</v>
      </c>
    </row>
    <row r="93" spans="1:7">
      <c r="A93" t="s">
        <v>88</v>
      </c>
      <c r="B93">
        <f>ป3.1!B17</f>
        <v>3592</v>
      </c>
      <c r="C93">
        <f>ป3.1!C17</f>
        <v>1579901501630</v>
      </c>
      <c r="D93">
        <f>ป3.1!D17</f>
        <v>40893</v>
      </c>
      <c r="E93" t="str">
        <f>ป3.1!E17</f>
        <v>เด็กชาย</v>
      </c>
      <c r="F93" t="str">
        <f>ป3.1!F17</f>
        <v>ชินภัทร</v>
      </c>
      <c r="G93" t="str">
        <f>ป3.1!G17</f>
        <v>ภักดี</v>
      </c>
    </row>
    <row r="94" spans="1:7">
      <c r="A94" t="s">
        <v>88</v>
      </c>
      <c r="B94">
        <f>ป3.1!B18</f>
        <v>3593</v>
      </c>
      <c r="C94">
        <f>ป3.1!C18</f>
        <v>1579901498485</v>
      </c>
      <c r="D94">
        <f>ป3.1!D18</f>
        <v>40877</v>
      </c>
      <c r="E94" t="str">
        <f>ป3.1!E18</f>
        <v>เด็กชาย</v>
      </c>
      <c r="F94" t="str">
        <f>ป3.1!F18</f>
        <v>ธนกฤต</v>
      </c>
      <c r="G94" t="str">
        <f>ป3.1!G18</f>
        <v>ถาน้อย</v>
      </c>
    </row>
    <row r="95" spans="1:7">
      <c r="A95" t="s">
        <v>88</v>
      </c>
      <c r="B95">
        <f>ป3.1!B20</f>
        <v>3132</v>
      </c>
      <c r="C95">
        <f>ป3.1!C20</f>
        <v>1570501348992</v>
      </c>
      <c r="D95">
        <f>ป3.1!D20</f>
        <v>40523</v>
      </c>
      <c r="E95" t="str">
        <f>ป3.1!E20</f>
        <v>เด็กหญิง</v>
      </c>
      <c r="F95" t="str">
        <f>ป3.1!F20</f>
        <v>จุรีรัตน์</v>
      </c>
      <c r="G95" t="str">
        <f>ป3.1!G20</f>
        <v xml:space="preserve">มุ่งเจริญ </v>
      </c>
    </row>
    <row r="96" spans="1:7">
      <c r="A96" t="s">
        <v>88</v>
      </c>
      <c r="B96">
        <f>ป3.1!B21</f>
        <v>3208</v>
      </c>
      <c r="C96">
        <f>ป3.1!C21</f>
        <v>1500101156026</v>
      </c>
      <c r="D96">
        <f>ป3.1!D21</f>
        <v>239006</v>
      </c>
      <c r="E96" t="str">
        <f>ป3.1!E21</f>
        <v>เด็กหญิง</v>
      </c>
      <c r="F96" t="str">
        <f>ป3.1!F21</f>
        <v xml:space="preserve">กฤตพร </v>
      </c>
      <c r="G96" t="str">
        <f>ป3.1!G21</f>
        <v xml:space="preserve">เสนา </v>
      </c>
    </row>
    <row r="97" spans="1:7">
      <c r="A97" t="s">
        <v>88</v>
      </c>
      <c r="B97">
        <f>ป3.1!B22</f>
        <v>3211</v>
      </c>
      <c r="C97">
        <f>ป3.1!C22</f>
        <v>1570501351322</v>
      </c>
      <c r="D97">
        <f>ป3.1!D22</f>
        <v>40685</v>
      </c>
      <c r="E97" t="str">
        <f>ป3.1!E22</f>
        <v>เด็กหญิง</v>
      </c>
      <c r="F97" t="str">
        <f>ป3.1!F22</f>
        <v>จิรภิญญา</v>
      </c>
      <c r="G97" t="str">
        <f>ป3.1!G22</f>
        <v xml:space="preserve">สมบุญ </v>
      </c>
    </row>
    <row r="98" spans="1:7">
      <c r="A98" t="s">
        <v>88</v>
      </c>
      <c r="B98">
        <f>ป3.1!B23</f>
        <v>3213</v>
      </c>
      <c r="C98">
        <f>ป3.1!C23</f>
        <v>1570501352035</v>
      </c>
      <c r="D98">
        <f>ป3.1!D23</f>
        <v>40753</v>
      </c>
      <c r="E98" t="str">
        <f>ป3.1!E23</f>
        <v>เด็กหญิง</v>
      </c>
      <c r="F98" t="str">
        <f>ป3.1!F23</f>
        <v>ณกัญญา</v>
      </c>
      <c r="G98" t="str">
        <f>ป3.1!G23</f>
        <v xml:space="preserve">มาเยอะ </v>
      </c>
    </row>
    <row r="99" spans="1:7">
      <c r="A99" t="s">
        <v>88</v>
      </c>
      <c r="B99">
        <f>ป3.1!B24</f>
        <v>3216</v>
      </c>
      <c r="C99">
        <f>ป3.1!C24</f>
        <v>1570501353635</v>
      </c>
      <c r="D99">
        <f>ป3.1!D24</f>
        <v>40857</v>
      </c>
      <c r="E99" t="str">
        <f>ป3.1!E24</f>
        <v>เด็กหญิง</v>
      </c>
      <c r="F99" t="str">
        <f>ป3.1!F24</f>
        <v>ปพิชญา</v>
      </c>
      <c r="G99" t="str">
        <f>ป3.1!G24</f>
        <v xml:space="preserve">เชื้อเมืองพาน </v>
      </c>
    </row>
    <row r="100" spans="1:7">
      <c r="A100" t="s">
        <v>88</v>
      </c>
      <c r="B100">
        <f>ป3.1!B25</f>
        <v>3297</v>
      </c>
      <c r="C100">
        <f>ป3.1!C25</f>
        <v>1570501354071</v>
      </c>
      <c r="D100">
        <f>ป3.1!D25</f>
        <v>40884</v>
      </c>
      <c r="E100" t="str">
        <f>ป3.1!E25</f>
        <v>เด็กหญิง</v>
      </c>
      <c r="F100" t="str">
        <f>ป3.1!F25</f>
        <v>รังษิยา</v>
      </c>
      <c r="G100" t="str">
        <f>ป3.1!G25</f>
        <v xml:space="preserve">กุนศิล </v>
      </c>
    </row>
    <row r="101" spans="1:7">
      <c r="A101" t="s">
        <v>88</v>
      </c>
      <c r="B101">
        <f>ป3.1!B26</f>
        <v>3299</v>
      </c>
      <c r="C101">
        <f>ป3.1!C26</f>
        <v>7103500009545</v>
      </c>
      <c r="D101">
        <f>ป3.1!D26</f>
        <v>40529</v>
      </c>
      <c r="E101" t="str">
        <f>ป3.1!E26</f>
        <v>เด็กหญิง</v>
      </c>
      <c r="F101" t="str">
        <f>ป3.1!F26</f>
        <v>ศิริพร</v>
      </c>
      <c r="G101" t="str">
        <f>ป3.1!G26</f>
        <v xml:space="preserve"> - </v>
      </c>
    </row>
    <row r="102" spans="1:7">
      <c r="A102" t="s">
        <v>88</v>
      </c>
      <c r="B102">
        <f>ป3.1!B27</f>
        <v>3366</v>
      </c>
      <c r="C102">
        <f>ป3.1!C27</f>
        <v>1579901504795</v>
      </c>
      <c r="D102">
        <f>ป3.1!D27</f>
        <v>40912</v>
      </c>
      <c r="E102" t="str">
        <f>ป3.1!E27</f>
        <v>เด็กหญิง</v>
      </c>
      <c r="F102" t="str">
        <f>ป3.1!F27</f>
        <v>ณัฐวดี</v>
      </c>
      <c r="G102" t="str">
        <f>ป3.1!G27</f>
        <v xml:space="preserve">มาลานัน </v>
      </c>
    </row>
    <row r="103" spans="1:7">
      <c r="A103" t="s">
        <v>88</v>
      </c>
      <c r="B103">
        <f>ป3.1!B28</f>
        <v>3394</v>
      </c>
      <c r="C103">
        <f>ป3.1!C28</f>
        <v>1570501354640</v>
      </c>
      <c r="D103">
        <f>ป3.1!D28</f>
        <v>40921</v>
      </c>
      <c r="E103" t="str">
        <f>ป3.1!E28</f>
        <v>เด็กหญิง</v>
      </c>
      <c r="F103" t="str">
        <f>ป3.1!F28</f>
        <v>ปานวาด</v>
      </c>
      <c r="G103" t="str">
        <f>ป3.1!G28</f>
        <v xml:space="preserve">ไชยวงค์ </v>
      </c>
    </row>
    <row r="104" spans="1:7">
      <c r="A104" t="s">
        <v>88</v>
      </c>
      <c r="B104">
        <f>ป3.1!B29</f>
        <v>3490</v>
      </c>
      <c r="C104">
        <f>ป3.1!C29</f>
        <v>1579901512909</v>
      </c>
      <c r="D104">
        <f>ป3.1!D29</f>
        <v>40958</v>
      </c>
      <c r="E104" t="str">
        <f>ป3.1!E29</f>
        <v>เด็กหญิง</v>
      </c>
      <c r="F104" t="str">
        <f>ป3.1!F29</f>
        <v>ปารณีย์</v>
      </c>
      <c r="G104" t="str">
        <f>ป3.1!G29</f>
        <v>บัวยั่งยืน</v>
      </c>
    </row>
    <row r="105" spans="1:7">
      <c r="A105" t="s">
        <v>88</v>
      </c>
      <c r="B105">
        <f>ป3.1!B30</f>
        <v>3596</v>
      </c>
      <c r="C105">
        <f>ป3.1!C30</f>
        <v>1579901497594</v>
      </c>
      <c r="D105">
        <f>ป3.1!D30</f>
        <v>40872</v>
      </c>
      <c r="E105" t="str">
        <f>ป3.1!E30</f>
        <v>เด็กหญิง</v>
      </c>
      <c r="F105" t="str">
        <f>ป3.1!F30</f>
        <v>ณรินธิรา</v>
      </c>
      <c r="G105" t="str">
        <f>ป3.1!G30</f>
        <v>บัวทะนะ</v>
      </c>
    </row>
    <row r="106" spans="1:7">
      <c r="A106" t="s">
        <v>88</v>
      </c>
      <c r="B106">
        <f>ป3.1!B31</f>
        <v>3597</v>
      </c>
      <c r="C106">
        <f>ป3.1!C31</f>
        <v>1576900001347</v>
      </c>
      <c r="D106">
        <f>ป3.1!D31</f>
        <v>40724</v>
      </c>
      <c r="E106" t="str">
        <f>ป3.1!E31</f>
        <v>เด็กหญิง</v>
      </c>
      <c r="F106" t="str">
        <f>ป3.1!F31</f>
        <v>พิมลแข</v>
      </c>
      <c r="G106" t="str">
        <f>ป3.1!G31</f>
        <v>แก้วมาลา</v>
      </c>
    </row>
    <row r="107" spans="1:7">
      <c r="A107" t="s">
        <v>88</v>
      </c>
      <c r="B107">
        <f>ป3.1!B32</f>
        <v>3598</v>
      </c>
      <c r="C107">
        <f>ป3.1!C32</f>
        <v>1229901400038</v>
      </c>
      <c r="D107">
        <f>ป3.1!D32</f>
        <v>40841</v>
      </c>
      <c r="E107" t="str">
        <f>ป3.1!E32</f>
        <v>เด็กหญิง</v>
      </c>
      <c r="F107" t="str">
        <f>ป3.1!F32</f>
        <v>วรรณวิสา</v>
      </c>
      <c r="G107" t="str">
        <f>ป3.1!G32</f>
        <v>ละมั่งทอง</v>
      </c>
    </row>
    <row r="108" spans="1:7">
      <c r="A108" t="s">
        <v>88</v>
      </c>
      <c r="B108">
        <f>ป3.1!B33</f>
        <v>3599</v>
      </c>
      <c r="C108">
        <f>ป3.1!C33</f>
        <v>1570501351918</v>
      </c>
      <c r="D108">
        <f>ป3.1!D33</f>
        <v>40745</v>
      </c>
      <c r="E108" t="str">
        <f>ป3.1!E33</f>
        <v>เด็กหญิง</v>
      </c>
      <c r="F108" t="str">
        <f>ป3.1!F33</f>
        <v>วรลักษณ์</v>
      </c>
      <c r="G108" t="str">
        <f>ป3.1!G33</f>
        <v>วรกิตติกรกุล</v>
      </c>
    </row>
    <row r="109" spans="1:7">
      <c r="A109" t="s">
        <v>88</v>
      </c>
      <c r="B109">
        <f>ป3.1!B34</f>
        <v>3600</v>
      </c>
      <c r="C109">
        <f>ป3.1!C34</f>
        <v>1739902574493</v>
      </c>
      <c r="D109">
        <f>ป3.1!D34</f>
        <v>40943</v>
      </c>
      <c r="E109" t="str">
        <f>ป3.1!E34</f>
        <v>เด็กหญิง</v>
      </c>
      <c r="F109" t="str">
        <f>ป3.1!F34</f>
        <v>ศศิธร</v>
      </c>
      <c r="G109" t="str">
        <f>ป3.1!G34</f>
        <v>พรหมมา</v>
      </c>
    </row>
    <row r="110" spans="1:7">
      <c r="A110" t="s">
        <v>88</v>
      </c>
      <c r="B110">
        <f>ป3.1!B35</f>
        <v>3601</v>
      </c>
      <c r="C110">
        <f>ป3.1!C35</f>
        <v>1509966904941</v>
      </c>
      <c r="D110">
        <f>ป3.1!D35</f>
        <v>41020</v>
      </c>
      <c r="E110" t="str">
        <f>ป3.1!E35</f>
        <v>เด็กหญิง</v>
      </c>
      <c r="F110" t="str">
        <f>ป3.1!F35</f>
        <v>ศิริกัลยา</v>
      </c>
      <c r="G110" t="str">
        <f>ป3.1!G35</f>
        <v>คำเหล็กดี</v>
      </c>
    </row>
    <row r="111" spans="1:7">
      <c r="A111" t="s">
        <v>88</v>
      </c>
      <c r="B111">
        <f>ป3.1!B36</f>
        <v>3602</v>
      </c>
      <c r="C111">
        <f>ป3.1!C36</f>
        <v>1570501351772</v>
      </c>
      <c r="D111">
        <f>ป3.1!D36</f>
        <v>40737</v>
      </c>
      <c r="E111" t="str">
        <f>ป3.1!E36</f>
        <v>เด็กหญิง</v>
      </c>
      <c r="F111" t="str">
        <f>ป3.1!F36</f>
        <v>อารีรัตน์</v>
      </c>
      <c r="G111" t="str">
        <f>ป3.1!G36</f>
        <v>ยะปิ๋ว</v>
      </c>
    </row>
    <row r="112" spans="1:7">
      <c r="B112">
        <f>ป3.1!B37</f>
        <v>3861</v>
      </c>
      <c r="C112">
        <f>ป3.1!C37</f>
        <v>1570501353783</v>
      </c>
      <c r="D112">
        <f>ป3.1!D37</f>
        <v>40865</v>
      </c>
      <c r="E112" t="str">
        <f>ป3.1!E37</f>
        <v>เด็กหญิง</v>
      </c>
      <c r="F112" t="str">
        <f>ป3.1!F37</f>
        <v>ปรีชญาพร</v>
      </c>
      <c r="G112" t="str">
        <f>ป3.1!G37</f>
        <v>กันธะ</v>
      </c>
    </row>
    <row r="113" spans="1:7">
      <c r="B113">
        <f>ป3.1!B38</f>
        <v>0</v>
      </c>
      <c r="C113">
        <f>ป3.1!C38</f>
        <v>0</v>
      </c>
      <c r="D113">
        <f>ป3.1!D38</f>
        <v>0</v>
      </c>
      <c r="E113">
        <f>ป3.1!E38</f>
        <v>0</v>
      </c>
      <c r="F113">
        <f>ป3.1!F38</f>
        <v>0</v>
      </c>
      <c r="G113">
        <f>ป3.1!G38</f>
        <v>0</v>
      </c>
    </row>
    <row r="114" spans="1:7">
      <c r="B114">
        <f>ป3.1!B39</f>
        <v>0</v>
      </c>
      <c r="C114">
        <f>ป3.1!C39</f>
        <v>0</v>
      </c>
      <c r="D114">
        <f>ป3.1!D39</f>
        <v>0</v>
      </c>
      <c r="E114">
        <f>ป3.1!E39</f>
        <v>0</v>
      </c>
      <c r="F114">
        <f>ป3.1!F39</f>
        <v>0</v>
      </c>
      <c r="G114">
        <f>ป3.1!G39</f>
        <v>0</v>
      </c>
    </row>
    <row r="115" spans="1:7">
      <c r="B115">
        <f>ป3.1!B40</f>
        <v>0</v>
      </c>
      <c r="C115">
        <f>ป3.1!C40</f>
        <v>0</v>
      </c>
      <c r="D115">
        <f>ป3.1!D40</f>
        <v>0</v>
      </c>
      <c r="E115">
        <f>ป3.1!E40</f>
        <v>0</v>
      </c>
      <c r="F115">
        <f>ป3.1!F40</f>
        <v>0</v>
      </c>
      <c r="G115">
        <f>ป3.1!G40</f>
        <v>0</v>
      </c>
    </row>
    <row r="116" spans="1:7">
      <c r="B116">
        <f>ป3.1!B41</f>
        <v>0</v>
      </c>
      <c r="C116">
        <f>ป3.1!C41</f>
        <v>0</v>
      </c>
      <c r="D116">
        <f>ป3.1!D41</f>
        <v>0</v>
      </c>
      <c r="E116">
        <f>ป3.1!E41</f>
        <v>0</v>
      </c>
      <c r="F116">
        <f>ป3.1!F41</f>
        <v>0</v>
      </c>
      <c r="G116">
        <f>ป3.1!G41</f>
        <v>0</v>
      </c>
    </row>
    <row r="117" spans="1:7">
      <c r="B117">
        <f>ป3.1!B42</f>
        <v>0</v>
      </c>
      <c r="C117">
        <f>ป3.1!C42</f>
        <v>0</v>
      </c>
      <c r="D117">
        <f>ป3.1!D42</f>
        <v>0</v>
      </c>
      <c r="E117">
        <f>ป3.1!E42</f>
        <v>0</v>
      </c>
      <c r="F117">
        <f>ป3.1!F42</f>
        <v>0</v>
      </c>
      <c r="G117">
        <f>ป3.1!G42</f>
        <v>0</v>
      </c>
    </row>
    <row r="118" spans="1:7">
      <c r="B118">
        <f>ป3.1!B43</f>
        <v>0</v>
      </c>
      <c r="C118">
        <f>ป3.1!C43</f>
        <v>0</v>
      </c>
      <c r="D118">
        <f>ป3.1!D43</f>
        <v>0</v>
      </c>
      <c r="E118">
        <f>ป3.1!E43</f>
        <v>0</v>
      </c>
      <c r="F118">
        <f>ป3.1!F43</f>
        <v>0</v>
      </c>
      <c r="G118">
        <f>ป3.1!G43</f>
        <v>0</v>
      </c>
    </row>
    <row r="119" spans="1:7">
      <c r="B119">
        <f>ป3.1!B44</f>
        <v>0</v>
      </c>
      <c r="C119">
        <f>ป3.1!C44</f>
        <v>0</v>
      </c>
      <c r="D119">
        <f>ป3.1!D44</f>
        <v>0</v>
      </c>
      <c r="E119">
        <f>ป3.1!E44</f>
        <v>0</v>
      </c>
      <c r="F119">
        <f>ป3.1!F44</f>
        <v>0</v>
      </c>
      <c r="G119">
        <f>ป3.1!G44</f>
        <v>0</v>
      </c>
    </row>
    <row r="120" spans="1:7">
      <c r="B120">
        <f>ป3.1!B45</f>
        <v>0</v>
      </c>
      <c r="C120">
        <f>ป3.1!C45</f>
        <v>0</v>
      </c>
      <c r="D120">
        <f>ป3.1!D45</f>
        <v>0</v>
      </c>
      <c r="E120">
        <f>ป3.1!E45</f>
        <v>0</v>
      </c>
      <c r="F120">
        <f>ป3.1!F45</f>
        <v>0</v>
      </c>
      <c r="G120">
        <f>ป3.1!G45</f>
        <v>0</v>
      </c>
    </row>
    <row r="121" spans="1:7">
      <c r="A121" t="s">
        <v>113</v>
      </c>
      <c r="B121">
        <f>ป3.2!B6</f>
        <v>3118</v>
      </c>
      <c r="C121">
        <f>ป3.2!C6</f>
        <v>1417300067900</v>
      </c>
      <c r="D121">
        <f>ป3.2!D6</f>
        <v>40509</v>
      </c>
      <c r="E121" t="str">
        <f>ป3.2!E6</f>
        <v>เด็กชาย</v>
      </c>
      <c r="F121" t="str">
        <f>ป3.2!F6</f>
        <v>สุรเชษฐ์</v>
      </c>
      <c r="G121" t="str">
        <f>ป3.2!G6</f>
        <v xml:space="preserve">เชื้อเมืองพาน  </v>
      </c>
    </row>
    <row r="122" spans="1:7">
      <c r="A122" t="s">
        <v>113</v>
      </c>
      <c r="B122">
        <f>ป3.2!B7</f>
        <v>3198</v>
      </c>
      <c r="C122">
        <f>ป3.2!C7</f>
        <v>1570501352710</v>
      </c>
      <c r="D122">
        <f>ป3.2!D7</f>
        <v>40804</v>
      </c>
      <c r="E122" t="str">
        <f>ป3.2!E7</f>
        <v>เด็กชาย</v>
      </c>
      <c r="F122" t="str">
        <f>ป3.2!F7</f>
        <v>ก้องฤทธา</v>
      </c>
      <c r="G122" t="str">
        <f>ป3.2!G7</f>
        <v>กิติมา</v>
      </c>
    </row>
    <row r="123" spans="1:7">
      <c r="A123" t="s">
        <v>113</v>
      </c>
      <c r="B123">
        <f>ป3.2!B8</f>
        <v>3200</v>
      </c>
      <c r="C123">
        <f>ป3.2!C8</f>
        <v>1779900479582</v>
      </c>
      <c r="D123">
        <f>ป3.2!D8</f>
        <v>41007</v>
      </c>
      <c r="E123" t="str">
        <f>ป3.2!E8</f>
        <v>เด็กชาย</v>
      </c>
      <c r="F123" t="str">
        <f>ป3.2!F8</f>
        <v>ณฐกร</v>
      </c>
      <c r="G123" t="str">
        <f>ป3.2!G8</f>
        <v>มะลีลี</v>
      </c>
    </row>
    <row r="124" spans="1:7">
      <c r="A124" t="s">
        <v>113</v>
      </c>
      <c r="B124">
        <f>ป3.2!B9</f>
        <v>3203</v>
      </c>
      <c r="C124">
        <f>ป3.2!C9</f>
        <v>1429900766312</v>
      </c>
      <c r="D124">
        <f>ป3.2!D9</f>
        <v>40732</v>
      </c>
      <c r="E124" t="str">
        <f>ป3.2!E9</f>
        <v>เด็กชาย</v>
      </c>
      <c r="F124" t="str">
        <f>ป3.2!F9</f>
        <v>ธนาธิป</v>
      </c>
      <c r="G124" t="str">
        <f>ป3.2!G9</f>
        <v>พรหมถาวร</v>
      </c>
    </row>
    <row r="125" spans="1:7">
      <c r="A125" t="s">
        <v>113</v>
      </c>
      <c r="B125">
        <f>ป3.2!B10</f>
        <v>3207</v>
      </c>
      <c r="C125">
        <f>ป3.2!C10</f>
        <v>1579901467181</v>
      </c>
      <c r="D125">
        <f>ป3.2!D10</f>
        <v>40698</v>
      </c>
      <c r="E125" t="str">
        <f>ป3.2!E10</f>
        <v>เด็กชาย</v>
      </c>
      <c r="F125" t="str">
        <f>ป3.2!F10</f>
        <v>เอกวิทย์</v>
      </c>
      <c r="G125" t="str">
        <f>ป3.2!G10</f>
        <v>ชัยชนะ</v>
      </c>
    </row>
    <row r="126" spans="1:7">
      <c r="A126" t="s">
        <v>113</v>
      </c>
      <c r="B126">
        <f>ป3.2!B11</f>
        <v>3242</v>
      </c>
      <c r="C126">
        <f>ป3.2!C11</f>
        <v>1570501347155</v>
      </c>
      <c r="D126">
        <f>ป3.2!D11</f>
        <v>40400</v>
      </c>
      <c r="E126" t="str">
        <f>ป3.2!E11</f>
        <v>เด็กชาย</v>
      </c>
      <c r="F126" t="str">
        <f>ป3.2!F11</f>
        <v>ปัญญา</v>
      </c>
      <c r="G126" t="str">
        <f>ป3.2!G11</f>
        <v xml:space="preserve">พรมข่าย </v>
      </c>
    </row>
    <row r="127" spans="1:7">
      <c r="A127" t="s">
        <v>113</v>
      </c>
      <c r="B127">
        <f>ป3.2!B12</f>
        <v>3396</v>
      </c>
      <c r="C127">
        <f>ป3.2!C12</f>
        <v>1570501351811</v>
      </c>
      <c r="D127">
        <f>ป3.2!D12</f>
        <v>40742</v>
      </c>
      <c r="E127" t="str">
        <f>ป3.2!E12</f>
        <v>เด็กชาย</v>
      </c>
      <c r="F127" t="str">
        <f>ป3.2!F12</f>
        <v>บดินทร์</v>
      </c>
      <c r="G127" t="str">
        <f>ป3.2!G12</f>
        <v>เตจ๊ะน้อย</v>
      </c>
    </row>
    <row r="128" spans="1:7">
      <c r="A128" t="s">
        <v>113</v>
      </c>
      <c r="B128">
        <f>ป3.2!B13</f>
        <v>3399</v>
      </c>
      <c r="C128">
        <f>ป3.2!C13</f>
        <v>1909803661396</v>
      </c>
      <c r="D128">
        <f>ป3.2!D13</f>
        <v>40693</v>
      </c>
      <c r="E128" t="str">
        <f>ป3.2!E13</f>
        <v>เด็กชาย</v>
      </c>
      <c r="F128" t="str">
        <f>ป3.2!F13</f>
        <v>ณัฐวัฒน์</v>
      </c>
      <c r="G128" t="str">
        <f>ป3.2!G13</f>
        <v>พุทธะวงค์</v>
      </c>
    </row>
    <row r="129" spans="1:7">
      <c r="A129" t="s">
        <v>113</v>
      </c>
      <c r="B129">
        <f>ป3.2!B14</f>
        <v>3603</v>
      </c>
      <c r="C129">
        <f>ป3.2!C14</f>
        <v>1579901481701</v>
      </c>
      <c r="D129">
        <f>ป3.2!D14</f>
        <v>40788</v>
      </c>
      <c r="E129" t="str">
        <f>ป3.2!E14</f>
        <v>เด็กชาย</v>
      </c>
      <c r="F129" t="str">
        <f>ป3.2!F14</f>
        <v>ณภัทรกร</v>
      </c>
      <c r="G129" t="str">
        <f>ป3.2!G14</f>
        <v>แสนคำ</v>
      </c>
    </row>
    <row r="130" spans="1:7">
      <c r="A130" t="s">
        <v>113</v>
      </c>
      <c r="B130">
        <f>ป3.2!B15</f>
        <v>3604</v>
      </c>
      <c r="C130">
        <f>ป3.2!C15</f>
        <v>1570501355727</v>
      </c>
      <c r="D130">
        <f>ป3.2!D15</f>
        <v>41006</v>
      </c>
      <c r="E130" t="str">
        <f>ป3.2!E15</f>
        <v>เด็กชาย</v>
      </c>
      <c r="F130" t="str">
        <f>ป3.2!F15</f>
        <v>ธัญกร</v>
      </c>
      <c r="G130" t="str">
        <f>ป3.2!G15</f>
        <v>อยู่ไทย</v>
      </c>
    </row>
    <row r="131" spans="1:7">
      <c r="A131" t="s">
        <v>113</v>
      </c>
      <c r="B131">
        <f>ป3.2!B16</f>
        <v>3605</v>
      </c>
      <c r="C131">
        <f>ป3.2!C16</f>
        <v>1570501351543</v>
      </c>
      <c r="D131">
        <f>ป3.2!D16</f>
        <v>40723</v>
      </c>
      <c r="E131" t="str">
        <f>ป3.2!E16</f>
        <v>เด็กชาย</v>
      </c>
      <c r="F131" t="str">
        <f>ป3.2!F16</f>
        <v>นุชินธร</v>
      </c>
      <c r="G131" t="str">
        <f>ป3.2!G16</f>
        <v>วงค์คำลือ</v>
      </c>
    </row>
    <row r="132" spans="1:7">
      <c r="A132" t="s">
        <v>113</v>
      </c>
      <c r="B132">
        <f>ป3.2!B17</f>
        <v>3606</v>
      </c>
      <c r="C132">
        <f>ป3.2!C17</f>
        <v>1567700030301</v>
      </c>
      <c r="D132">
        <f>ป3.2!D17</f>
        <v>40757</v>
      </c>
      <c r="E132" t="str">
        <f>ป3.2!E17</f>
        <v>เด็กชาย</v>
      </c>
      <c r="F132" t="str">
        <f>ป3.2!F17</f>
        <v>เนติวุฒิ</v>
      </c>
      <c r="G132" t="str">
        <f>ป3.2!G17</f>
        <v>สอนธิ</v>
      </c>
    </row>
    <row r="133" spans="1:7">
      <c r="A133" t="s">
        <v>113</v>
      </c>
      <c r="B133">
        <f>ป3.2!B18</f>
        <v>3607</v>
      </c>
      <c r="C133">
        <f>ป3.2!C18</f>
        <v>1570501357029</v>
      </c>
      <c r="D133">
        <f>ป3.2!D18</f>
        <v>41036</v>
      </c>
      <c r="E133" t="str">
        <f>ป3.2!E18</f>
        <v>เด็กชาย</v>
      </c>
      <c r="F133" t="str">
        <f>ป3.2!F18</f>
        <v>พิชชากร</v>
      </c>
      <c r="G133" t="str">
        <f>ป3.2!G18</f>
        <v>ลิม</v>
      </c>
    </row>
    <row r="134" spans="1:7">
      <c r="A134" t="s">
        <v>113</v>
      </c>
      <c r="B134">
        <f>ป3.2!B19</f>
        <v>3608</v>
      </c>
      <c r="C134">
        <f>ป3.2!C19</f>
        <v>1570501351659</v>
      </c>
      <c r="D134">
        <f>ป3.2!D19</f>
        <v>40726</v>
      </c>
      <c r="E134" t="str">
        <f>ป3.2!E19</f>
        <v>เด็กชาย</v>
      </c>
      <c r="F134" t="str">
        <f>ป3.2!F19</f>
        <v>วริทธิ์นันท์</v>
      </c>
      <c r="G134" t="str">
        <f>ป3.2!G19</f>
        <v>ชัยวุฒิ</v>
      </c>
    </row>
    <row r="135" spans="1:7">
      <c r="A135" t="s">
        <v>113</v>
      </c>
      <c r="B135">
        <f>ป3.2!B21</f>
        <v>3209</v>
      </c>
      <c r="C135">
        <f>ป3.2!C21</f>
        <v>1570501352370</v>
      </c>
      <c r="D135">
        <f>ป3.2!D21</f>
        <v>40782</v>
      </c>
      <c r="E135" t="str">
        <f>ป3.2!E21</f>
        <v>เด็กหญิง</v>
      </c>
      <c r="F135" t="str">
        <f>ป3.2!F21</f>
        <v>กวินธิดา</v>
      </c>
      <c r="G135" t="str">
        <f>ป3.2!G21</f>
        <v>ภิรมย์นาค</v>
      </c>
    </row>
    <row r="136" spans="1:7">
      <c r="A136" t="s">
        <v>113</v>
      </c>
      <c r="B136">
        <f>ป3.2!B22</f>
        <v>3214</v>
      </c>
      <c r="C136">
        <f>ป3.2!C22</f>
        <v>1749400140489</v>
      </c>
      <c r="D136">
        <f>ป3.2!D22</f>
        <v>40892</v>
      </c>
      <c r="E136" t="str">
        <f>ป3.2!E22</f>
        <v>เด็กหญิง</v>
      </c>
      <c r="F136" t="str">
        <f>ป3.2!F22</f>
        <v>ธัญพร</v>
      </c>
      <c r="G136" t="str">
        <f>ป3.2!G22</f>
        <v>บุญเที่ยง</v>
      </c>
    </row>
    <row r="137" spans="1:7">
      <c r="A137" t="s">
        <v>113</v>
      </c>
      <c r="B137">
        <f>ป3.2!B23</f>
        <v>3221</v>
      </c>
      <c r="C137">
        <f>ป3.2!C23</f>
        <v>1570501352281</v>
      </c>
      <c r="D137">
        <f>ป3.2!D23</f>
        <v>40773</v>
      </c>
      <c r="E137" t="str">
        <f>ป3.2!E23</f>
        <v>เด็กหญิง</v>
      </c>
      <c r="F137" t="str">
        <f>ป3.2!F23</f>
        <v>อุษณีย์</v>
      </c>
      <c r="G137" t="str">
        <f>ป3.2!G23</f>
        <v>ยะปิ๋ว</v>
      </c>
    </row>
    <row r="138" spans="1:7">
      <c r="A138" t="s">
        <v>113</v>
      </c>
      <c r="B138">
        <f>ป3.2!B24</f>
        <v>3222</v>
      </c>
      <c r="C138">
        <f>ป3.2!C24</f>
        <v>1509966894784</v>
      </c>
      <c r="D138">
        <f>ป3.2!D24</f>
        <v>40964</v>
      </c>
      <c r="E138" t="str">
        <f>ป3.2!E24</f>
        <v>เด็กหญิง</v>
      </c>
      <c r="F138" t="str">
        <f>ป3.2!F24</f>
        <v>เอมิกา</v>
      </c>
      <c r="G138" t="str">
        <f>ป3.2!G24</f>
        <v>อุปนันท์</v>
      </c>
    </row>
    <row r="139" spans="1:7">
      <c r="A139" t="s">
        <v>113</v>
      </c>
      <c r="B139">
        <f>ป3.2!B25</f>
        <v>3296</v>
      </c>
      <c r="C139">
        <f>ป3.2!C25</f>
        <v>1570501355743</v>
      </c>
      <c r="D139">
        <f>ป3.2!D25</f>
        <v>41007</v>
      </c>
      <c r="E139" t="str">
        <f>ป3.2!E25</f>
        <v>เด็กหญิง</v>
      </c>
      <c r="F139" t="str">
        <f>ป3.2!F25</f>
        <v>พิชญา</v>
      </c>
      <c r="G139" t="str">
        <f>ป3.2!G25</f>
        <v>เครือยะ</v>
      </c>
    </row>
    <row r="140" spans="1:7">
      <c r="A140" t="s">
        <v>113</v>
      </c>
      <c r="B140">
        <f>ป3.2!B26</f>
        <v>3391</v>
      </c>
      <c r="C140">
        <f>ป3.2!C26</f>
        <v>1570501350954</v>
      </c>
      <c r="D140">
        <f>ป3.2!D26</f>
        <v>40682</v>
      </c>
      <c r="E140" t="str">
        <f>ป3.2!E26</f>
        <v>เด็กหญิง</v>
      </c>
      <c r="F140" t="str">
        <f>ป3.2!F26</f>
        <v>พัชราภา</v>
      </c>
      <c r="G140" t="str">
        <f>ป3.2!G26</f>
        <v>กุณาเลย</v>
      </c>
    </row>
    <row r="141" spans="1:7">
      <c r="A141" t="s">
        <v>113</v>
      </c>
      <c r="B141">
        <f>ป3.2!B27</f>
        <v>3397</v>
      </c>
      <c r="C141">
        <f>ป3.2!C27</f>
        <v>1570501351951</v>
      </c>
      <c r="D141">
        <f>ป3.2!D27</f>
        <v>40749</v>
      </c>
      <c r="E141" t="str">
        <f>ป3.2!E27</f>
        <v>เด็กหญิง</v>
      </c>
      <c r="F141" t="str">
        <f>ป3.2!F27</f>
        <v>กชกร</v>
      </c>
      <c r="G141" t="str">
        <f>ป3.2!G27</f>
        <v>ป๋าวงค์</v>
      </c>
    </row>
    <row r="142" spans="1:7">
      <c r="A142" t="s">
        <v>113</v>
      </c>
      <c r="B142">
        <f>ป3.2!B28</f>
        <v>3489</v>
      </c>
      <c r="C142">
        <f>ป3.2!C28</f>
        <v>1429900799580</v>
      </c>
      <c r="D142">
        <f>ป3.2!D28</f>
        <v>41010</v>
      </c>
      <c r="E142" t="str">
        <f>ป3.2!E28</f>
        <v>เด็กหญิง</v>
      </c>
      <c r="F142" t="str">
        <f>ป3.2!F28</f>
        <v>อันนา</v>
      </c>
      <c r="G142" t="str">
        <f>ป3.2!G28</f>
        <v>ป้องศรี</v>
      </c>
    </row>
    <row r="143" spans="1:7">
      <c r="A143" t="s">
        <v>113</v>
      </c>
      <c r="B143">
        <f>ป3.2!B29</f>
        <v>3493</v>
      </c>
      <c r="C143">
        <f>ป3.2!C29</f>
        <v>1159900583211</v>
      </c>
      <c r="D143">
        <f>ป3.2!D29</f>
        <v>40800</v>
      </c>
      <c r="E143" t="str">
        <f>ป3.2!E29</f>
        <v>เด็กหญิง</v>
      </c>
      <c r="F143" t="str">
        <f>ป3.2!F29</f>
        <v>มณฑิรา</v>
      </c>
      <c r="G143" t="str">
        <f>ป3.2!G29</f>
        <v>ใจปินตา</v>
      </c>
    </row>
    <row r="144" spans="1:7">
      <c r="A144" t="s">
        <v>113</v>
      </c>
      <c r="B144">
        <f>ป3.2!B30</f>
        <v>3494</v>
      </c>
      <c r="C144">
        <f>ป3.2!C30</f>
        <v>1579901517013</v>
      </c>
      <c r="D144">
        <f>ป3.2!D30</f>
        <v>40983</v>
      </c>
      <c r="E144" t="str">
        <f>ป3.2!E30</f>
        <v>เด็กหญิง</v>
      </c>
      <c r="F144" t="str">
        <f>ป3.2!F30</f>
        <v>สิริขวัญ</v>
      </c>
      <c r="G144" t="str">
        <f>ป3.2!G30</f>
        <v>มาลา</v>
      </c>
    </row>
    <row r="145" spans="1:7">
      <c r="A145" t="s">
        <v>113</v>
      </c>
      <c r="B145">
        <f>ป3.2!B31</f>
        <v>3609</v>
      </c>
      <c r="C145">
        <f>ป3.2!C31</f>
        <v>1570501355689</v>
      </c>
      <c r="D145">
        <f>ป3.2!D31</f>
        <v>41000</v>
      </c>
      <c r="E145" t="str">
        <f>ป3.2!E31</f>
        <v>เด็กหญิง</v>
      </c>
      <c r="F145" t="str">
        <f>ป3.2!F31</f>
        <v>กันยาวัชร</v>
      </c>
      <c r="G145" t="str">
        <f>ป3.2!G31</f>
        <v>ชวนอยู่</v>
      </c>
    </row>
    <row r="146" spans="1:7">
      <c r="A146" t="s">
        <v>113</v>
      </c>
      <c r="B146">
        <f>ป3.2!B32</f>
        <v>3610</v>
      </c>
      <c r="C146">
        <f>ป3.2!C32</f>
        <v>1579901510710</v>
      </c>
      <c r="D146">
        <f>ป3.2!D32</f>
        <v>40946</v>
      </c>
      <c r="E146" t="str">
        <f>ป3.2!E32</f>
        <v>เด็กหญิง</v>
      </c>
      <c r="F146" t="str">
        <f>ป3.2!F32</f>
        <v>ฉัตราภรณ์</v>
      </c>
      <c r="G146" t="str">
        <f>ป3.2!G32</f>
        <v>ฤทธิ์เมฆ</v>
      </c>
    </row>
    <row r="147" spans="1:7">
      <c r="A147" t="s">
        <v>113</v>
      </c>
      <c r="B147">
        <f>ป3.2!B33</f>
        <v>3611</v>
      </c>
      <c r="C147">
        <f>ป3.2!C33</f>
        <v>1510101614261</v>
      </c>
      <c r="D147">
        <f>ป3.2!D33</f>
        <v>40704</v>
      </c>
      <c r="E147" t="str">
        <f>ป3.2!E33</f>
        <v>เด็กหญิง</v>
      </c>
      <c r="F147" t="str">
        <f>ป3.2!F33</f>
        <v>ชัญญาพร</v>
      </c>
      <c r="G147" t="str">
        <f>ป3.2!G33</f>
        <v>ดวงสนั่น</v>
      </c>
    </row>
    <row r="148" spans="1:7">
      <c r="A148" t="s">
        <v>113</v>
      </c>
      <c r="B148">
        <f>ป3.2!B34</f>
        <v>3612</v>
      </c>
      <c r="C148">
        <f>ป3.2!C34</f>
        <v>1209000632117</v>
      </c>
      <c r="D148">
        <f>ป3.2!D34</f>
        <v>40891</v>
      </c>
      <c r="E148" t="str">
        <f>ป3.2!E34</f>
        <v>เด็กหญิง</v>
      </c>
      <c r="F148" t="str">
        <f>ป3.2!F34</f>
        <v>ณัฐนันท์</v>
      </c>
      <c r="G148" t="str">
        <f>ป3.2!G34</f>
        <v>ร่องคำ</v>
      </c>
    </row>
    <row r="149" spans="1:7">
      <c r="A149" t="s">
        <v>113</v>
      </c>
      <c r="B149">
        <f>ป3.2!B35</f>
        <v>3614</v>
      </c>
      <c r="C149">
        <f>ป3.2!C35</f>
        <v>1570501354470</v>
      </c>
      <c r="D149">
        <f>ป3.2!D35</f>
        <v>40909</v>
      </c>
      <c r="E149" t="str">
        <f>ป3.2!E35</f>
        <v>เด็กหญิง</v>
      </c>
      <c r="F149" t="str">
        <f>ป3.2!F35</f>
        <v>กัญดาพร</v>
      </c>
      <c r="G149" t="str">
        <f>ป3.2!G35</f>
        <v>สายแก้ว</v>
      </c>
    </row>
    <row r="150" spans="1:7">
      <c r="A150" t="s">
        <v>113</v>
      </c>
      <c r="B150">
        <f>ป3.2!B36</f>
        <v>3615</v>
      </c>
      <c r="C150">
        <f>ป3.2!C36</f>
        <v>1209000637208</v>
      </c>
      <c r="D150">
        <f>ป3.2!D36</f>
        <v>40913</v>
      </c>
      <c r="E150" t="str">
        <f>ป3.2!E36</f>
        <v>เด็กหญิง</v>
      </c>
      <c r="F150" t="str">
        <f>ป3.2!F36</f>
        <v>อลิสา</v>
      </c>
      <c r="G150" t="str">
        <f>ป3.2!G36</f>
        <v>มหายศปัญญา</v>
      </c>
    </row>
    <row r="151" spans="1:7">
      <c r="A151" t="s">
        <v>113</v>
      </c>
      <c r="B151">
        <f>ป3.2!B37</f>
        <v>3756</v>
      </c>
      <c r="C151">
        <f>ป3.2!C37</f>
        <v>1506800004981</v>
      </c>
      <c r="D151">
        <f>ป3.2!D37</f>
        <v>40760</v>
      </c>
      <c r="E151" t="str">
        <f>ป3.2!E37</f>
        <v>เด็กหญิง</v>
      </c>
      <c r="F151" t="str">
        <f>ป3.2!F37</f>
        <v>ปุญญตา</v>
      </c>
      <c r="G151" t="str">
        <f>ป3.2!G37</f>
        <v>พุทธรัตนประทีป</v>
      </c>
    </row>
    <row r="152" spans="1:7">
      <c r="B152">
        <f>ป3.2!B38</f>
        <v>3887</v>
      </c>
      <c r="C152">
        <f>ป3.2!C38</f>
        <v>1579901428916</v>
      </c>
      <c r="D152">
        <f>ป3.2!D38</f>
        <v>40462</v>
      </c>
      <c r="E152" t="str">
        <f>ป3.2!E38</f>
        <v>เด็กชาย</v>
      </c>
      <c r="F152" t="str">
        <f>ป3.2!F38</f>
        <v>ธนพล</v>
      </c>
      <c r="G152" t="str">
        <f>ป3.2!G38</f>
        <v>แสนหลง</v>
      </c>
    </row>
    <row r="153" spans="1:7">
      <c r="B153">
        <f>ป3.2!B39</f>
        <v>0</v>
      </c>
      <c r="C153">
        <f>ป3.2!C39</f>
        <v>0</v>
      </c>
      <c r="D153">
        <f>ป3.2!D39</f>
        <v>0</v>
      </c>
      <c r="E153">
        <f>ป3.2!E39</f>
        <v>0</v>
      </c>
      <c r="F153">
        <f>ป3.2!F39</f>
        <v>0</v>
      </c>
      <c r="G153">
        <f>ป3.2!G39</f>
        <v>0</v>
      </c>
    </row>
    <row r="154" spans="1:7">
      <c r="B154">
        <f>ป3.2!B40</f>
        <v>0</v>
      </c>
      <c r="C154">
        <f>ป3.2!C40</f>
        <v>0</v>
      </c>
      <c r="D154">
        <f>ป3.2!D40</f>
        <v>0</v>
      </c>
      <c r="E154">
        <f>ป3.2!E40</f>
        <v>0</v>
      </c>
      <c r="F154">
        <f>ป3.2!F40</f>
        <v>0</v>
      </c>
      <c r="G154">
        <f>ป3.2!G40</f>
        <v>0</v>
      </c>
    </row>
    <row r="155" spans="1:7">
      <c r="B155">
        <f>ป3.2!B41</f>
        <v>0</v>
      </c>
      <c r="C155">
        <f>ป3.2!C41</f>
        <v>0</v>
      </c>
      <c r="D155">
        <f>ป3.2!D41</f>
        <v>0</v>
      </c>
      <c r="E155">
        <f>ป3.2!E41</f>
        <v>0</v>
      </c>
      <c r="F155">
        <f>ป3.2!F41</f>
        <v>0</v>
      </c>
      <c r="G155">
        <f>ป3.2!G41</f>
        <v>0</v>
      </c>
    </row>
    <row r="156" spans="1:7">
      <c r="B156">
        <f>ป3.2!B42</f>
        <v>0</v>
      </c>
      <c r="C156">
        <f>ป3.2!C42</f>
        <v>0</v>
      </c>
      <c r="D156">
        <f>ป3.2!D42</f>
        <v>0</v>
      </c>
      <c r="E156">
        <f>ป3.2!E42</f>
        <v>0</v>
      </c>
      <c r="F156">
        <f>ป3.2!F42</f>
        <v>0</v>
      </c>
      <c r="G156">
        <f>ป3.2!G42</f>
        <v>0</v>
      </c>
    </row>
    <row r="157" spans="1:7">
      <c r="B157">
        <f>ป3.2!B43</f>
        <v>0</v>
      </c>
      <c r="C157">
        <f>ป3.2!C43</f>
        <v>0</v>
      </c>
      <c r="D157">
        <f>ป3.2!D43</f>
        <v>0</v>
      </c>
      <c r="E157">
        <f>ป3.2!E43</f>
        <v>0</v>
      </c>
      <c r="F157">
        <f>ป3.2!F43</f>
        <v>0</v>
      </c>
      <c r="G157">
        <f>ป3.2!G43</f>
        <v>0</v>
      </c>
    </row>
    <row r="158" spans="1:7">
      <c r="B158">
        <f>ป3.2!B44</f>
        <v>0</v>
      </c>
      <c r="C158">
        <f>ป3.2!C44</f>
        <v>0</v>
      </c>
      <c r="D158">
        <f>ป3.2!D44</f>
        <v>0</v>
      </c>
      <c r="E158">
        <f>ป3.2!E44</f>
        <v>0</v>
      </c>
      <c r="F158">
        <f>ป3.2!F44</f>
        <v>0</v>
      </c>
      <c r="G158">
        <f>ป3.2!G44</f>
        <v>0</v>
      </c>
    </row>
    <row r="159" spans="1:7">
      <c r="B159">
        <f>ป3.2!B45</f>
        <v>0</v>
      </c>
      <c r="C159">
        <f>ป3.2!C45</f>
        <v>0</v>
      </c>
      <c r="D159">
        <f>ป3.2!D45</f>
        <v>0</v>
      </c>
      <c r="E159">
        <f>ป3.2!E45</f>
        <v>0</v>
      </c>
      <c r="F159">
        <f>ป3.2!F45</f>
        <v>0</v>
      </c>
      <c r="G159">
        <f>ป3.2!G45</f>
        <v>0</v>
      </c>
    </row>
    <row r="160" spans="1:7">
      <c r="B160">
        <f>ป3.2!B46</f>
        <v>0</v>
      </c>
      <c r="C160">
        <f>ป3.2!C46</f>
        <v>0</v>
      </c>
      <c r="D160">
        <f>ป3.2!D46</f>
        <v>0</v>
      </c>
      <c r="E160">
        <f>ป3.2!E46</f>
        <v>0</v>
      </c>
      <c r="F160">
        <f>ป3.2!F46</f>
        <v>0</v>
      </c>
      <c r="G160">
        <f>ป3.2!G46</f>
        <v>0</v>
      </c>
    </row>
    <row r="161" spans="1:7">
      <c r="A161" t="s">
        <v>114</v>
      </c>
      <c r="B161">
        <f>ป4.1!B6</f>
        <v>3011</v>
      </c>
      <c r="C161">
        <f>ป4.1!C6</f>
        <v>1570501341904</v>
      </c>
      <c r="D161">
        <f>ป4.1!D6</f>
        <v>40029</v>
      </c>
      <c r="E161" t="str">
        <f>ป4.1!E6</f>
        <v>เด็กชาย</v>
      </c>
      <c r="F161" t="str">
        <f>ป4.1!F6</f>
        <v>ธนภัทร</v>
      </c>
      <c r="G161" t="str">
        <f>ป4.1!G6</f>
        <v>ใจมาลัย</v>
      </c>
    </row>
    <row r="162" spans="1:7">
      <c r="A162" t="s">
        <v>114</v>
      </c>
      <c r="B162">
        <f>ป4.1!B7</f>
        <v>3113</v>
      </c>
      <c r="C162">
        <f>ป4.1!C7</f>
        <v>1570501350199</v>
      </c>
      <c r="D162">
        <f>ป4.1!D7</f>
        <v>40598</v>
      </c>
      <c r="E162" t="str">
        <f>ป4.1!E7</f>
        <v>เด็กชาย</v>
      </c>
      <c r="F162" t="str">
        <f>ป4.1!F7</f>
        <v>จินเก็ท</v>
      </c>
      <c r="G162" t="str">
        <f>ป4.1!G7</f>
        <v xml:space="preserve">เต้ </v>
      </c>
    </row>
    <row r="163" spans="1:7">
      <c r="A163" t="s">
        <v>114</v>
      </c>
      <c r="B163">
        <f>ป4.1!B8</f>
        <v>3117</v>
      </c>
      <c r="C163">
        <f>ป4.1!C8</f>
        <v>1579901406769</v>
      </c>
      <c r="D163">
        <f>ป4.1!D8</f>
        <v>40328</v>
      </c>
      <c r="E163" t="str">
        <f>ป4.1!E8</f>
        <v>เด็กชาย</v>
      </c>
      <c r="F163" t="str">
        <f>ป4.1!F8</f>
        <v>อาทิตย์</v>
      </c>
      <c r="G163" t="str">
        <f>ป4.1!G8</f>
        <v xml:space="preserve">เชื้อเมืองพาน </v>
      </c>
    </row>
    <row r="164" spans="1:7">
      <c r="A164" t="s">
        <v>114</v>
      </c>
      <c r="B164">
        <f>ป4.1!B9</f>
        <v>3123</v>
      </c>
      <c r="C164">
        <f>ป4.1!C9</f>
        <v>5571500095121</v>
      </c>
      <c r="D164">
        <f>ป4.1!D9</f>
        <v>40561</v>
      </c>
      <c r="E164" t="str">
        <f>ป4.1!E9</f>
        <v>เด็กชาย</v>
      </c>
      <c r="F164" t="str">
        <f>ป4.1!F9</f>
        <v>ภัทรพล</v>
      </c>
      <c r="G164" t="str">
        <f>ป4.1!G9</f>
        <v xml:space="preserve">อางี่กู่ </v>
      </c>
    </row>
    <row r="165" spans="1:7">
      <c r="A165" t="s">
        <v>114</v>
      </c>
      <c r="B165">
        <f>ป4.1!B11</f>
        <v>3185</v>
      </c>
      <c r="C165">
        <f>ป4.1!C11</f>
        <v>1102900234066</v>
      </c>
      <c r="D165">
        <f>ป4.1!D11</f>
        <v>40427</v>
      </c>
      <c r="E165" t="str">
        <f>ป4.1!E11</f>
        <v>เด็กชาย</v>
      </c>
      <c r="F165" t="str">
        <f>ป4.1!F11</f>
        <v>พงศธร</v>
      </c>
      <c r="G165" t="str">
        <f>ป4.1!G11</f>
        <v xml:space="preserve">บรรทรงกิจ </v>
      </c>
    </row>
    <row r="166" spans="1:7">
      <c r="A166" t="s">
        <v>114</v>
      </c>
      <c r="B166">
        <f>ป4.1!B12</f>
        <v>3250</v>
      </c>
      <c r="C166" t="str">
        <f>ป4.1!C12</f>
        <v>G635700080685</v>
      </c>
      <c r="D166">
        <f>ป4.1!D12</f>
        <v>40534</v>
      </c>
      <c r="E166" t="str">
        <f>ป4.1!E12</f>
        <v>เด็กชาย</v>
      </c>
      <c r="F166" t="str">
        <f>ป4.1!F12</f>
        <v>จารุเดช</v>
      </c>
      <c r="G166" t="str">
        <f>ป4.1!G12</f>
        <v xml:space="preserve">แสงจันทร์ </v>
      </c>
    </row>
    <row r="167" spans="1:7">
      <c r="A167" t="s">
        <v>114</v>
      </c>
      <c r="B167">
        <f>ป4.1!B13</f>
        <v>3251</v>
      </c>
      <c r="C167">
        <f>ป4.1!C13</f>
        <v>1839902166025</v>
      </c>
      <c r="D167">
        <f>ป4.1!D13</f>
        <v>40541</v>
      </c>
      <c r="E167" t="str">
        <f>ป4.1!E13</f>
        <v>เด็กชาย</v>
      </c>
      <c r="F167" t="str">
        <f>ป4.1!F13</f>
        <v>อนันดา</v>
      </c>
      <c r="G167" t="str">
        <f>ป4.1!G13</f>
        <v xml:space="preserve">พิชัยดี </v>
      </c>
    </row>
    <row r="168" spans="1:7">
      <c r="A168" t="s">
        <v>114</v>
      </c>
      <c r="B168">
        <f>ป4.1!B14</f>
        <v>3343</v>
      </c>
      <c r="C168">
        <f>ป4.1!C14</f>
        <v>1570501348836</v>
      </c>
      <c r="D168">
        <f>ป4.1!D14</f>
        <v>40509</v>
      </c>
      <c r="E168" t="str">
        <f>ป4.1!E14</f>
        <v>เด็กชาย</v>
      </c>
      <c r="F168" t="str">
        <f>ป4.1!F14</f>
        <v>ปวริศ</v>
      </c>
      <c r="G168" t="str">
        <f>ป4.1!G14</f>
        <v xml:space="preserve">ทาเบ้า </v>
      </c>
    </row>
    <row r="169" spans="1:7">
      <c r="A169" t="s">
        <v>114</v>
      </c>
      <c r="B169">
        <f>ป4.1!B15</f>
        <v>3467</v>
      </c>
      <c r="C169">
        <f>ป4.1!C15</f>
        <v>1579901436854</v>
      </c>
      <c r="D169">
        <f>ป4.1!D15</f>
        <v>40507</v>
      </c>
      <c r="E169" t="str">
        <f>ป4.1!E15</f>
        <v>เด็กชาย</v>
      </c>
      <c r="F169" t="str">
        <f>ป4.1!F15</f>
        <v>ภควุฒิ</v>
      </c>
      <c r="G169" t="str">
        <f>ป4.1!G15</f>
        <v>ช่วยประสิทธิ์</v>
      </c>
    </row>
    <row r="170" spans="1:7">
      <c r="A170" t="s">
        <v>114</v>
      </c>
      <c r="B170" t="e">
        <f>ป4.1!#REF!</f>
        <v>#REF!</v>
      </c>
      <c r="C170" t="e">
        <f>ป4.1!#REF!</f>
        <v>#REF!</v>
      </c>
      <c r="D170" t="e">
        <f>ป4.1!#REF!</f>
        <v>#REF!</v>
      </c>
      <c r="E170" t="e">
        <f>ป4.1!#REF!</f>
        <v>#REF!</v>
      </c>
      <c r="F170" t="e">
        <f>ป4.1!#REF!</f>
        <v>#REF!</v>
      </c>
      <c r="G170" t="e">
        <f>ป4.1!#REF!</f>
        <v>#REF!</v>
      </c>
    </row>
    <row r="171" spans="1:7">
      <c r="A171" t="s">
        <v>114</v>
      </c>
      <c r="B171">
        <f>ป4.1!B16</f>
        <v>3469</v>
      </c>
      <c r="C171">
        <f>ป4.1!C16</f>
        <v>1579901443010</v>
      </c>
      <c r="D171">
        <f>ป4.1!D16</f>
        <v>40544</v>
      </c>
      <c r="E171" t="str">
        <f>ป4.1!E16</f>
        <v>เด็กชาย</v>
      </c>
      <c r="F171" t="str">
        <f>ป4.1!F16</f>
        <v>ภานุเดช</v>
      </c>
      <c r="G171" t="str">
        <f>ป4.1!G16</f>
        <v>ตื้อแก้ว</v>
      </c>
    </row>
    <row r="172" spans="1:7">
      <c r="A172" t="s">
        <v>114</v>
      </c>
      <c r="B172">
        <f>ป4.1!B17</f>
        <v>3478</v>
      </c>
      <c r="C172">
        <f>ป4.1!C17</f>
        <v>1570501348542</v>
      </c>
      <c r="D172">
        <f>ป4.1!D17</f>
        <v>40492</v>
      </c>
      <c r="E172" t="str">
        <f>ป4.1!E17</f>
        <v>เด็กชาย</v>
      </c>
      <c r="F172" t="str">
        <f>ป4.1!F17</f>
        <v>กฤตนัย</v>
      </c>
      <c r="G172" t="str">
        <f>ป4.1!G17</f>
        <v>ทาแกง</v>
      </c>
    </row>
    <row r="173" spans="1:7">
      <c r="A173" t="s">
        <v>114</v>
      </c>
      <c r="B173" t="e">
        <f>ป4.1!#REF!</f>
        <v>#REF!</v>
      </c>
      <c r="C173" t="e">
        <f>ป4.1!#REF!</f>
        <v>#REF!</v>
      </c>
      <c r="D173" t="e">
        <f>ป4.1!#REF!</f>
        <v>#REF!</v>
      </c>
      <c r="E173" t="e">
        <f>ป4.1!#REF!</f>
        <v>#REF!</v>
      </c>
      <c r="F173" t="e">
        <f>ป4.1!#REF!</f>
        <v>#REF!</v>
      </c>
      <c r="G173" t="e">
        <f>ป4.1!#REF!</f>
        <v>#REF!</v>
      </c>
    </row>
    <row r="174" spans="1:7">
      <c r="A174" t="s">
        <v>114</v>
      </c>
      <c r="B174">
        <f>ป4.1!B19</f>
        <v>3128</v>
      </c>
      <c r="C174">
        <f>ป4.1!C19</f>
        <v>1849902214291</v>
      </c>
      <c r="D174">
        <f>ป4.1!D19</f>
        <v>40482</v>
      </c>
      <c r="E174" t="str">
        <f>ป4.1!E19</f>
        <v>เด็กหญิง</v>
      </c>
      <c r="F174" t="str">
        <f>ป4.1!F19</f>
        <v>กัญญาณัฐ</v>
      </c>
      <c r="G174" t="str">
        <f>ป4.1!G19</f>
        <v xml:space="preserve">ศิวพิทักษ์สวัสดิ์ </v>
      </c>
    </row>
    <row r="175" spans="1:7">
      <c r="A175" t="s">
        <v>114</v>
      </c>
      <c r="B175">
        <f>ป4.1!B20</f>
        <v>3135</v>
      </c>
      <c r="C175">
        <f>ป4.1!C20</f>
        <v>1570501346451</v>
      </c>
      <c r="D175">
        <f>ป4.1!D20</f>
        <v>40349</v>
      </c>
      <c r="E175" t="str">
        <f>ป4.1!E20</f>
        <v>เด็กหญิง</v>
      </c>
      <c r="F175" t="str">
        <f>ป4.1!F20</f>
        <v>กัลยรัตน์</v>
      </c>
      <c r="G175" t="str">
        <f>ป4.1!G20</f>
        <v xml:space="preserve">วรรณจักร </v>
      </c>
    </row>
    <row r="176" spans="1:7">
      <c r="A176" t="s">
        <v>114</v>
      </c>
      <c r="B176">
        <f>ป4.1!B21</f>
        <v>3136</v>
      </c>
      <c r="C176">
        <f>ป4.1!C21</f>
        <v>1509966785772</v>
      </c>
      <c r="D176">
        <f>ป4.1!D21</f>
        <v>40358</v>
      </c>
      <c r="E176" t="str">
        <f>ป4.1!E21</f>
        <v>เด็กหญิง</v>
      </c>
      <c r="F176" t="str">
        <f>ป4.1!F21</f>
        <v>ประภาสิริ</v>
      </c>
      <c r="G176" t="str">
        <f>ป4.1!G21</f>
        <v xml:space="preserve">ยืนยิ่ง </v>
      </c>
    </row>
    <row r="177" spans="1:7">
      <c r="A177" t="s">
        <v>114</v>
      </c>
      <c r="B177">
        <f>ป4.1!B22</f>
        <v>3137</v>
      </c>
      <c r="C177">
        <f>ป4.1!C22</f>
        <v>1909803630717</v>
      </c>
      <c r="D177">
        <f>ป4.1!D22</f>
        <v>40597</v>
      </c>
      <c r="E177" t="str">
        <f>ป4.1!E22</f>
        <v>เด็กหญิง</v>
      </c>
      <c r="F177" t="str">
        <f>ป4.1!F22</f>
        <v>ณัฏฐณิชา</v>
      </c>
      <c r="G177" t="str">
        <f>ป4.1!G22</f>
        <v xml:space="preserve">ใจหล้า </v>
      </c>
    </row>
    <row r="178" spans="1:7">
      <c r="A178" t="s">
        <v>114</v>
      </c>
      <c r="B178">
        <f>ป4.1!B23</f>
        <v>3152</v>
      </c>
      <c r="C178">
        <f>ป4.1!C23</f>
        <v>1907500052928</v>
      </c>
      <c r="D178">
        <f>ป4.1!D23</f>
        <v>40414</v>
      </c>
      <c r="E178" t="str">
        <f>ป4.1!E23</f>
        <v>เด็กหญิง</v>
      </c>
      <c r="F178" t="str">
        <f>ป4.1!F23</f>
        <v>พรรษมล</v>
      </c>
      <c r="G178" t="str">
        <f>ป4.1!G23</f>
        <v xml:space="preserve">จู่รัตนสาร </v>
      </c>
    </row>
    <row r="179" spans="1:7">
      <c r="A179" t="s">
        <v>114</v>
      </c>
      <c r="B179">
        <f>ป4.1!B24</f>
        <v>3155</v>
      </c>
      <c r="C179">
        <f>ป4.1!C24</f>
        <v>1570501346370</v>
      </c>
      <c r="D179">
        <f>ป4.1!D24</f>
        <v>40345</v>
      </c>
      <c r="E179" t="str">
        <f>ป4.1!E24</f>
        <v>เด็กหญิง</v>
      </c>
      <c r="F179" t="str">
        <f>ป4.1!F24</f>
        <v>วรสิริ</v>
      </c>
      <c r="G179" t="str">
        <f>ป4.1!G24</f>
        <v xml:space="preserve">นวนด้วง </v>
      </c>
    </row>
    <row r="180" spans="1:7">
      <c r="A180" t="s">
        <v>114</v>
      </c>
      <c r="B180">
        <f>ป4.1!B25</f>
        <v>3245</v>
      </c>
      <c r="C180">
        <f>ป4.1!C25</f>
        <v>1579901431747</v>
      </c>
      <c r="D180">
        <f>ป4.1!D25</f>
        <v>40477</v>
      </c>
      <c r="E180" t="str">
        <f>ป4.1!E25</f>
        <v>เด็กหญิง</v>
      </c>
      <c r="F180" t="str">
        <f>ป4.1!F25</f>
        <v>กัญพิชชา</v>
      </c>
      <c r="G180" t="str">
        <f>ป4.1!G25</f>
        <v xml:space="preserve">บุญเรือง </v>
      </c>
    </row>
    <row r="181" spans="1:7">
      <c r="A181" t="s">
        <v>114</v>
      </c>
      <c r="B181">
        <f>ป4.1!B26</f>
        <v>3247</v>
      </c>
      <c r="C181">
        <f>ป4.1!C26</f>
        <v>1570501347058</v>
      </c>
      <c r="D181">
        <f>ป4.1!D26</f>
        <v>40385</v>
      </c>
      <c r="E181" t="str">
        <f>ป4.1!E26</f>
        <v>เด็กหญิง</v>
      </c>
      <c r="F181" t="str">
        <f>ป4.1!F26</f>
        <v>สุพรรษา</v>
      </c>
      <c r="G181" t="str">
        <f>ป4.1!G26</f>
        <v xml:space="preserve">พรรณโภชน์ </v>
      </c>
    </row>
    <row r="182" spans="1:7">
      <c r="A182" t="s">
        <v>114</v>
      </c>
      <c r="B182">
        <f>ป4.1!B27</f>
        <v>3300</v>
      </c>
      <c r="C182">
        <f>ป4.1!C27</f>
        <v>1579901404928</v>
      </c>
      <c r="D182">
        <f>ป4.1!D27</f>
        <v>40316</v>
      </c>
      <c r="E182" t="str">
        <f>ป4.1!E27</f>
        <v>เด็กหญิง</v>
      </c>
      <c r="F182" t="str">
        <f>ป4.1!F27</f>
        <v>กวินธิดา</v>
      </c>
      <c r="G182" t="str">
        <f>ป4.1!G27</f>
        <v xml:space="preserve">เมทา </v>
      </c>
    </row>
    <row r="183" spans="1:7">
      <c r="A183" t="s">
        <v>114</v>
      </c>
      <c r="B183">
        <f>ป4.1!B28</f>
        <v>3302</v>
      </c>
      <c r="C183">
        <f>ป4.1!C28</f>
        <v>1579901407081</v>
      </c>
      <c r="D183">
        <f>ป4.1!D28</f>
        <v>40331</v>
      </c>
      <c r="E183" t="str">
        <f>ป4.1!E28</f>
        <v>เด็กหญิง</v>
      </c>
      <c r="F183" t="str">
        <f>ป4.1!F28</f>
        <v>ณิภารัตน์</v>
      </c>
      <c r="G183" t="str">
        <f>ป4.1!G28</f>
        <v xml:space="preserve">วงค์ตะวัน </v>
      </c>
    </row>
    <row r="184" spans="1:7">
      <c r="A184" t="s">
        <v>114</v>
      </c>
      <c r="B184">
        <f>ป4.1!B29</f>
        <v>3447</v>
      </c>
      <c r="C184">
        <f>ป4.1!C29</f>
        <v>1570501350903</v>
      </c>
      <c r="D184">
        <f>ป4.1!D29</f>
        <v>40672</v>
      </c>
      <c r="E184" t="str">
        <f>ป4.1!E29</f>
        <v>เด็กหญิง</v>
      </c>
      <c r="F184" t="str">
        <f>ป4.1!F29</f>
        <v>กชพรรณ</v>
      </c>
      <c r="G184" t="str">
        <f>ป4.1!G29</f>
        <v>เข็มคำ</v>
      </c>
    </row>
    <row r="185" spans="1:7">
      <c r="A185" t="s">
        <v>114</v>
      </c>
      <c r="B185">
        <f>ป4.1!B30</f>
        <v>3471</v>
      </c>
      <c r="C185">
        <f>ป4.1!C30</f>
        <v>1570501349255</v>
      </c>
      <c r="D185">
        <f>ป4.1!D30</f>
        <v>40553</v>
      </c>
      <c r="E185" t="str">
        <f>ป4.1!E30</f>
        <v>เด็กหญิง</v>
      </c>
      <c r="F185" t="str">
        <f>ป4.1!F30</f>
        <v>เกศินี</v>
      </c>
      <c r="G185" t="str">
        <f>ป4.1!G30</f>
        <v>มีเดช</v>
      </c>
    </row>
    <row r="186" spans="1:7">
      <c r="A186" t="s">
        <v>114</v>
      </c>
      <c r="B186">
        <f>ป4.1!B31</f>
        <v>3472</v>
      </c>
      <c r="C186">
        <f>ป4.1!C31</f>
        <v>1570501346612</v>
      </c>
      <c r="D186">
        <f>ป4.1!D31</f>
        <v>40363</v>
      </c>
      <c r="E186" t="str">
        <f>ป4.1!E31</f>
        <v>เด็กหญิง</v>
      </c>
      <c r="F186" t="str">
        <f>ป4.1!F31</f>
        <v>ณัฐนิชา</v>
      </c>
      <c r="G186" t="str">
        <f>ป4.1!G31</f>
        <v>เป็งยาวงศ์</v>
      </c>
    </row>
    <row r="187" spans="1:7">
      <c r="A187" t="s">
        <v>114</v>
      </c>
      <c r="B187">
        <f>ป4.1!B32</f>
        <v>3476</v>
      </c>
      <c r="C187">
        <f>ป4.1!C32</f>
        <v>1570501346299</v>
      </c>
      <c r="D187">
        <f>ป4.1!D32</f>
        <v>40333</v>
      </c>
      <c r="E187" t="str">
        <f>ป4.1!E32</f>
        <v>เด็กหญิง</v>
      </c>
      <c r="F187" t="str">
        <f>ป4.1!F32</f>
        <v>สิริยา</v>
      </c>
      <c r="G187" t="str">
        <f>ป4.1!G32</f>
        <v>สุ่นเดช</v>
      </c>
    </row>
    <row r="188" spans="1:7">
      <c r="A188" t="s">
        <v>114</v>
      </c>
      <c r="B188">
        <f>ป4.1!B33</f>
        <v>3486</v>
      </c>
      <c r="C188">
        <f>ป4.1!C33</f>
        <v>1509966825766</v>
      </c>
      <c r="D188">
        <f>ป4.1!D33</f>
        <v>40585</v>
      </c>
      <c r="E188" t="str">
        <f>ป4.1!E33</f>
        <v>เด็กหญิง</v>
      </c>
      <c r="F188" t="str">
        <f>ป4.1!F33</f>
        <v>พิชญธิดา</v>
      </c>
      <c r="G188" t="str">
        <f>ป4.1!G33</f>
        <v>ตาเรือน</v>
      </c>
    </row>
    <row r="189" spans="1:7">
      <c r="A189" t="s">
        <v>114</v>
      </c>
      <c r="B189">
        <f>ป4.1!B34</f>
        <v>3487</v>
      </c>
      <c r="C189">
        <f>ป4.1!C34</f>
        <v>1570501350695</v>
      </c>
      <c r="D189">
        <f>ป4.1!D34</f>
        <v>40664</v>
      </c>
      <c r="E189" t="str">
        <f>ป4.1!E34</f>
        <v>เด็กหญิง</v>
      </c>
      <c r="F189" t="str">
        <f>ป4.1!F34</f>
        <v>มณีรัตน์</v>
      </c>
      <c r="G189" t="str">
        <f>ป4.1!G34</f>
        <v>แสนคำ</v>
      </c>
    </row>
    <row r="190" spans="1:7">
      <c r="A190" t="s">
        <v>114</v>
      </c>
      <c r="B190">
        <f>ป4.1!B35</f>
        <v>3759</v>
      </c>
      <c r="C190">
        <f>ป4.1!C35</f>
        <v>1570501347601</v>
      </c>
      <c r="D190">
        <f>ป4.1!D35</f>
        <v>40428</v>
      </c>
      <c r="E190" t="str">
        <f>ป4.1!E35</f>
        <v>เด็กหญิง</v>
      </c>
      <c r="F190" t="str">
        <f>ป4.1!F35</f>
        <v>นัทธ์ชนัน</v>
      </c>
      <c r="G190" t="str">
        <f>ป4.1!G35</f>
        <v>ใจงามกุล</v>
      </c>
    </row>
    <row r="191" spans="1:7">
      <c r="A191" t="s">
        <v>114</v>
      </c>
      <c r="B191" t="e">
        <f>ป4.1!#REF!</f>
        <v>#REF!</v>
      </c>
      <c r="C191" t="e">
        <f>ป4.1!#REF!</f>
        <v>#REF!</v>
      </c>
      <c r="D191" t="e">
        <f>ป4.1!#REF!</f>
        <v>#REF!</v>
      </c>
      <c r="E191" t="e">
        <f>ป4.1!#REF!</f>
        <v>#REF!</v>
      </c>
      <c r="F191" t="e">
        <f>ป4.1!#REF!</f>
        <v>#REF!</v>
      </c>
      <c r="G191" t="e">
        <f>ป4.1!#REF!</f>
        <v>#REF!</v>
      </c>
    </row>
    <row r="192" spans="1:7">
      <c r="B192">
        <f>ป4.1!B36</f>
        <v>0</v>
      </c>
      <c r="C192">
        <f>ป4.1!C36</f>
        <v>0</v>
      </c>
      <c r="D192">
        <f>ป4.1!D36</f>
        <v>0</v>
      </c>
      <c r="E192">
        <f>ป4.1!E36</f>
        <v>0</v>
      </c>
      <c r="F192">
        <f>ป4.1!F36</f>
        <v>0</v>
      </c>
      <c r="G192">
        <f>ป4.1!G36</f>
        <v>0</v>
      </c>
    </row>
    <row r="193" spans="1:7">
      <c r="B193">
        <f>ป4.1!B37</f>
        <v>0</v>
      </c>
      <c r="C193">
        <f>ป4.1!C37</f>
        <v>0</v>
      </c>
      <c r="D193">
        <f>ป4.1!D37</f>
        <v>0</v>
      </c>
      <c r="E193">
        <f>ป4.1!E37</f>
        <v>0</v>
      </c>
      <c r="F193">
        <f>ป4.1!F37</f>
        <v>0</v>
      </c>
      <c r="G193">
        <f>ป4.1!G37</f>
        <v>0</v>
      </c>
    </row>
    <row r="194" spans="1:7">
      <c r="B194">
        <f>ป4.1!B38</f>
        <v>0</v>
      </c>
      <c r="C194">
        <f>ป4.1!C38</f>
        <v>0</v>
      </c>
      <c r="D194">
        <f>ป4.1!D38</f>
        <v>0</v>
      </c>
      <c r="E194">
        <f>ป4.1!E38</f>
        <v>0</v>
      </c>
      <c r="F194">
        <f>ป4.1!F38</f>
        <v>0</v>
      </c>
      <c r="G194">
        <f>ป4.1!G38</f>
        <v>0</v>
      </c>
    </row>
    <row r="195" spans="1:7">
      <c r="B195">
        <f>ป4.1!B39</f>
        <v>0</v>
      </c>
      <c r="C195">
        <f>ป4.1!C39</f>
        <v>0</v>
      </c>
      <c r="D195">
        <f>ป4.1!D39</f>
        <v>0</v>
      </c>
      <c r="E195">
        <f>ป4.1!E39</f>
        <v>0</v>
      </c>
      <c r="F195">
        <f>ป4.1!F39</f>
        <v>0</v>
      </c>
      <c r="G195">
        <f>ป4.1!G39</f>
        <v>0</v>
      </c>
    </row>
    <row r="196" spans="1:7">
      <c r="B196">
        <f>ป4.1!B40</f>
        <v>0</v>
      </c>
      <c r="C196">
        <f>ป4.1!C40</f>
        <v>0</v>
      </c>
      <c r="D196">
        <f>ป4.1!D40</f>
        <v>0</v>
      </c>
      <c r="E196">
        <f>ป4.1!E40</f>
        <v>0</v>
      </c>
      <c r="F196">
        <f>ป4.1!F40</f>
        <v>0</v>
      </c>
      <c r="G196">
        <f>ป4.1!G40</f>
        <v>0</v>
      </c>
    </row>
    <row r="197" spans="1:7">
      <c r="B197">
        <f>ป4.1!B41</f>
        <v>0</v>
      </c>
      <c r="C197">
        <f>ป4.1!C41</f>
        <v>0</v>
      </c>
      <c r="D197">
        <f>ป4.1!D41</f>
        <v>0</v>
      </c>
      <c r="E197">
        <f>ป4.1!E41</f>
        <v>0</v>
      </c>
      <c r="F197">
        <f>ป4.1!F41</f>
        <v>0</v>
      </c>
      <c r="G197">
        <f>ป4.1!G41</f>
        <v>0</v>
      </c>
    </row>
    <row r="198" spans="1:7">
      <c r="B198">
        <f>ป4.1!B42</f>
        <v>0</v>
      </c>
      <c r="C198">
        <f>ป4.1!C42</f>
        <v>0</v>
      </c>
      <c r="D198">
        <f>ป4.1!D42</f>
        <v>0</v>
      </c>
      <c r="E198">
        <f>ป4.1!E42</f>
        <v>0</v>
      </c>
      <c r="F198">
        <f>ป4.1!F42</f>
        <v>0</v>
      </c>
      <c r="G198">
        <f>ป4.1!G42</f>
        <v>0</v>
      </c>
    </row>
    <row r="199" spans="1:7">
      <c r="B199">
        <f>ป4.1!B43</f>
        <v>0</v>
      </c>
      <c r="C199">
        <f>ป4.1!C43</f>
        <v>0</v>
      </c>
      <c r="D199">
        <f>ป4.1!D43</f>
        <v>0</v>
      </c>
      <c r="E199">
        <f>ป4.1!E43</f>
        <v>0</v>
      </c>
      <c r="F199">
        <f>ป4.1!F43</f>
        <v>0</v>
      </c>
      <c r="G199">
        <f>ป4.1!G43</f>
        <v>0</v>
      </c>
    </row>
    <row r="200" spans="1:7">
      <c r="B200">
        <f>ป4.1!B44</f>
        <v>0</v>
      </c>
      <c r="C200">
        <f>ป4.1!C44</f>
        <v>0</v>
      </c>
      <c r="D200">
        <f>ป4.1!D44</f>
        <v>0</v>
      </c>
      <c r="E200">
        <f>ป4.1!E44</f>
        <v>0</v>
      </c>
      <c r="F200">
        <f>ป4.1!F44</f>
        <v>0</v>
      </c>
      <c r="G200">
        <f>ป4.1!G44</f>
        <v>0</v>
      </c>
    </row>
    <row r="201" spans="1:7">
      <c r="A201" t="s">
        <v>141</v>
      </c>
      <c r="B201">
        <f>ป4.2!B6</f>
        <v>3115</v>
      </c>
      <c r="C201">
        <f>ป4.2!C6</f>
        <v>1510101607681</v>
      </c>
      <c r="D201">
        <f>ป4.2!D6</f>
        <v>40602</v>
      </c>
      <c r="E201" t="str">
        <f>ป4.2!E6</f>
        <v>เด็กชาย</v>
      </c>
      <c r="F201" t="str">
        <f>ป4.2!F6</f>
        <v>ณกรณ์</v>
      </c>
      <c r="G201" t="str">
        <f>ป4.2!G6</f>
        <v xml:space="preserve">สีเขียว </v>
      </c>
    </row>
    <row r="202" spans="1:7">
      <c r="A202" t="s">
        <v>141</v>
      </c>
      <c r="B202">
        <f>ป4.2!B7</f>
        <v>3116</v>
      </c>
      <c r="C202">
        <f>ป4.2!C7</f>
        <v>1570501348381</v>
      </c>
      <c r="D202">
        <f>ป4.2!D7</f>
        <v>40475</v>
      </c>
      <c r="E202" t="str">
        <f>ป4.2!E7</f>
        <v>เด็กชาย</v>
      </c>
      <c r="F202" t="str">
        <f>ป4.2!F7</f>
        <v>ภานุเดช</v>
      </c>
      <c r="G202" t="str">
        <f>ป4.2!G7</f>
        <v xml:space="preserve">ภู่วิเศษคชสาร </v>
      </c>
    </row>
    <row r="203" spans="1:7">
      <c r="A203" t="s">
        <v>141</v>
      </c>
      <c r="B203">
        <f>ป4.2!B8</f>
        <v>3120</v>
      </c>
      <c r="C203">
        <f>ป4.2!C8</f>
        <v>1103200234102</v>
      </c>
      <c r="D203">
        <f>ป4.2!D8</f>
        <v>40547</v>
      </c>
      <c r="E203" t="str">
        <f>ป4.2!E8</f>
        <v>เด็กชาย</v>
      </c>
      <c r="F203" t="str">
        <f>ป4.2!F8</f>
        <v>ชญานนท์</v>
      </c>
      <c r="G203" t="str">
        <f>ป4.2!G8</f>
        <v xml:space="preserve">อำพรสุวรรณ์ </v>
      </c>
    </row>
    <row r="204" spans="1:7">
      <c r="A204" t="s">
        <v>141</v>
      </c>
      <c r="B204">
        <f>ป4.2!B9</f>
        <v>3121</v>
      </c>
      <c r="C204">
        <f>ป4.2!C9</f>
        <v>1579901408494</v>
      </c>
      <c r="D204">
        <f>ป4.2!D9</f>
        <v>40340</v>
      </c>
      <c r="E204" t="str">
        <f>ป4.2!E9</f>
        <v>เด็กชาย</v>
      </c>
      <c r="F204" t="str">
        <f>ป4.2!F9</f>
        <v>สิทธินนท์</v>
      </c>
      <c r="G204" t="str">
        <f>ป4.2!G9</f>
        <v xml:space="preserve">ราชคม </v>
      </c>
    </row>
    <row r="205" spans="1:7">
      <c r="A205" t="s">
        <v>141</v>
      </c>
      <c r="B205">
        <f>ป4.2!B10</f>
        <v>3241</v>
      </c>
      <c r="C205">
        <f>ป4.2!C10</f>
        <v>1579901425666</v>
      </c>
      <c r="D205">
        <f>ป4.2!D10</f>
        <v>40443</v>
      </c>
      <c r="E205" t="str">
        <f>ป4.2!E10</f>
        <v>เด็กชาย</v>
      </c>
      <c r="F205" t="str">
        <f>ป4.2!F10</f>
        <v>ก้องภพ</v>
      </c>
      <c r="G205" t="str">
        <f>ป4.2!G10</f>
        <v xml:space="preserve">อุ่นฟอง </v>
      </c>
    </row>
    <row r="206" spans="1:7">
      <c r="A206" t="s">
        <v>141</v>
      </c>
      <c r="B206">
        <f>ป4.2!B11</f>
        <v>3244</v>
      </c>
      <c r="C206">
        <f>ป4.2!C11</f>
        <v>1579901430465</v>
      </c>
      <c r="D206">
        <f>ป4.2!D11</f>
        <v>40471</v>
      </c>
      <c r="E206" t="str">
        <f>ป4.2!E11</f>
        <v>เด็กชาย</v>
      </c>
      <c r="F206" t="str">
        <f>ป4.2!F11</f>
        <v>ศุภโชติ</v>
      </c>
      <c r="G206" t="str">
        <f>ป4.2!G11</f>
        <v xml:space="preserve">สุกรณ์ </v>
      </c>
    </row>
    <row r="207" spans="1:7">
      <c r="A207" t="s">
        <v>141</v>
      </c>
      <c r="B207">
        <f>ป4.2!B12</f>
        <v>3248</v>
      </c>
      <c r="C207">
        <f>ป4.2!C12</f>
        <v>1570501348682</v>
      </c>
      <c r="D207">
        <f>ป4.2!D12</f>
        <v>40494</v>
      </c>
      <c r="E207" t="str">
        <f>ป4.2!E12</f>
        <v>เด็กชาย</v>
      </c>
      <c r="F207" t="str">
        <f>ป4.2!F12</f>
        <v>ภคิน</v>
      </c>
      <c r="G207" t="str">
        <f>ป4.2!G12</f>
        <v xml:space="preserve">คำโล้น </v>
      </c>
    </row>
    <row r="208" spans="1:7">
      <c r="A208" t="s">
        <v>141</v>
      </c>
      <c r="B208">
        <f>ป4.2!B13</f>
        <v>3252</v>
      </c>
      <c r="C208">
        <f>ป4.2!C13</f>
        <v>1101100303984</v>
      </c>
      <c r="D208">
        <f>ป4.2!D13</f>
        <v>40675</v>
      </c>
      <c r="E208" t="str">
        <f>ป4.2!E13</f>
        <v>เด็กชาย</v>
      </c>
      <c r="F208" t="str">
        <f>ป4.2!F13</f>
        <v>ธีรภัทร</v>
      </c>
      <c r="G208" t="str">
        <f>ป4.2!G13</f>
        <v xml:space="preserve">นันตา </v>
      </c>
    </row>
    <row r="209" spans="1:7">
      <c r="A209" t="s">
        <v>141</v>
      </c>
      <c r="B209">
        <f>ป4.2!B14</f>
        <v>3305</v>
      </c>
      <c r="C209">
        <f>ป4.2!C14</f>
        <v>1102900214642</v>
      </c>
      <c r="D209">
        <f>ป4.2!D14</f>
        <v>40193</v>
      </c>
      <c r="E209" t="str">
        <f>ป4.2!E14</f>
        <v>เด็กชาย</v>
      </c>
      <c r="F209" t="str">
        <f>ป4.2!F14</f>
        <v>ธนากฤต</v>
      </c>
      <c r="G209" t="str">
        <f>ป4.2!G14</f>
        <v>บุญเรืองพเนา</v>
      </c>
    </row>
    <row r="210" spans="1:7">
      <c r="A210" t="s">
        <v>141</v>
      </c>
      <c r="B210">
        <f>ป4.2!B15</f>
        <v>3468</v>
      </c>
      <c r="C210">
        <f>ป4.2!C15</f>
        <v>1579901434924</v>
      </c>
      <c r="D210">
        <f>ป4.2!D15</f>
        <v>40498</v>
      </c>
      <c r="E210" t="str">
        <f>ป4.2!E15</f>
        <v>เด็กชาย</v>
      </c>
      <c r="F210" t="str">
        <f>ป4.2!F15</f>
        <v>ภาณุวิชญ์</v>
      </c>
      <c r="G210" t="str">
        <f>ป4.2!G15</f>
        <v>ดวงมณี</v>
      </c>
    </row>
    <row r="211" spans="1:7">
      <c r="A211" t="s">
        <v>141</v>
      </c>
      <c r="B211">
        <f>ป4.2!B16</f>
        <v>3479</v>
      </c>
      <c r="C211">
        <f>ป4.2!C16</f>
        <v>1567700019081</v>
      </c>
      <c r="D211">
        <f>ป4.2!D16</f>
        <v>40493</v>
      </c>
      <c r="E211" t="str">
        <f>ป4.2!E16</f>
        <v>เด็กชาย</v>
      </c>
      <c r="F211" t="str">
        <f>ป4.2!F16</f>
        <v>ณัฐกรณ์</v>
      </c>
      <c r="G211" t="str">
        <f>ป4.2!G16</f>
        <v>สุวรรณ์</v>
      </c>
    </row>
    <row r="212" spans="1:7">
      <c r="A212" t="s">
        <v>141</v>
      </c>
      <c r="B212">
        <f>ป4.2!B17</f>
        <v>3481</v>
      </c>
      <c r="C212">
        <f>ป4.2!C17</f>
        <v>1429900738297</v>
      </c>
      <c r="D212">
        <f>ป4.2!D17</f>
        <v>40471</v>
      </c>
      <c r="E212" t="str">
        <f>ป4.2!E17</f>
        <v>เด็กชาย</v>
      </c>
      <c r="F212" t="str">
        <f>ป4.2!F17</f>
        <v>พิชิตชัย</v>
      </c>
      <c r="G212" t="str">
        <f>ป4.2!G17</f>
        <v>ป้องศรี</v>
      </c>
    </row>
    <row r="213" spans="1:7">
      <c r="A213" t="s">
        <v>141</v>
      </c>
      <c r="B213">
        <f>ป4.2!B18</f>
        <v>3034</v>
      </c>
      <c r="C213">
        <f>ป4.2!C18</f>
        <v>1570501345047</v>
      </c>
      <c r="D213">
        <f>ป4.2!D18</f>
        <v>40219</v>
      </c>
      <c r="E213" t="str">
        <f>ป4.2!E18</f>
        <v>เด็กหญิง</v>
      </c>
      <c r="F213" t="str">
        <f>ป4.2!F18</f>
        <v>เหมือนฝัน</v>
      </c>
      <c r="G213" t="str">
        <f>ป4.2!G18</f>
        <v>สายเมือง</v>
      </c>
    </row>
    <row r="214" spans="1:7">
      <c r="A214" t="s">
        <v>141</v>
      </c>
      <c r="B214">
        <f>ป4.2!B19</f>
        <v>3127</v>
      </c>
      <c r="C214">
        <f>ป4.2!C19</f>
        <v>1579901455701</v>
      </c>
      <c r="D214">
        <f>ป4.2!D19</f>
        <v>40623</v>
      </c>
      <c r="E214" t="str">
        <f>ป4.2!E19</f>
        <v>เด็กหญิง</v>
      </c>
      <c r="F214" t="str">
        <f>ป4.2!F19</f>
        <v>กัลยกร</v>
      </c>
      <c r="G214" t="str">
        <f>ป4.2!G19</f>
        <v>ใจยะสาร</v>
      </c>
    </row>
    <row r="215" spans="1:7">
      <c r="A215" t="s">
        <v>141</v>
      </c>
      <c r="B215">
        <f>ป4.2!B20</f>
        <v>3129</v>
      </c>
      <c r="C215">
        <f>ป4.2!C20</f>
        <v>1570501348186</v>
      </c>
      <c r="D215">
        <f>ป4.2!D20</f>
        <v>40467</v>
      </c>
      <c r="E215" t="str">
        <f>ป4.2!E20</f>
        <v>เด็กหญิง</v>
      </c>
      <c r="F215" t="str">
        <f>ป4.2!F20</f>
        <v>อินทิรา</v>
      </c>
      <c r="G215" t="str">
        <f>ป4.2!G20</f>
        <v xml:space="preserve">ปัญญาทะ </v>
      </c>
    </row>
    <row r="216" spans="1:7">
      <c r="A216" t="s">
        <v>141</v>
      </c>
      <c r="B216">
        <f>ป4.2!B21</f>
        <v>3133</v>
      </c>
      <c r="C216">
        <f>ป4.2!C21</f>
        <v>1570501346124</v>
      </c>
      <c r="D216">
        <f>ป4.2!D21</f>
        <v>40321</v>
      </c>
      <c r="E216" t="str">
        <f>ป4.2!E21</f>
        <v>เด็กหญิง</v>
      </c>
      <c r="F216" t="str">
        <f>ป4.2!F21</f>
        <v>จันทรกานต์</v>
      </c>
      <c r="G216" t="str">
        <f>ป4.2!G21</f>
        <v xml:space="preserve">เจริญผล </v>
      </c>
    </row>
    <row r="217" spans="1:7">
      <c r="A217" t="s">
        <v>141</v>
      </c>
      <c r="B217">
        <f>ป4.2!B22</f>
        <v>3134</v>
      </c>
      <c r="C217">
        <f>ป4.2!C22</f>
        <v>1579901460399</v>
      </c>
      <c r="D217">
        <f>ป4.2!D22</f>
        <v>40647</v>
      </c>
      <c r="E217" t="str">
        <f>ป4.2!E22</f>
        <v>เด็กหญิง</v>
      </c>
      <c r="F217" t="str">
        <f>ป4.2!F22</f>
        <v>ภัณฑิรา</v>
      </c>
      <c r="G217" t="str">
        <f>ป4.2!G22</f>
        <v xml:space="preserve">จันตาอุด </v>
      </c>
    </row>
    <row r="218" spans="1:7">
      <c r="A218" t="s">
        <v>141</v>
      </c>
      <c r="B218">
        <f>ป4.2!B23</f>
        <v>3153</v>
      </c>
      <c r="C218">
        <f>ป4.2!C23</f>
        <v>1309903814106</v>
      </c>
      <c r="D218">
        <f>ป4.2!D23</f>
        <v>40423</v>
      </c>
      <c r="E218" t="str">
        <f>ป4.2!E23</f>
        <v>เด็กหญิง</v>
      </c>
      <c r="F218" t="str">
        <f>ป4.2!F23</f>
        <v>นิภาพร</v>
      </c>
      <c r="G218" t="str">
        <f>ป4.2!G23</f>
        <v xml:space="preserve">หน่อแก้วแปง </v>
      </c>
    </row>
    <row r="219" spans="1:7">
      <c r="A219" t="s">
        <v>141</v>
      </c>
      <c r="B219">
        <f>ป4.2!B24</f>
        <v>3393</v>
      </c>
      <c r="C219">
        <f>ป4.2!C24</f>
        <v>1579901424244</v>
      </c>
      <c r="D219">
        <f>ป4.2!D24</f>
        <v>40436</v>
      </c>
      <c r="E219" t="str">
        <f>ป4.2!E24</f>
        <v>เด็กหญิง</v>
      </c>
      <c r="F219" t="str">
        <f>ป4.2!F24</f>
        <v>ภัทรวดี</v>
      </c>
      <c r="G219" t="str">
        <f>ป4.2!G24</f>
        <v xml:space="preserve">ยะหมื่น </v>
      </c>
    </row>
    <row r="220" spans="1:7">
      <c r="A220" t="s">
        <v>141</v>
      </c>
      <c r="B220">
        <f>ป4.2!B25</f>
        <v>3470</v>
      </c>
      <c r="C220">
        <f>ป4.2!C25</f>
        <v>1579901446485</v>
      </c>
      <c r="D220">
        <f>ป4.2!D25</f>
        <v>40564</v>
      </c>
      <c r="E220" t="str">
        <f>ป4.2!E25</f>
        <v>เด็กหญิง</v>
      </c>
      <c r="F220" t="str">
        <f>ป4.2!F25</f>
        <v>กัญญาภัค</v>
      </c>
      <c r="G220" t="str">
        <f>ป4.2!G25</f>
        <v>เครือคำ</v>
      </c>
    </row>
    <row r="221" spans="1:7">
      <c r="A221" t="s">
        <v>141</v>
      </c>
      <c r="B221">
        <f>ป4.2!B26</f>
        <v>3474</v>
      </c>
      <c r="C221">
        <f>ป4.2!C26</f>
        <v>1579901426956</v>
      </c>
      <c r="D221">
        <f>ป4.2!D26</f>
        <v>40451</v>
      </c>
      <c r="E221" t="str">
        <f>ป4.2!E26</f>
        <v>เด็กหญิง</v>
      </c>
      <c r="F221" t="str">
        <f>ป4.2!F26</f>
        <v>ปุญญาพร</v>
      </c>
      <c r="G221" t="str">
        <f>ป4.2!G26</f>
        <v>นาละต๊ะ</v>
      </c>
    </row>
    <row r="222" spans="1:7">
      <c r="A222" t="s">
        <v>141</v>
      </c>
      <c r="B222">
        <f>ป4.2!B27</f>
        <v>3475</v>
      </c>
      <c r="C222">
        <f>ป4.2!C27</f>
        <v>1570501348402</v>
      </c>
      <c r="D222">
        <f>ป4.2!D27</f>
        <v>40483</v>
      </c>
      <c r="E222" t="str">
        <f>ป4.2!E27</f>
        <v>เด็กหญิง</v>
      </c>
      <c r="F222" t="str">
        <f>ป4.2!F27</f>
        <v>พลอยปภัส</v>
      </c>
      <c r="G222" t="str">
        <f>ป4.2!G27</f>
        <v>คำหน้อย</v>
      </c>
    </row>
    <row r="223" spans="1:7">
      <c r="A223" t="s">
        <v>141</v>
      </c>
      <c r="B223">
        <f>ป4.2!B28</f>
        <v>3477</v>
      </c>
      <c r="C223">
        <f>ป4.2!C28</f>
        <v>1570501350601</v>
      </c>
      <c r="D223">
        <f>ป4.2!D28</f>
        <v>40649</v>
      </c>
      <c r="E223" t="str">
        <f>ป4.2!E28</f>
        <v>เด็กหญิง</v>
      </c>
      <c r="F223" t="str">
        <f>ป4.2!F28</f>
        <v>อภิญญา</v>
      </c>
      <c r="G223" t="str">
        <f>ป4.2!G28</f>
        <v>หวนหวาน</v>
      </c>
    </row>
    <row r="224" spans="1:7">
      <c r="A224" t="s">
        <v>141</v>
      </c>
      <c r="B224">
        <f>ป4.2!B29</f>
        <v>3482</v>
      </c>
      <c r="C224">
        <f>ป4.2!C29</f>
        <v>1570501347350</v>
      </c>
      <c r="D224">
        <f>ป4.2!D29</f>
        <v>40411</v>
      </c>
      <c r="E224" t="str">
        <f>ป4.2!E29</f>
        <v>เด็กหญิง</v>
      </c>
      <c r="F224" t="str">
        <f>ป4.2!F29</f>
        <v>กุลปรียา</v>
      </c>
      <c r="G224" t="str">
        <f>ป4.2!G29</f>
        <v>แก้วนึก</v>
      </c>
    </row>
    <row r="225" spans="1:7">
      <c r="A225" t="s">
        <v>141</v>
      </c>
      <c r="B225">
        <f>ป4.2!B30</f>
        <v>3484</v>
      </c>
      <c r="C225">
        <f>ป4.2!C30</f>
        <v>1103101123612</v>
      </c>
      <c r="D225">
        <f>ป4.2!D30</f>
        <v>40402</v>
      </c>
      <c r="E225" t="str">
        <f>ป4.2!E30</f>
        <v>เด็กหญิง</v>
      </c>
      <c r="F225" t="str">
        <f>ป4.2!F30</f>
        <v>เขมภัสสร์</v>
      </c>
      <c r="G225" t="str">
        <f>ป4.2!G30</f>
        <v>กิตติกรกต</v>
      </c>
    </row>
    <row r="226" spans="1:7">
      <c r="A226" t="s">
        <v>141</v>
      </c>
      <c r="B226">
        <f>ป4.2!B31</f>
        <v>3485</v>
      </c>
      <c r="C226">
        <f>ป4.2!C31</f>
        <v>1570501347805</v>
      </c>
      <c r="D226">
        <f>ป4.2!D31</f>
        <v>40447</v>
      </c>
      <c r="E226" t="str">
        <f>ป4.2!E31</f>
        <v>เด็กหญิง</v>
      </c>
      <c r="F226" t="str">
        <f>ป4.2!F31</f>
        <v>ณัฐชยา</v>
      </c>
      <c r="G226" t="str">
        <f>ป4.2!G31</f>
        <v>อินทะฐา</v>
      </c>
    </row>
    <row r="227" spans="1:7">
      <c r="A227" t="s">
        <v>141</v>
      </c>
      <c r="B227">
        <f>ป4.2!B32</f>
        <v>3488</v>
      </c>
      <c r="C227">
        <f>ป4.2!C32</f>
        <v>1570501347210</v>
      </c>
      <c r="D227">
        <f>ป4.2!D32</f>
        <v>40405</v>
      </c>
      <c r="E227" t="str">
        <f>ป4.2!E32</f>
        <v>เด็กหญิง</v>
      </c>
      <c r="F227" t="str">
        <f>ป4.2!F32</f>
        <v>สุพรรษา</v>
      </c>
      <c r="G227" t="str">
        <f>ป4.2!G32</f>
        <v>คำแก้ว</v>
      </c>
    </row>
    <row r="228" spans="1:7">
      <c r="A228" t="s">
        <v>141</v>
      </c>
      <c r="B228">
        <f>ป4.2!B33</f>
        <v>3587</v>
      </c>
      <c r="C228">
        <f>ป4.2!C33</f>
        <v>1570501347961</v>
      </c>
      <c r="D228">
        <f>ป4.2!D33</f>
        <v>36805</v>
      </c>
      <c r="E228" t="str">
        <f>ป4.2!E33</f>
        <v>เด็กหญิง</v>
      </c>
      <c r="F228" t="str">
        <f>ป4.2!F33</f>
        <v>จิราภา</v>
      </c>
      <c r="G228" t="str">
        <f>ป4.2!G33</f>
        <v>ดวงแก้ว</v>
      </c>
    </row>
    <row r="229" spans="1:7">
      <c r="A229" t="s">
        <v>141</v>
      </c>
      <c r="B229">
        <f>ป4.2!B34</f>
        <v>3588</v>
      </c>
      <c r="C229">
        <f>ป4.2!C34</f>
        <v>1579901455697</v>
      </c>
      <c r="D229">
        <f>ป4.2!D34</f>
        <v>40623</v>
      </c>
      <c r="E229" t="str">
        <f>ป4.2!E34</f>
        <v>เด็กหญิง</v>
      </c>
      <c r="F229" t="str">
        <f>ป4.2!F34</f>
        <v>กัญชพร</v>
      </c>
      <c r="G229" t="str">
        <f>ป4.2!G34</f>
        <v>ยะแดง</v>
      </c>
    </row>
    <row r="230" spans="1:7">
      <c r="A230" t="s">
        <v>141</v>
      </c>
      <c r="B230">
        <f>ป4.2!B35</f>
        <v>3713</v>
      </c>
      <c r="C230">
        <f>ป4.2!C35</f>
        <v>1129701513115</v>
      </c>
      <c r="D230">
        <f>ป4.2!D35</f>
        <v>40420</v>
      </c>
      <c r="E230" t="str">
        <f>ป4.2!E35</f>
        <v>เด็กหญิง</v>
      </c>
      <c r="F230" t="str">
        <f>ป4.2!F35</f>
        <v>ณัฐภรญ์</v>
      </c>
      <c r="G230" t="str">
        <f>ป4.2!G35</f>
        <v>นวลชัยภูมิ</v>
      </c>
    </row>
    <row r="231" spans="1:7">
      <c r="B231">
        <f>ป4.2!B36</f>
        <v>0</v>
      </c>
      <c r="C231">
        <f>ป4.2!C36</f>
        <v>0</v>
      </c>
      <c r="D231">
        <f>ป4.2!D36</f>
        <v>0</v>
      </c>
      <c r="E231">
        <f>ป4.2!E36</f>
        <v>0</v>
      </c>
      <c r="F231">
        <f>ป4.2!F36</f>
        <v>0</v>
      </c>
      <c r="G231">
        <f>ป4.2!G36</f>
        <v>0</v>
      </c>
    </row>
    <row r="232" spans="1:7">
      <c r="B232">
        <f>ป4.2!B37</f>
        <v>0</v>
      </c>
      <c r="C232">
        <f>ป4.2!C37</f>
        <v>0</v>
      </c>
      <c r="D232">
        <f>ป4.2!D37</f>
        <v>0</v>
      </c>
      <c r="E232">
        <f>ป4.2!E37</f>
        <v>0</v>
      </c>
      <c r="F232">
        <f>ป4.2!F37</f>
        <v>0</v>
      </c>
      <c r="G232">
        <f>ป4.2!G37</f>
        <v>0</v>
      </c>
    </row>
    <row r="233" spans="1:7">
      <c r="B233">
        <f>ป4.2!B38</f>
        <v>0</v>
      </c>
      <c r="C233">
        <f>ป4.2!C38</f>
        <v>0</v>
      </c>
      <c r="D233">
        <f>ป4.2!D38</f>
        <v>0</v>
      </c>
      <c r="E233">
        <f>ป4.2!E38</f>
        <v>0</v>
      </c>
      <c r="F233">
        <f>ป4.2!F38</f>
        <v>0</v>
      </c>
      <c r="G233">
        <f>ป4.2!G38</f>
        <v>0</v>
      </c>
    </row>
    <row r="234" spans="1:7">
      <c r="B234">
        <f>ป4.2!B39</f>
        <v>0</v>
      </c>
      <c r="C234">
        <f>ป4.2!C39</f>
        <v>0</v>
      </c>
      <c r="D234">
        <f>ป4.2!D39</f>
        <v>0</v>
      </c>
      <c r="E234">
        <f>ป4.2!E39</f>
        <v>0</v>
      </c>
      <c r="F234">
        <f>ป4.2!F39</f>
        <v>0</v>
      </c>
      <c r="G234">
        <f>ป4.2!G39</f>
        <v>0</v>
      </c>
    </row>
    <row r="235" spans="1:7">
      <c r="B235">
        <f>ป4.2!B40</f>
        <v>0</v>
      </c>
      <c r="C235">
        <f>ป4.2!C40</f>
        <v>0</v>
      </c>
      <c r="D235">
        <f>ป4.2!D40</f>
        <v>0</v>
      </c>
      <c r="E235">
        <f>ป4.2!E40</f>
        <v>0</v>
      </c>
      <c r="F235">
        <f>ป4.2!F40</f>
        <v>0</v>
      </c>
      <c r="G235">
        <f>ป4.2!G40</f>
        <v>0</v>
      </c>
    </row>
    <row r="236" spans="1:7">
      <c r="B236">
        <f>ป4.2!B41</f>
        <v>0</v>
      </c>
      <c r="C236">
        <f>ป4.2!C41</f>
        <v>0</v>
      </c>
      <c r="D236">
        <f>ป4.2!D41</f>
        <v>0</v>
      </c>
      <c r="E236">
        <f>ป4.2!E41</f>
        <v>0</v>
      </c>
      <c r="F236">
        <f>ป4.2!F41</f>
        <v>0</v>
      </c>
      <c r="G236">
        <f>ป4.2!G41</f>
        <v>0</v>
      </c>
    </row>
    <row r="237" spans="1:7">
      <c r="B237">
        <f>ป4.2!B42</f>
        <v>0</v>
      </c>
      <c r="C237">
        <f>ป4.2!C42</f>
        <v>0</v>
      </c>
      <c r="D237">
        <f>ป4.2!D42</f>
        <v>0</v>
      </c>
      <c r="E237">
        <f>ป4.2!E42</f>
        <v>0</v>
      </c>
      <c r="F237">
        <f>ป4.2!F42</f>
        <v>0</v>
      </c>
      <c r="G237">
        <f>ป4.2!G42</f>
        <v>0</v>
      </c>
    </row>
    <row r="238" spans="1:7">
      <c r="B238">
        <f>ป4.2!B43</f>
        <v>0</v>
      </c>
      <c r="C238">
        <f>ป4.2!C43</f>
        <v>0</v>
      </c>
      <c r="D238">
        <f>ป4.2!D43</f>
        <v>0</v>
      </c>
      <c r="E238">
        <f>ป4.2!E43</f>
        <v>0</v>
      </c>
      <c r="F238">
        <f>ป4.2!F43</f>
        <v>0</v>
      </c>
      <c r="G238">
        <f>ป4.2!G43</f>
        <v>0</v>
      </c>
    </row>
    <row r="239" spans="1:7">
      <c r="B239">
        <f>ป4.2!B44</f>
        <v>0</v>
      </c>
      <c r="C239">
        <f>ป4.2!C44</f>
        <v>0</v>
      </c>
      <c r="D239">
        <f>ป4.2!D44</f>
        <v>0</v>
      </c>
      <c r="E239">
        <f>ป4.2!E44</f>
        <v>0</v>
      </c>
      <c r="F239">
        <f>ป4.2!F44</f>
        <v>0</v>
      </c>
      <c r="G239">
        <f>ป4.2!G44</f>
        <v>0</v>
      </c>
    </row>
    <row r="240" spans="1:7">
      <c r="B240">
        <f>ป4.2!B45</f>
        <v>0</v>
      </c>
      <c r="C240">
        <f>ป4.2!C45</f>
        <v>0</v>
      </c>
      <c r="D240">
        <f>ป4.2!D45</f>
        <v>0</v>
      </c>
      <c r="E240">
        <f>ป4.2!E45</f>
        <v>0</v>
      </c>
      <c r="F240">
        <f>ป4.2!F45</f>
        <v>0</v>
      </c>
      <c r="G240">
        <f>ป4.2!G45</f>
        <v>0</v>
      </c>
    </row>
    <row r="241" spans="1:7">
      <c r="A241" t="s">
        <v>169</v>
      </c>
      <c r="B241">
        <f>ป5.1!B6</f>
        <v>3001</v>
      </c>
      <c r="C241">
        <f>ป5.1!C6</f>
        <v>1570501338784</v>
      </c>
      <c r="D241">
        <f>ป5.1!D6</f>
        <v>39775</v>
      </c>
      <c r="E241" t="str">
        <f>ป5.1!E6</f>
        <v>เด็กชาย</v>
      </c>
      <c r="F241" t="str">
        <f>ป5.1!F6</f>
        <v>จักรวุฒิ</v>
      </c>
      <c r="G241" t="str">
        <f>ป5.1!G6</f>
        <v>เทพคำใต้</v>
      </c>
    </row>
    <row r="242" spans="1:7">
      <c r="A242" t="s">
        <v>169</v>
      </c>
      <c r="B242">
        <f>ป5.1!B7</f>
        <v>3008</v>
      </c>
      <c r="C242">
        <f>ป5.1!C7</f>
        <v>1801301357813</v>
      </c>
      <c r="D242">
        <f>ป5.1!D7</f>
        <v>40115</v>
      </c>
      <c r="E242" t="str">
        <f>ป5.1!E7</f>
        <v>เด็กชาย</v>
      </c>
      <c r="F242" t="str">
        <f>ป5.1!F7</f>
        <v>พัชรพล</v>
      </c>
      <c r="G242" t="str">
        <f>ป5.1!G7</f>
        <v>ชญานินรุ่งโรจน์</v>
      </c>
    </row>
    <row r="243" spans="1:7">
      <c r="A243" t="s">
        <v>169</v>
      </c>
      <c r="B243">
        <f>ป5.1!B8</f>
        <v>3014</v>
      </c>
      <c r="C243">
        <f>ป5.1!C8</f>
        <v>1570501341301</v>
      </c>
      <c r="D243">
        <f>ป5.1!D8</f>
        <v>39968</v>
      </c>
      <c r="E243" t="str">
        <f>ป5.1!E8</f>
        <v>เด็กชาย</v>
      </c>
      <c r="F243" t="str">
        <f>ป5.1!F8</f>
        <v>สุรเชษฐ์</v>
      </c>
      <c r="G243" t="str">
        <f>ป5.1!G8</f>
        <v>ดวงแดง</v>
      </c>
    </row>
    <row r="244" spans="1:7">
      <c r="A244" t="s">
        <v>169</v>
      </c>
      <c r="B244">
        <f>ป5.1!B9</f>
        <v>3030</v>
      </c>
      <c r="C244">
        <f>ป5.1!C9</f>
        <v>1579901355544</v>
      </c>
      <c r="D244">
        <f>ป5.1!D9</f>
        <v>40006</v>
      </c>
      <c r="E244" t="str">
        <f>ป5.1!E9</f>
        <v>เด็กชาย</v>
      </c>
      <c r="F244" t="str">
        <f>ป5.1!F9</f>
        <v>อภิเชษฐ์</v>
      </c>
      <c r="G244" t="str">
        <f>ป5.1!G9</f>
        <v>หมั่นเหมาะ</v>
      </c>
    </row>
    <row r="245" spans="1:7">
      <c r="A245" t="s">
        <v>169</v>
      </c>
      <c r="B245">
        <f>ป5.1!B10</f>
        <v>3049</v>
      </c>
      <c r="C245">
        <f>ป5.1!C10</f>
        <v>1100704167449</v>
      </c>
      <c r="D245">
        <f>ป5.1!D10</f>
        <v>40139</v>
      </c>
      <c r="E245" t="str">
        <f>ป5.1!E10</f>
        <v>เด็กชาย</v>
      </c>
      <c r="F245" t="str">
        <f>ป5.1!F10</f>
        <v>รวีโรจน์</v>
      </c>
      <c r="G245" t="str">
        <f>ป5.1!G10</f>
        <v>นพพิญช์กุลกิจ</v>
      </c>
    </row>
    <row r="246" spans="1:7">
      <c r="A246" t="s">
        <v>169</v>
      </c>
      <c r="B246">
        <f>ป5.1!B11</f>
        <v>3176</v>
      </c>
      <c r="C246">
        <f>ป5.1!C11</f>
        <v>1570501343354</v>
      </c>
      <c r="D246">
        <f>ป5.1!D11</f>
        <v>40120</v>
      </c>
      <c r="E246" t="str">
        <f>ป5.1!E11</f>
        <v>เด็กชาย</v>
      </c>
      <c r="F246" t="str">
        <f>ป5.1!F11</f>
        <v>ธนภูมิ</v>
      </c>
      <c r="G246" t="str">
        <f>ป5.1!G11</f>
        <v>เชี้อเมืองพาน</v>
      </c>
    </row>
    <row r="247" spans="1:7">
      <c r="A247" t="s">
        <v>169</v>
      </c>
      <c r="B247">
        <f>ป5.1!B12</f>
        <v>3235</v>
      </c>
      <c r="C247">
        <f>ป5.1!C12</f>
        <v>1579901349366</v>
      </c>
      <c r="D247">
        <f>ป5.1!D12</f>
        <v>40328</v>
      </c>
      <c r="E247" t="str">
        <f>ป5.1!E12</f>
        <v>เด็กชาย</v>
      </c>
      <c r="F247" t="str">
        <f>ป5.1!F12</f>
        <v>นิชคุณ</v>
      </c>
      <c r="G247" t="str">
        <f>ป5.1!G12</f>
        <v>กาวี</v>
      </c>
    </row>
    <row r="248" spans="1:7">
      <c r="A248" t="s">
        <v>169</v>
      </c>
      <c r="B248">
        <f>ป5.1!B13</f>
        <v>3316</v>
      </c>
      <c r="C248">
        <f>ป5.1!C13</f>
        <v>1570501341262</v>
      </c>
      <c r="D248">
        <f>ป5.1!D13</f>
        <v>39975</v>
      </c>
      <c r="E248" t="str">
        <f>ป5.1!E13</f>
        <v>เด็กชาย</v>
      </c>
      <c r="F248" t="str">
        <f>ป5.1!F13</f>
        <v>อดิศร</v>
      </c>
      <c r="G248" t="str">
        <f>ป5.1!G13</f>
        <v>แสนขัติ</v>
      </c>
    </row>
    <row r="249" spans="1:7">
      <c r="A249" t="s">
        <v>169</v>
      </c>
      <c r="B249">
        <f>ป5.1!B14</f>
        <v>3320</v>
      </c>
      <c r="C249">
        <f>ป5.1!C14</f>
        <v>1570501344474</v>
      </c>
      <c r="D249">
        <f>ป5.1!D14</f>
        <v>40184</v>
      </c>
      <c r="E249" t="str">
        <f>ป5.1!E14</f>
        <v>เด็กชาย</v>
      </c>
      <c r="F249" t="str">
        <f>ป5.1!F14</f>
        <v>อติคุณ</v>
      </c>
      <c r="G249" t="str">
        <f>ป5.1!G14</f>
        <v>โอตะเเปง</v>
      </c>
    </row>
    <row r="250" spans="1:7">
      <c r="A250" t="s">
        <v>169</v>
      </c>
      <c r="B250">
        <f>ป5.1!B15</f>
        <v>3462</v>
      </c>
      <c r="C250">
        <f>ป5.1!C15</f>
        <v>1570501345641</v>
      </c>
      <c r="D250">
        <f>ป5.1!D15</f>
        <v>40272</v>
      </c>
      <c r="E250" t="str">
        <f>ป5.1!E15</f>
        <v>เด็กชาย</v>
      </c>
      <c r="F250" t="str">
        <f>ป5.1!F15</f>
        <v>เดชาวัฒน์</v>
      </c>
      <c r="G250" t="str">
        <f>ป5.1!G15</f>
        <v>ทรัพย์อุดม</v>
      </c>
    </row>
    <row r="251" spans="1:7">
      <c r="A251" t="s">
        <v>169</v>
      </c>
      <c r="B251">
        <f>ป5.1!B16</f>
        <v>3583</v>
      </c>
      <c r="C251">
        <f>ป5.1!C16</f>
        <v>1570501342561</v>
      </c>
      <c r="D251">
        <f>ป5.1!D16</f>
        <v>40071</v>
      </c>
      <c r="E251" t="str">
        <f>ป5.1!E16</f>
        <v>เด็กชาย</v>
      </c>
      <c r="F251" t="str">
        <f>ป5.1!F16</f>
        <v>กัปตัน</v>
      </c>
      <c r="G251" t="str">
        <f>ป5.1!G16</f>
        <v>ศรีสว่าง</v>
      </c>
    </row>
    <row r="252" spans="1:7">
      <c r="A252" t="s">
        <v>169</v>
      </c>
      <c r="B252">
        <f>ป5.1!B19</f>
        <v>3018</v>
      </c>
      <c r="C252">
        <f>ป5.1!C19</f>
        <v>1559900569605</v>
      </c>
      <c r="D252">
        <f>ป5.1!D19</f>
        <v>40017</v>
      </c>
      <c r="E252" t="str">
        <f>ป5.1!E19</f>
        <v>เด็กหญิง</v>
      </c>
      <c r="F252" t="str">
        <f>ป5.1!F19</f>
        <v>บัวบูชา</v>
      </c>
      <c r="G252" t="str">
        <f>ป5.1!G19</f>
        <v>ปริญญา</v>
      </c>
    </row>
    <row r="253" spans="1:7">
      <c r="A253" t="s">
        <v>169</v>
      </c>
      <c r="B253">
        <f>ป5.1!B20</f>
        <v>3022</v>
      </c>
      <c r="C253">
        <f>ป5.1!C20</f>
        <v>1129701483208</v>
      </c>
      <c r="D253">
        <f>ป5.1!D20</f>
        <v>40061</v>
      </c>
      <c r="E253" t="str">
        <f>ป5.1!E20</f>
        <v>เด็กหญิง</v>
      </c>
      <c r="F253" t="str">
        <f>ป5.1!F20</f>
        <v>สพัชญา</v>
      </c>
      <c r="G253" t="str">
        <f>ป5.1!G20</f>
        <v>เจนณรงค์</v>
      </c>
    </row>
    <row r="254" spans="1:7">
      <c r="A254" t="s">
        <v>169</v>
      </c>
      <c r="B254">
        <f>ป5.1!B21</f>
        <v>3033</v>
      </c>
      <c r="C254">
        <f>ป5.1!C21</f>
        <v>1579901376185</v>
      </c>
      <c r="D254">
        <f>ป5.1!D21</f>
        <v>40126</v>
      </c>
      <c r="E254" t="str">
        <f>ป5.1!E21</f>
        <v>เด็กหญิง</v>
      </c>
      <c r="F254" t="str">
        <f>ป5.1!F21</f>
        <v>วรรณลักษณ์</v>
      </c>
      <c r="G254" t="str">
        <f>ป5.1!G21</f>
        <v>ฉัตร์หลวง</v>
      </c>
    </row>
    <row r="255" spans="1:7">
      <c r="A255" t="s">
        <v>169</v>
      </c>
      <c r="B255">
        <f>ป5.1!B22</f>
        <v>3035</v>
      </c>
      <c r="C255">
        <f>ป5.1!C22</f>
        <v>1570501344466</v>
      </c>
      <c r="D255">
        <f>ป5.1!D22</f>
        <v>40185</v>
      </c>
      <c r="E255" t="str">
        <f>ป5.1!E22</f>
        <v>เด็กหญิง</v>
      </c>
      <c r="F255" t="str">
        <f>ป5.1!F22</f>
        <v>อรชัญญา</v>
      </c>
      <c r="G255" t="str">
        <f>ป5.1!G22</f>
        <v>ศักดิ์สูง</v>
      </c>
    </row>
    <row r="256" spans="1:7">
      <c r="A256" t="s">
        <v>169</v>
      </c>
      <c r="B256">
        <f>ป5.1!B23</f>
        <v>3037</v>
      </c>
      <c r="C256">
        <f>ป5.1!C23</f>
        <v>1570501345446</v>
      </c>
      <c r="D256">
        <f>ป5.1!D23</f>
        <v>40258</v>
      </c>
      <c r="E256" t="str">
        <f>ป5.1!E23</f>
        <v>เด็กหญิง</v>
      </c>
      <c r="F256" t="str">
        <f>ป5.1!F23</f>
        <v>อรนิภา</v>
      </c>
      <c r="G256" t="str">
        <f>ป5.1!G23</f>
        <v>คำมูล</v>
      </c>
    </row>
    <row r="257" spans="1:7">
      <c r="A257" t="s">
        <v>169</v>
      </c>
      <c r="B257" t="e">
        <f>ป5.1!#REF!</f>
        <v>#REF!</v>
      </c>
      <c r="C257" t="e">
        <f>ป5.1!#REF!</f>
        <v>#REF!</v>
      </c>
      <c r="D257" t="e">
        <f>ป5.1!#REF!</f>
        <v>#REF!</v>
      </c>
      <c r="E257" t="e">
        <f>ป5.1!#REF!</f>
        <v>#REF!</v>
      </c>
      <c r="F257" t="e">
        <f>ป5.1!#REF!</f>
        <v>#REF!</v>
      </c>
      <c r="G257" t="e">
        <f>ป5.1!#REF!</f>
        <v>#REF!</v>
      </c>
    </row>
    <row r="258" spans="1:7">
      <c r="A258" t="s">
        <v>169</v>
      </c>
      <c r="B258">
        <f>ป5.1!B24</f>
        <v>3174</v>
      </c>
      <c r="C258">
        <f>ป5.1!C24</f>
        <v>1648900123923</v>
      </c>
      <c r="D258">
        <f>ป5.1!D24</f>
        <v>40071</v>
      </c>
      <c r="E258" t="str">
        <f>ป5.1!E24</f>
        <v>เด็กหญิง</v>
      </c>
      <c r="F258" t="str">
        <f>ป5.1!F24</f>
        <v>ธิดารัตน์</v>
      </c>
      <c r="G258" t="str">
        <f>ป5.1!G24</f>
        <v>เฌอมือ</v>
      </c>
    </row>
    <row r="259" spans="1:7">
      <c r="A259" t="s">
        <v>169</v>
      </c>
      <c r="B259">
        <f>ป5.1!B25</f>
        <v>3179</v>
      </c>
      <c r="C259">
        <f>ป5.1!C25</f>
        <v>1570501346001</v>
      </c>
      <c r="D259">
        <f>ป5.1!D25</f>
        <v>40309</v>
      </c>
      <c r="E259" t="str">
        <f>ป5.1!E25</f>
        <v>เด็กหญิง</v>
      </c>
      <c r="F259" t="str">
        <f>ป5.1!F25</f>
        <v>ชัญญานุช</v>
      </c>
      <c r="G259" t="str">
        <f>ป5.1!G25</f>
        <v>สิทธิปัญญา</v>
      </c>
    </row>
    <row r="260" spans="1:7">
      <c r="A260" t="s">
        <v>169</v>
      </c>
      <c r="B260">
        <f>ป5.1!B26</f>
        <v>3236</v>
      </c>
      <c r="C260">
        <f>ป5.1!C26</f>
        <v>1560101671303</v>
      </c>
      <c r="D260">
        <f>ป5.1!D26</f>
        <v>40051</v>
      </c>
      <c r="E260" t="str">
        <f>ป5.1!E26</f>
        <v>เด็กหญิง</v>
      </c>
      <c r="F260" t="str">
        <f>ป5.1!F26</f>
        <v>อธิชนัน</v>
      </c>
      <c r="G260" t="str">
        <f>ป5.1!G26</f>
        <v>สิงห์แก้ว</v>
      </c>
    </row>
    <row r="261" spans="1:7">
      <c r="A261" t="s">
        <v>169</v>
      </c>
      <c r="B261" t="e">
        <f>ป5.1!#REF!</f>
        <v>#REF!</v>
      </c>
      <c r="C261" t="e">
        <f>ป5.1!#REF!</f>
        <v>#REF!</v>
      </c>
      <c r="D261" t="e">
        <f>ป5.1!#REF!</f>
        <v>#REF!</v>
      </c>
      <c r="E261" t="e">
        <f>ป5.1!#REF!</f>
        <v>#REF!</v>
      </c>
      <c r="F261" t="e">
        <f>ป5.1!#REF!</f>
        <v>#REF!</v>
      </c>
      <c r="G261" t="e">
        <f>ป5.1!#REF!</f>
        <v>#REF!</v>
      </c>
    </row>
    <row r="262" spans="1:7">
      <c r="A262" t="s">
        <v>169</v>
      </c>
      <c r="B262">
        <f>ป5.1!B27</f>
        <v>3312</v>
      </c>
      <c r="C262">
        <f>ป5.1!C27</f>
        <v>1709800565665</v>
      </c>
      <c r="D262">
        <f>ป5.1!D27</f>
        <v>40063</v>
      </c>
      <c r="E262" t="str">
        <f>ป5.1!E27</f>
        <v>เด็กหญิง</v>
      </c>
      <c r="F262" t="str">
        <f>ป5.1!F27</f>
        <v>ปุณยนุช</v>
      </c>
      <c r="G262" t="str">
        <f>ป5.1!G27</f>
        <v>อยู่ศรี</v>
      </c>
    </row>
    <row r="263" spans="1:7">
      <c r="A263" t="s">
        <v>169</v>
      </c>
      <c r="B263">
        <f>ป5.1!B28</f>
        <v>3322</v>
      </c>
      <c r="C263">
        <f>ป5.1!C28</f>
        <v>1579901383688</v>
      </c>
      <c r="D263">
        <f>ป5.1!D28</f>
        <v>40170</v>
      </c>
      <c r="E263" t="str">
        <f>ป5.1!E28</f>
        <v>เด็กหญิง</v>
      </c>
      <c r="F263" t="str">
        <f>ป5.1!F28</f>
        <v>คุณันยา</v>
      </c>
      <c r="G263" t="str">
        <f>ป5.1!G28</f>
        <v>วงศ์ธิดาธร</v>
      </c>
    </row>
    <row r="264" spans="1:7">
      <c r="A264" t="s">
        <v>169</v>
      </c>
      <c r="B264">
        <f>ป5.1!B29</f>
        <v>3323</v>
      </c>
      <c r="C264">
        <f>ป5.1!C29</f>
        <v>1579901365817</v>
      </c>
      <c r="D264">
        <f>ป5.1!D29</f>
        <v>40067</v>
      </c>
      <c r="E264" t="str">
        <f>ป5.1!E29</f>
        <v>เด็กหญิง</v>
      </c>
      <c r="F264" t="str">
        <f>ป5.1!F29</f>
        <v>กาณจ์ชณิฐ</v>
      </c>
      <c r="G264" t="str">
        <f>ป5.1!G29</f>
        <v>บุญมารัตน์หิรัญ</v>
      </c>
    </row>
    <row r="265" spans="1:7">
      <c r="A265" t="s">
        <v>169</v>
      </c>
      <c r="B265">
        <f>ป5.1!B30</f>
        <v>3416</v>
      </c>
      <c r="C265">
        <f>ป5.1!C30</f>
        <v>1319901310330</v>
      </c>
      <c r="D265">
        <f>ป5.1!D30</f>
        <v>40201</v>
      </c>
      <c r="E265" t="str">
        <f>ป5.1!E30</f>
        <v>เด็กหญิง</v>
      </c>
      <c r="F265" t="str">
        <f>ป5.1!F30</f>
        <v>ณัฐณิชา</v>
      </c>
      <c r="G265" t="str">
        <f>ป5.1!G30</f>
        <v>ยูลึ</v>
      </c>
    </row>
    <row r="266" spans="1:7">
      <c r="A266" t="s">
        <v>169</v>
      </c>
      <c r="B266">
        <f>ป5.1!B31</f>
        <v>3464</v>
      </c>
      <c r="C266">
        <f>ป5.1!C31</f>
        <v>1529400033421</v>
      </c>
      <c r="D266">
        <f>ป5.1!D31</f>
        <v>39903</v>
      </c>
      <c r="E266" t="str">
        <f>ป5.1!E31</f>
        <v>เด็กหญิง</v>
      </c>
      <c r="F266" t="str">
        <f>ป5.1!F31</f>
        <v>มณีนุช</v>
      </c>
      <c r="G266" t="str">
        <f>ป5.1!G31</f>
        <v>มั่นกลิ่น</v>
      </c>
    </row>
    <row r="267" spans="1:7">
      <c r="A267" t="s">
        <v>169</v>
      </c>
      <c r="B267">
        <f>ป5.1!B32</f>
        <v>3465</v>
      </c>
      <c r="C267">
        <f>ป5.1!C32</f>
        <v>1510101584311</v>
      </c>
      <c r="D267">
        <f>ป5.1!D32</f>
        <v>40254</v>
      </c>
      <c r="E267" t="str">
        <f>ป5.1!E32</f>
        <v>เด็กหญิง</v>
      </c>
      <c r="F267" t="str">
        <f>ป5.1!F32</f>
        <v>กฤษณา</v>
      </c>
      <c r="G267" t="str">
        <f>ป5.1!G32</f>
        <v>อดิศรสุวรรณ</v>
      </c>
    </row>
    <row r="268" spans="1:7">
      <c r="A268" t="s">
        <v>169</v>
      </c>
      <c r="B268">
        <f>ป5.1!B33</f>
        <v>3558</v>
      </c>
      <c r="C268">
        <f>ป5.1!C33</f>
        <v>1570501344831</v>
      </c>
      <c r="D268">
        <f>ป5.1!D33</f>
        <v>40206</v>
      </c>
      <c r="E268" t="str">
        <f>ป5.1!E33</f>
        <v>เด็กหญิง</v>
      </c>
      <c r="F268" t="str">
        <f>ป5.1!F33</f>
        <v>ณิชนันท์</v>
      </c>
      <c r="G268" t="str">
        <f>ป5.1!G33</f>
        <v>ใจสอน</v>
      </c>
    </row>
    <row r="269" spans="1:7">
      <c r="A269" t="s">
        <v>169</v>
      </c>
      <c r="B269" t="e">
        <f>ป5.1!#REF!</f>
        <v>#REF!</v>
      </c>
      <c r="C269" t="e">
        <f>ป5.1!#REF!</f>
        <v>#REF!</v>
      </c>
      <c r="D269" t="e">
        <f>ป5.1!#REF!</f>
        <v>#REF!</v>
      </c>
      <c r="E269" t="e">
        <f>ป5.1!#REF!</f>
        <v>#REF!</v>
      </c>
      <c r="F269" t="e">
        <f>ป5.1!#REF!</f>
        <v>#REF!</v>
      </c>
      <c r="G269" t="e">
        <f>ป5.1!#REF!</f>
        <v>#REF!</v>
      </c>
    </row>
    <row r="270" spans="1:7">
      <c r="A270" t="s">
        <v>169</v>
      </c>
      <c r="B270">
        <f>ป5.1!B35</f>
        <v>3710</v>
      </c>
      <c r="C270">
        <f>ป5.1!C35</f>
        <v>1570501340126</v>
      </c>
      <c r="D270">
        <f>ป5.1!D35</f>
        <v>39875</v>
      </c>
      <c r="E270" t="str">
        <f>ป5.1!E35</f>
        <v>เด็กหญิง</v>
      </c>
      <c r="F270" t="str">
        <f>ป5.1!F35</f>
        <v>กัญญารัตน์</v>
      </c>
      <c r="G270" t="str">
        <f>ป5.1!G35</f>
        <v>อินต๊ะ</v>
      </c>
    </row>
    <row r="271" spans="1:7">
      <c r="A271" t="s">
        <v>169</v>
      </c>
      <c r="B271">
        <f>ป5.1!B36</f>
        <v>3711</v>
      </c>
      <c r="C271">
        <f>ป5.1!C36</f>
        <v>1579901382240</v>
      </c>
      <c r="D271">
        <f>ป5.1!D36</f>
        <v>40163</v>
      </c>
      <c r="E271" t="str">
        <f>ป5.1!E36</f>
        <v>เด็กหญิง</v>
      </c>
      <c r="F271" t="str">
        <f>ป5.1!F36</f>
        <v>ณัฐณิชา</v>
      </c>
      <c r="G271" t="str">
        <f>ป5.1!G36</f>
        <v>ซาทรง</v>
      </c>
    </row>
    <row r="272" spans="1:7">
      <c r="A272" t="s">
        <v>169</v>
      </c>
      <c r="B272" t="e">
        <f>ป5.1!#REF!</f>
        <v>#REF!</v>
      </c>
      <c r="C272" t="e">
        <f>ป5.1!#REF!</f>
        <v>#REF!</v>
      </c>
      <c r="D272" t="e">
        <f>ป5.1!#REF!</f>
        <v>#REF!</v>
      </c>
      <c r="E272" t="e">
        <f>ป5.1!#REF!</f>
        <v>#REF!</v>
      </c>
      <c r="F272" t="e">
        <f>ป5.1!#REF!</f>
        <v>#REF!</v>
      </c>
      <c r="G272" t="e">
        <f>ป5.1!#REF!</f>
        <v>#REF!</v>
      </c>
    </row>
    <row r="273" spans="1:7">
      <c r="B273">
        <f>ป5.1!B37</f>
        <v>3864</v>
      </c>
      <c r="C273">
        <f>ป5.1!C37</f>
        <v>1570501342439</v>
      </c>
      <c r="D273">
        <f>ป5.1!D37</f>
        <v>40066</v>
      </c>
      <c r="E273" t="str">
        <f>ป5.1!E37</f>
        <v>เด็กหญิง</v>
      </c>
      <c r="F273" t="str">
        <f>ป5.1!F37</f>
        <v>พีรดา</v>
      </c>
      <c r="G273" t="str">
        <f>ป5.1!G37</f>
        <v>ทองเนื้อขาว</v>
      </c>
    </row>
    <row r="274" spans="1:7">
      <c r="B274">
        <f>ป5.1!B38</f>
        <v>0</v>
      </c>
      <c r="C274">
        <f>ป5.1!C38</f>
        <v>0</v>
      </c>
      <c r="D274">
        <f>ป5.1!D38</f>
        <v>0</v>
      </c>
      <c r="E274">
        <f>ป5.1!E38</f>
        <v>0</v>
      </c>
      <c r="F274">
        <f>ป5.1!F38</f>
        <v>0</v>
      </c>
      <c r="G274">
        <f>ป5.1!G38</f>
        <v>0</v>
      </c>
    </row>
    <row r="275" spans="1:7">
      <c r="B275">
        <f>ป5.1!B39</f>
        <v>0</v>
      </c>
      <c r="C275">
        <f>ป5.1!C39</f>
        <v>0</v>
      </c>
      <c r="D275">
        <f>ป5.1!D39</f>
        <v>0</v>
      </c>
      <c r="E275">
        <f>ป5.1!E39</f>
        <v>0</v>
      </c>
      <c r="F275">
        <f>ป5.1!F39</f>
        <v>0</v>
      </c>
      <c r="G275">
        <f>ป5.1!G39</f>
        <v>0</v>
      </c>
    </row>
    <row r="276" spans="1:7">
      <c r="B276">
        <f>ป5.1!B40</f>
        <v>0</v>
      </c>
      <c r="C276">
        <f>ป5.1!C40</f>
        <v>0</v>
      </c>
      <c r="D276">
        <f>ป5.1!D40</f>
        <v>0</v>
      </c>
      <c r="E276">
        <f>ป5.1!E40</f>
        <v>0</v>
      </c>
      <c r="F276">
        <f>ป5.1!F40</f>
        <v>0</v>
      </c>
      <c r="G276">
        <f>ป5.1!G40</f>
        <v>0</v>
      </c>
    </row>
    <row r="277" spans="1:7">
      <c r="B277">
        <f>ป5.1!B41</f>
        <v>0</v>
      </c>
      <c r="C277">
        <f>ป5.1!C41</f>
        <v>0</v>
      </c>
      <c r="D277">
        <f>ป5.1!D41</f>
        <v>0</v>
      </c>
      <c r="E277">
        <f>ป5.1!E41</f>
        <v>0</v>
      </c>
      <c r="F277">
        <f>ป5.1!F41</f>
        <v>0</v>
      </c>
      <c r="G277">
        <f>ป5.1!G41</f>
        <v>0</v>
      </c>
    </row>
    <row r="278" spans="1:7">
      <c r="B278">
        <f>ป5.1!B42</f>
        <v>0</v>
      </c>
      <c r="C278">
        <f>ป5.1!C42</f>
        <v>0</v>
      </c>
      <c r="D278">
        <f>ป5.1!D42</f>
        <v>0</v>
      </c>
      <c r="E278">
        <f>ป5.1!E42</f>
        <v>0</v>
      </c>
      <c r="F278">
        <f>ป5.1!F42</f>
        <v>0</v>
      </c>
      <c r="G278">
        <f>ป5.1!G42</f>
        <v>0</v>
      </c>
    </row>
    <row r="279" spans="1:7">
      <c r="B279">
        <f>ป5.1!B43</f>
        <v>0</v>
      </c>
      <c r="C279">
        <f>ป5.1!C43</f>
        <v>0</v>
      </c>
      <c r="D279">
        <f>ป5.1!D43</f>
        <v>0</v>
      </c>
      <c r="E279">
        <f>ป5.1!E43</f>
        <v>0</v>
      </c>
      <c r="F279">
        <f>ป5.1!F43</f>
        <v>0</v>
      </c>
      <c r="G279">
        <f>ป5.1!G43</f>
        <v>0</v>
      </c>
    </row>
    <row r="280" spans="1:7">
      <c r="B280">
        <f>ป5.1!B44</f>
        <v>0</v>
      </c>
      <c r="C280">
        <f>ป5.1!C44</f>
        <v>0</v>
      </c>
      <c r="D280">
        <f>ป5.1!D44</f>
        <v>0</v>
      </c>
      <c r="E280">
        <f>ป5.1!E44</f>
        <v>0</v>
      </c>
      <c r="F280">
        <f>ป5.1!F44</f>
        <v>0</v>
      </c>
      <c r="G280">
        <f>ป5.1!G44</f>
        <v>0</v>
      </c>
    </row>
    <row r="281" spans="1:7">
      <c r="A281" t="s">
        <v>198</v>
      </c>
      <c r="B281">
        <f>ป5.2!B6</f>
        <v>3015</v>
      </c>
      <c r="C281">
        <f>ป5.2!C6</f>
        <v>1579901355536</v>
      </c>
      <c r="D281">
        <f>ป5.2!D6</f>
        <v>40006</v>
      </c>
      <c r="E281" t="str">
        <f>ป5.2!E6</f>
        <v>เด็กชาย</v>
      </c>
      <c r="F281" t="str">
        <f>ป5.2!F6</f>
        <v>อภิรักษ์</v>
      </c>
      <c r="G281" t="str">
        <f>ป5.2!G6</f>
        <v>หมั่นเหมาะ</v>
      </c>
    </row>
    <row r="282" spans="1:7">
      <c r="A282" t="s">
        <v>198</v>
      </c>
      <c r="B282">
        <f>ป5.2!B7</f>
        <v>3027</v>
      </c>
      <c r="C282">
        <f>ป5.2!C7</f>
        <v>1570501344067</v>
      </c>
      <c r="D282">
        <f>ป5.2!D7</f>
        <v>40157</v>
      </c>
      <c r="E282" t="str">
        <f>ป5.2!E7</f>
        <v>เด็กชาย</v>
      </c>
      <c r="F282" t="str">
        <f>ป5.2!F7</f>
        <v>ธีรเดช</v>
      </c>
      <c r="G282" t="str">
        <f>ป5.2!G7</f>
        <v>อินถา</v>
      </c>
    </row>
    <row r="283" spans="1:7">
      <c r="A283" t="s">
        <v>198</v>
      </c>
      <c r="B283">
        <f>ป5.2!B8</f>
        <v>3028</v>
      </c>
      <c r="C283">
        <f>ป5.2!C8</f>
        <v>1579901375588</v>
      </c>
      <c r="D283">
        <f>ป5.2!D8</f>
        <v>40121</v>
      </c>
      <c r="E283" t="str">
        <f>ป5.2!E8</f>
        <v>เด็กชาย</v>
      </c>
      <c r="F283" t="str">
        <f>ป5.2!F8</f>
        <v>อมรเทพ</v>
      </c>
      <c r="G283" t="str">
        <f>ป5.2!G8</f>
        <v>ใจแก้ว</v>
      </c>
    </row>
    <row r="284" spans="1:7">
      <c r="A284" t="s">
        <v>198</v>
      </c>
      <c r="B284">
        <f>ป5.2!B9</f>
        <v>3148</v>
      </c>
      <c r="C284">
        <f>ป5.2!C9</f>
        <v>1570501342170</v>
      </c>
      <c r="D284">
        <f>ป5.2!D9</f>
        <v>40048</v>
      </c>
      <c r="E284" t="str">
        <f>ป5.2!E9</f>
        <v>เด็กชาย</v>
      </c>
      <c r="F284" t="str">
        <f>ป5.2!F9</f>
        <v>วรกานต์</v>
      </c>
      <c r="G284" t="str">
        <f>ป5.2!G9</f>
        <v>สายธิ</v>
      </c>
    </row>
    <row r="285" spans="1:7">
      <c r="A285" t="s">
        <v>198</v>
      </c>
      <c r="B285">
        <f>ป5.2!B10</f>
        <v>3170</v>
      </c>
      <c r="C285">
        <f>ป5.2!C10</f>
        <v>1570501341670</v>
      </c>
      <c r="D285">
        <f>ป5.2!D10</f>
        <v>40009</v>
      </c>
      <c r="E285" t="str">
        <f>ป5.2!E10</f>
        <v>เด็กชาย</v>
      </c>
      <c r="F285" t="str">
        <f>ป5.2!F10</f>
        <v>ภาสวร</v>
      </c>
      <c r="G285" t="str">
        <f>ป5.2!G10</f>
        <v>เยมอ</v>
      </c>
    </row>
    <row r="286" spans="1:7">
      <c r="A286" t="s">
        <v>198</v>
      </c>
      <c r="B286">
        <f>ป5.2!B11</f>
        <v>3237</v>
      </c>
      <c r="C286">
        <f>ป5.2!C11</f>
        <v>1570501342340</v>
      </c>
      <c r="D286">
        <f>ป5.2!D11</f>
        <v>40058</v>
      </c>
      <c r="E286" t="str">
        <f>ป5.2!E11</f>
        <v>เด็กชาย</v>
      </c>
      <c r="F286" t="str">
        <f>ป5.2!F11</f>
        <v>อลงกรณ์</v>
      </c>
      <c r="G286" t="str">
        <f>ป5.2!G11</f>
        <v>อินตะรัตน์</v>
      </c>
    </row>
    <row r="287" spans="1:7">
      <c r="A287" t="s">
        <v>198</v>
      </c>
      <c r="B287">
        <f>ป5.2!B12</f>
        <v>3238</v>
      </c>
      <c r="C287">
        <f>ป5.2!C12</f>
        <v>1570501343451</v>
      </c>
      <c r="D287">
        <f>ป5.2!D12</f>
        <v>40125</v>
      </c>
      <c r="E287" t="str">
        <f>ป5.2!E12</f>
        <v>เด็กชาย</v>
      </c>
      <c r="F287" t="str">
        <f>ป5.2!F12</f>
        <v>จารุพรรธน์</v>
      </c>
      <c r="G287" t="str">
        <f>ป5.2!G12</f>
        <v>ตาสาย</v>
      </c>
    </row>
    <row r="288" spans="1:7">
      <c r="A288" t="s">
        <v>198</v>
      </c>
      <c r="B288">
        <f>ป5.2!B13</f>
        <v>3307</v>
      </c>
      <c r="C288">
        <f>ป5.2!C13</f>
        <v>1570501344709</v>
      </c>
      <c r="D288">
        <f>ป5.2!D13</f>
        <v>40198</v>
      </c>
      <c r="E288" t="str">
        <f>ป5.2!E13</f>
        <v>เด็กชาย</v>
      </c>
      <c r="F288" t="str">
        <f>ป5.2!F13</f>
        <v>ชนพงศ์</v>
      </c>
      <c r="G288" t="str">
        <f>ป5.2!G13</f>
        <v>ท้าวกันทา</v>
      </c>
    </row>
    <row r="289" spans="1:7">
      <c r="A289" t="s">
        <v>198</v>
      </c>
      <c r="B289">
        <f>ป5.2!B14</f>
        <v>3308</v>
      </c>
      <c r="C289">
        <f>ป5.2!C14</f>
        <v>1570501340975</v>
      </c>
      <c r="D289">
        <f>ป5.2!D14</f>
        <v>39952</v>
      </c>
      <c r="E289" t="str">
        <f>ป5.2!E14</f>
        <v>เด็กชาย</v>
      </c>
      <c r="F289" t="str">
        <f>ป5.2!F14</f>
        <v>ธนภัทร</v>
      </c>
      <c r="G289" t="str">
        <f>ป5.2!G14</f>
        <v>จันบุญธรรม</v>
      </c>
    </row>
    <row r="290" spans="1:7">
      <c r="A290" t="s">
        <v>198</v>
      </c>
      <c r="B290">
        <f>ป5.2!B15</f>
        <v>3457</v>
      </c>
      <c r="C290">
        <f>ป5.2!C15</f>
        <v>1570501342871</v>
      </c>
      <c r="D290">
        <f>ป5.2!D15</f>
        <v>40089</v>
      </c>
      <c r="E290" t="str">
        <f>ป5.2!E15</f>
        <v>เด็กชาย</v>
      </c>
      <c r="F290" t="str">
        <f>ป5.2!F15</f>
        <v>พีรพล</v>
      </c>
      <c r="G290" t="str">
        <f>ป5.2!G15</f>
        <v>สุรินทร์ชัย</v>
      </c>
    </row>
    <row r="291" spans="1:7">
      <c r="A291" t="s">
        <v>198</v>
      </c>
      <c r="B291">
        <f>ป5.2!B16</f>
        <v>3461</v>
      </c>
      <c r="C291">
        <f>ป5.2!C16</f>
        <v>1579901377475</v>
      </c>
      <c r="D291">
        <f>ป5.2!D16</f>
        <v>40132</v>
      </c>
      <c r="E291" t="str">
        <f>ป5.2!E16</f>
        <v>เด็กชาย</v>
      </c>
      <c r="F291" t="str">
        <f>ป5.2!F16</f>
        <v>จิรัฏฐ์</v>
      </c>
      <c r="G291" t="str">
        <f>ป5.2!G16</f>
        <v>เชื้อเมืองพาน</v>
      </c>
    </row>
    <row r="292" spans="1:7">
      <c r="A292" t="s">
        <v>198</v>
      </c>
      <c r="B292">
        <f>ป5.2!B17</f>
        <v>3562</v>
      </c>
      <c r="C292">
        <f>ป5.2!C17</f>
        <v>1579901391419</v>
      </c>
      <c r="D292">
        <f>ป5.2!D17</f>
        <v>40221</v>
      </c>
      <c r="E292" t="str">
        <f>ป5.2!E17</f>
        <v>เด็กชาย</v>
      </c>
      <c r="F292" t="str">
        <f>ป5.2!F17</f>
        <v>กิตติภพ</v>
      </c>
      <c r="G292" t="str">
        <f>ป5.2!G17</f>
        <v>พนมไพร</v>
      </c>
    </row>
    <row r="293" spans="1:7">
      <c r="A293" t="s">
        <v>198</v>
      </c>
      <c r="B293">
        <f>ป5.2!B18</f>
        <v>3688</v>
      </c>
      <c r="C293">
        <f>ป5.2!C18</f>
        <v>1570501342552</v>
      </c>
      <c r="D293">
        <f>ป5.2!D18</f>
        <v>40066</v>
      </c>
      <c r="E293" t="str">
        <f>ป5.2!E18</f>
        <v>เด็กชาย</v>
      </c>
      <c r="F293" t="str">
        <f>ป5.2!F18</f>
        <v>ณัฐวุฒิ</v>
      </c>
      <c r="G293" t="str">
        <f>ป5.2!G18</f>
        <v>ภาณรมย์</v>
      </c>
    </row>
    <row r="294" spans="1:7">
      <c r="A294" t="s">
        <v>198</v>
      </c>
      <c r="B294">
        <f>ป5.2!B19</f>
        <v>3019</v>
      </c>
      <c r="C294">
        <f>ป5.2!C19</f>
        <v>1570501341955</v>
      </c>
      <c r="D294">
        <f>ป5.2!D19</f>
        <v>40033</v>
      </c>
      <c r="E294" t="str">
        <f>ป5.2!E19</f>
        <v>เด็กหญิง</v>
      </c>
      <c r="F294" t="str">
        <f>ป5.2!F19</f>
        <v>สุวภัทร</v>
      </c>
      <c r="G294" t="str">
        <f>ป5.2!G19</f>
        <v>ก้อนแก้ว</v>
      </c>
    </row>
    <row r="295" spans="1:7">
      <c r="A295" t="s">
        <v>198</v>
      </c>
      <c r="B295">
        <f>ป5.2!B20</f>
        <v>3020</v>
      </c>
      <c r="C295">
        <f>ป5.2!C20</f>
        <v>1570501341882</v>
      </c>
      <c r="D295">
        <f>ป5.2!D20</f>
        <v>40031</v>
      </c>
      <c r="E295" t="str">
        <f>ป5.2!E20</f>
        <v>เด็กหญิง</v>
      </c>
      <c r="F295" t="str">
        <f>ป5.2!F20</f>
        <v>พัณณิตา</v>
      </c>
      <c r="G295" t="str">
        <f>ป5.2!G20</f>
        <v>เชื้อเมืองพาน</v>
      </c>
    </row>
    <row r="296" spans="1:7">
      <c r="A296" t="s">
        <v>198</v>
      </c>
      <c r="B296">
        <f>ป5.2!B21</f>
        <v>3032</v>
      </c>
      <c r="C296">
        <f>ป5.2!C21</f>
        <v>1570501344822</v>
      </c>
      <c r="D296">
        <f>ป5.2!D21</f>
        <v>40208</v>
      </c>
      <c r="E296" t="str">
        <f>ป5.2!E21</f>
        <v>เด็กหญิง</v>
      </c>
      <c r="F296" t="str">
        <f>ป5.2!F21</f>
        <v>สุกานดา</v>
      </c>
      <c r="G296" t="str">
        <f>ป5.2!G21</f>
        <v>หมุดป้อ</v>
      </c>
    </row>
    <row r="297" spans="1:7">
      <c r="A297" t="s">
        <v>198</v>
      </c>
      <c r="B297">
        <f>ป5.2!B22</f>
        <v>3038</v>
      </c>
      <c r="C297">
        <f>ป5.2!C22</f>
        <v>1570501343605</v>
      </c>
      <c r="D297">
        <f>ป5.2!D22</f>
        <v>40132</v>
      </c>
      <c r="E297" t="str">
        <f>ป5.2!E22</f>
        <v>เด็กหญิง</v>
      </c>
      <c r="F297" t="str">
        <f>ป5.2!F22</f>
        <v>ณิชาพร</v>
      </c>
      <c r="G297" t="str">
        <f>ป5.2!G22</f>
        <v>จอมแก้ว</v>
      </c>
    </row>
    <row r="298" spans="1:7">
      <c r="A298" t="s">
        <v>198</v>
      </c>
      <c r="B298">
        <f>ป5.2!B23</f>
        <v>3053</v>
      </c>
      <c r="C298">
        <f>ป5.2!C23</f>
        <v>1579901396917</v>
      </c>
      <c r="D298">
        <f>ป5.2!D23</f>
        <v>40261</v>
      </c>
      <c r="E298" t="str">
        <f>ป5.2!E23</f>
        <v>เด็กหญิง</v>
      </c>
      <c r="F298" t="str">
        <f>ป5.2!F23</f>
        <v>ณัฐสินี</v>
      </c>
      <c r="G298" t="str">
        <f>ป5.2!G23</f>
        <v>กำบิล</v>
      </c>
    </row>
    <row r="299" spans="1:7">
      <c r="A299" t="s">
        <v>198</v>
      </c>
      <c r="B299">
        <f>ป5.2!B24</f>
        <v>3172</v>
      </c>
      <c r="C299">
        <f>ป5.2!C24</f>
        <v>1570501342846</v>
      </c>
      <c r="D299">
        <f>ป5.2!D24</f>
        <v>40092</v>
      </c>
      <c r="E299" t="str">
        <f>ป5.2!E24</f>
        <v>เด็กหญิง</v>
      </c>
      <c r="F299" t="str">
        <f>ป5.2!F24</f>
        <v>ณัฐณิชา</v>
      </c>
      <c r="G299" t="str">
        <f>ป5.2!G24</f>
        <v>เชื้อเมืองพาน</v>
      </c>
    </row>
    <row r="300" spans="1:7">
      <c r="A300" t="s">
        <v>198</v>
      </c>
      <c r="B300">
        <f>ป5.2!B25</f>
        <v>3175</v>
      </c>
      <c r="C300">
        <f>ป5.2!C25</f>
        <v>1909803474243</v>
      </c>
      <c r="D300">
        <f>ป5.2!D25</f>
        <v>40083</v>
      </c>
      <c r="E300" t="str">
        <f>ป5.2!E25</f>
        <v>เด็กหญิง</v>
      </c>
      <c r="F300" t="str">
        <f>ป5.2!F25</f>
        <v>ณัฏฐกมล</v>
      </c>
      <c r="G300" t="str">
        <f>ป5.2!G25</f>
        <v>ใจหล้า</v>
      </c>
    </row>
    <row r="301" spans="1:7">
      <c r="A301" t="s">
        <v>198</v>
      </c>
      <c r="B301">
        <f>ป5.2!B26</f>
        <v>3180</v>
      </c>
      <c r="C301">
        <f>ป5.2!C26</f>
        <v>1570501345471</v>
      </c>
      <c r="D301">
        <f>ป5.2!D26</f>
        <v>40265</v>
      </c>
      <c r="E301" t="str">
        <f>ป5.2!E26</f>
        <v>เด็กหญิง</v>
      </c>
      <c r="F301" t="str">
        <f>ป5.2!F26</f>
        <v>ปุณชญาณัฏฐ์</v>
      </c>
      <c r="G301" t="str">
        <f>ป5.2!G26</f>
        <v>บุญตัน</v>
      </c>
    </row>
    <row r="302" spans="1:7">
      <c r="A302" t="s">
        <v>198</v>
      </c>
      <c r="B302">
        <f>ป5.2!B27</f>
        <v>3239</v>
      </c>
      <c r="C302">
        <f>ป5.2!C27</f>
        <v>1579901410758</v>
      </c>
      <c r="D302">
        <f>ป5.2!D27</f>
        <v>40354</v>
      </c>
      <c r="E302" t="str">
        <f>ป5.2!E27</f>
        <v>เด็กหญิง</v>
      </c>
      <c r="F302" t="str">
        <f>ป5.2!F27</f>
        <v>ศุภินันชญา</v>
      </c>
      <c r="G302" t="str">
        <f>ป5.2!G27</f>
        <v>พัวศิริประภา</v>
      </c>
    </row>
    <row r="303" spans="1:7">
      <c r="A303" t="s">
        <v>198</v>
      </c>
      <c r="B303">
        <f>ป5.2!B28</f>
        <v>3309</v>
      </c>
      <c r="C303">
        <f>ป5.2!C28</f>
        <v>1570501343923</v>
      </c>
      <c r="D303">
        <f>ป5.2!D28</f>
        <v>40148</v>
      </c>
      <c r="E303" t="str">
        <f>ป5.2!E28</f>
        <v>เด็กหญิง</v>
      </c>
      <c r="F303" t="str">
        <f>ป5.2!F28</f>
        <v>บัณฑิตา</v>
      </c>
      <c r="G303" t="str">
        <f>ป5.2!G28</f>
        <v>อวดสุข</v>
      </c>
    </row>
    <row r="304" spans="1:7">
      <c r="A304" t="s">
        <v>198</v>
      </c>
      <c r="B304">
        <f>ป5.2!B29</f>
        <v>3311</v>
      </c>
      <c r="C304">
        <f>ป5.2!C29</f>
        <v>1100202008859</v>
      </c>
      <c r="D304">
        <f>ป5.2!D29</f>
        <v>40028</v>
      </c>
      <c r="E304" t="str">
        <f>ป5.2!E29</f>
        <v>เด็กหญิง</v>
      </c>
      <c r="F304" t="str">
        <f>ป5.2!F29</f>
        <v>ณภัทรชนก</v>
      </c>
      <c r="G304" t="str">
        <f>ป5.2!G29</f>
        <v>วงศ์คม</v>
      </c>
    </row>
    <row r="305" spans="1:7">
      <c r="A305" t="s">
        <v>198</v>
      </c>
      <c r="B305">
        <f>ป5.2!B30</f>
        <v>3313</v>
      </c>
      <c r="C305">
        <f>ป5.2!C30</f>
        <v>1578000048977</v>
      </c>
      <c r="D305">
        <f>ป5.2!D30</f>
        <v>39995</v>
      </c>
      <c r="E305" t="str">
        <f>ป5.2!E30</f>
        <v>เด็กหญิง</v>
      </c>
      <c r="F305" t="str">
        <f>ป5.2!F30</f>
        <v>วรรณกานต์</v>
      </c>
      <c r="G305" t="str">
        <f>ป5.2!G30</f>
        <v>ยมภา</v>
      </c>
    </row>
    <row r="306" spans="1:7">
      <c r="A306" t="s">
        <v>198</v>
      </c>
      <c r="B306">
        <f>ป5.2!B31</f>
        <v>3314</v>
      </c>
      <c r="C306">
        <f>ป5.2!C31</f>
        <v>1579901365825</v>
      </c>
      <c r="D306">
        <f>ป5.2!D31</f>
        <v>40067</v>
      </c>
      <c r="E306" t="str">
        <f>ป5.2!E31</f>
        <v>เด็กหญิง</v>
      </c>
      <c r="F306" t="str">
        <f>ป5.2!F31</f>
        <v>กาณจ์พิชฌา</v>
      </c>
      <c r="G306" t="str">
        <f>ป5.2!G31</f>
        <v>บุญมารัตน์หิรัญ</v>
      </c>
    </row>
    <row r="307" spans="1:7">
      <c r="A307" t="s">
        <v>198</v>
      </c>
      <c r="B307">
        <f>ป5.2!B32</f>
        <v>3315</v>
      </c>
      <c r="C307">
        <f>ป5.2!C32</f>
        <v>1570501341734</v>
      </c>
      <c r="D307">
        <f>ป5.2!D32</f>
        <v>40016</v>
      </c>
      <c r="E307" t="str">
        <f>ป5.2!E32</f>
        <v>เด็กหญิง</v>
      </c>
      <c r="F307" t="str">
        <f>ป5.2!F32</f>
        <v>ชนิกานต์</v>
      </c>
      <c r="G307" t="str">
        <f>ป5.2!G32</f>
        <v>สิงห์คะนัน</v>
      </c>
    </row>
    <row r="308" spans="1:7">
      <c r="A308" t="s">
        <v>198</v>
      </c>
      <c r="B308" t="e">
        <f>ป5.2!#REF!</f>
        <v>#REF!</v>
      </c>
      <c r="C308" t="e">
        <f>ป5.2!#REF!</f>
        <v>#REF!</v>
      </c>
      <c r="D308" t="e">
        <f>ป5.2!#REF!</f>
        <v>#REF!</v>
      </c>
      <c r="E308" t="e">
        <f>ป5.2!#REF!</f>
        <v>#REF!</v>
      </c>
      <c r="F308" t="e">
        <f>ป5.2!#REF!</f>
        <v>#REF!</v>
      </c>
      <c r="G308" t="e">
        <f>ป5.2!#REF!</f>
        <v>#REF!</v>
      </c>
    </row>
    <row r="309" spans="1:7">
      <c r="A309" t="s">
        <v>198</v>
      </c>
      <c r="B309">
        <f>ป5.2!B33</f>
        <v>3463</v>
      </c>
      <c r="C309">
        <f>ป5.2!C33</f>
        <v>1249900968928</v>
      </c>
      <c r="D309">
        <f>ป5.2!D33</f>
        <v>40295</v>
      </c>
      <c r="E309" t="str">
        <f>ป5.2!E33</f>
        <v>เด็กหญิง</v>
      </c>
      <c r="F309" t="str">
        <f>ป5.2!F33</f>
        <v>สุภาภรณ์</v>
      </c>
      <c r="G309" t="str">
        <f>ป5.2!G33</f>
        <v>แซ่แต้</v>
      </c>
    </row>
    <row r="310" spans="1:7">
      <c r="A310" t="s">
        <v>198</v>
      </c>
      <c r="B310">
        <f>ป5.2!B34</f>
        <v>3466</v>
      </c>
      <c r="C310">
        <f>ป5.2!C34</f>
        <v>1570501342013</v>
      </c>
      <c r="D310">
        <f>ป5.2!D34</f>
        <v>40032</v>
      </c>
      <c r="E310" t="str">
        <f>ป5.2!E34</f>
        <v>เด็กหญิง</v>
      </c>
      <c r="F310" t="str">
        <f>ป5.2!F34</f>
        <v>พิชญ์สินี</v>
      </c>
      <c r="G310" t="str">
        <f>ป5.2!G34</f>
        <v>ราชคม</v>
      </c>
    </row>
    <row r="311" spans="1:7">
      <c r="A311" t="s">
        <v>198</v>
      </c>
      <c r="B311">
        <f>ป5.2!B35</f>
        <v>3585</v>
      </c>
      <c r="C311">
        <f>ป5.2!C35</f>
        <v>1570501343435</v>
      </c>
      <c r="D311">
        <f>ป5.2!D35</f>
        <v>40123</v>
      </c>
      <c r="E311" t="str">
        <f>ป5.2!E35</f>
        <v>เด็กหญิง</v>
      </c>
      <c r="F311" t="str">
        <f>ป5.2!F35</f>
        <v>นิลุบล</v>
      </c>
      <c r="G311" t="str">
        <f>ป5.2!G35</f>
        <v>ผุดผ่อง</v>
      </c>
    </row>
    <row r="312" spans="1:7">
      <c r="A312" t="s">
        <v>198</v>
      </c>
      <c r="B312">
        <f>ป5.2!B36</f>
        <v>3664</v>
      </c>
      <c r="C312">
        <f>ป5.2!C36</f>
        <v>1350101881831</v>
      </c>
      <c r="D312">
        <f>ป5.2!D36</f>
        <v>39960</v>
      </c>
      <c r="E312" t="str">
        <f>ป5.2!E36</f>
        <v>เด็กหญิง</v>
      </c>
      <c r="F312" t="str">
        <f>ป5.2!F36</f>
        <v>กฤติยาณี</v>
      </c>
      <c r="G312" t="str">
        <f>ป5.2!G36</f>
        <v>บกน้อย</v>
      </c>
    </row>
    <row r="313" spans="1:7">
      <c r="A313" t="s">
        <v>198</v>
      </c>
      <c r="B313">
        <f>ป5.2!B37</f>
        <v>3709</v>
      </c>
      <c r="C313">
        <f>ป5.2!C37</f>
        <v>1560101667683</v>
      </c>
      <c r="D313">
        <f>ป5.2!D37</f>
        <v>39955</v>
      </c>
      <c r="E313" t="str">
        <f>ป5.2!E37</f>
        <v>เด็กหญิง</v>
      </c>
      <c r="F313" t="str">
        <f>ป5.2!F37</f>
        <v>ธิชากร</v>
      </c>
      <c r="G313" t="str">
        <f>ป5.2!G37</f>
        <v>ไชมาลา</v>
      </c>
    </row>
    <row r="314" spans="1:7">
      <c r="B314">
        <f>ป5.2!B38</f>
        <v>0</v>
      </c>
      <c r="C314">
        <f>ป5.2!C38</f>
        <v>0</v>
      </c>
      <c r="D314">
        <f>ป5.2!D38</f>
        <v>0</v>
      </c>
      <c r="E314">
        <f>ป5.2!E38</f>
        <v>0</v>
      </c>
      <c r="F314">
        <f>ป5.2!F38</f>
        <v>0</v>
      </c>
      <c r="G314">
        <f>ป5.2!G38</f>
        <v>0</v>
      </c>
    </row>
    <row r="315" spans="1:7">
      <c r="B315">
        <f>ป5.2!B39</f>
        <v>0</v>
      </c>
      <c r="C315">
        <f>ป5.2!C39</f>
        <v>0</v>
      </c>
      <c r="D315">
        <f>ป5.2!D39</f>
        <v>0</v>
      </c>
      <c r="E315">
        <f>ป5.2!E39</f>
        <v>0</v>
      </c>
      <c r="F315">
        <f>ป5.2!F39</f>
        <v>0</v>
      </c>
      <c r="G315">
        <f>ป5.2!G39</f>
        <v>0</v>
      </c>
    </row>
    <row r="316" spans="1:7">
      <c r="B316">
        <f>ป5.2!B40</f>
        <v>0</v>
      </c>
      <c r="C316">
        <f>ป5.2!C40</f>
        <v>0</v>
      </c>
      <c r="D316">
        <f>ป5.2!D40</f>
        <v>0</v>
      </c>
      <c r="E316">
        <f>ป5.2!E40</f>
        <v>0</v>
      </c>
      <c r="F316">
        <f>ป5.2!F40</f>
        <v>0</v>
      </c>
      <c r="G316">
        <f>ป5.2!G40</f>
        <v>0</v>
      </c>
    </row>
    <row r="317" spans="1:7">
      <c r="B317">
        <f>ป5.2!B41</f>
        <v>0</v>
      </c>
      <c r="C317">
        <f>ป5.2!C41</f>
        <v>0</v>
      </c>
      <c r="D317">
        <f>ป5.2!D41</f>
        <v>0</v>
      </c>
      <c r="E317">
        <f>ป5.2!E41</f>
        <v>0</v>
      </c>
      <c r="F317">
        <f>ป5.2!F41</f>
        <v>0</v>
      </c>
      <c r="G317">
        <f>ป5.2!G41</f>
        <v>0</v>
      </c>
    </row>
    <row r="318" spans="1:7">
      <c r="B318">
        <f>ป5.2!B42</f>
        <v>0</v>
      </c>
      <c r="C318">
        <f>ป5.2!C42</f>
        <v>0</v>
      </c>
      <c r="D318">
        <f>ป5.2!D42</f>
        <v>0</v>
      </c>
      <c r="E318">
        <f>ป5.2!E42</f>
        <v>0</v>
      </c>
      <c r="F318">
        <f>ป5.2!F42</f>
        <v>0</v>
      </c>
      <c r="G318">
        <f>ป5.2!G42</f>
        <v>0</v>
      </c>
    </row>
    <row r="319" spans="1:7">
      <c r="B319">
        <f>ป5.2!B43</f>
        <v>0</v>
      </c>
      <c r="C319">
        <f>ป5.2!C43</f>
        <v>0</v>
      </c>
      <c r="D319">
        <f>ป5.2!D43</f>
        <v>0</v>
      </c>
      <c r="E319">
        <f>ป5.2!E43</f>
        <v>0</v>
      </c>
      <c r="F319">
        <f>ป5.2!F43</f>
        <v>0</v>
      </c>
      <c r="G319">
        <f>ป5.2!G43</f>
        <v>0</v>
      </c>
    </row>
    <row r="320" spans="1:7">
      <c r="B320">
        <f>ป5.2!B44</f>
        <v>0</v>
      </c>
      <c r="C320">
        <f>ป5.2!C44</f>
        <v>0</v>
      </c>
      <c r="D320">
        <f>ป5.2!D44</f>
        <v>0</v>
      </c>
      <c r="E320">
        <f>ป5.2!E44</f>
        <v>0</v>
      </c>
      <c r="F320">
        <f>ป5.2!F44</f>
        <v>0</v>
      </c>
      <c r="G320">
        <f>ป5.2!G44</f>
        <v>0</v>
      </c>
    </row>
    <row r="321" spans="1:7">
      <c r="A321" t="s">
        <v>220</v>
      </c>
      <c r="B321">
        <f>ป6.1!B7</f>
        <v>2896</v>
      </c>
      <c r="C321">
        <f>ป6.1!C7</f>
        <v>1570501332743</v>
      </c>
      <c r="D321">
        <f>ป6.1!D7</f>
        <v>39385</v>
      </c>
      <c r="E321" t="str">
        <f>ป6.1!E7</f>
        <v>เด็กชาย</v>
      </c>
      <c r="F321" t="str">
        <f>ป6.1!F7</f>
        <v>ชญาน์ทิพย์</v>
      </c>
      <c r="G321" t="str">
        <f>ป6.1!G7</f>
        <v>ตาสม</v>
      </c>
    </row>
    <row r="322" spans="1:7">
      <c r="A322" t="s">
        <v>220</v>
      </c>
      <c r="B322">
        <f>ป6.1!B8</f>
        <v>2900</v>
      </c>
      <c r="C322">
        <f>ป6.1!C8</f>
        <v>1579901241468</v>
      </c>
      <c r="D322">
        <f>ป6.1!D8</f>
        <v>39254</v>
      </c>
      <c r="E322" t="str">
        <f>ป6.1!E8</f>
        <v>เด็กชาย</v>
      </c>
      <c r="F322" t="str">
        <f>ป6.1!F8</f>
        <v>พัชรพล</v>
      </c>
      <c r="G322" t="str">
        <f>ป6.1!G8</f>
        <v>ตาหน่อแก้ว</v>
      </c>
    </row>
    <row r="323" spans="1:7">
      <c r="A323" t="s">
        <v>220</v>
      </c>
      <c r="B323">
        <f>ป6.1!B9</f>
        <v>2912</v>
      </c>
      <c r="C323">
        <f>ป6.1!C9</f>
        <v>1570501339357</v>
      </c>
      <c r="D323">
        <f>ป6.1!D9</f>
        <v>39819</v>
      </c>
      <c r="E323" t="str">
        <f>ป6.1!E9</f>
        <v>เด็กชาย</v>
      </c>
      <c r="F323" t="str">
        <f>ป6.1!F9</f>
        <v>ธีรภัทร</v>
      </c>
      <c r="G323" t="str">
        <f>ป6.1!G9</f>
        <v>จิตคำ</v>
      </c>
    </row>
    <row r="324" spans="1:7">
      <c r="A324" t="s">
        <v>220</v>
      </c>
      <c r="B324">
        <f>ป6.1!B10</f>
        <v>2913</v>
      </c>
      <c r="C324">
        <f>ป6.1!C10</f>
        <v>1909803427229</v>
      </c>
      <c r="D324">
        <f>ป6.1!D10</f>
        <v>39930</v>
      </c>
      <c r="E324" t="str">
        <f>ป6.1!E10</f>
        <v>เด็กชาย</v>
      </c>
      <c r="F324" t="str">
        <f>ป6.1!F10</f>
        <v>ณัฐพงษ์</v>
      </c>
      <c r="G324" t="str">
        <f>ป6.1!G10</f>
        <v>ชมภู</v>
      </c>
    </row>
    <row r="325" spans="1:7">
      <c r="A325" t="s">
        <v>220</v>
      </c>
      <c r="B325">
        <f>ป6.1!B11</f>
        <v>2915</v>
      </c>
      <c r="C325">
        <f>ป6.1!C11</f>
        <v>1579901328474</v>
      </c>
      <c r="D325">
        <f>ป6.1!D11</f>
        <v>39823</v>
      </c>
      <c r="E325" t="str">
        <f>ป6.1!E11</f>
        <v>เด็กชาย</v>
      </c>
      <c r="F325" t="str">
        <f>ป6.1!F11</f>
        <v>กตัญญู</v>
      </c>
      <c r="G325" t="str">
        <f>ป6.1!G11</f>
        <v>เหมยต่อม</v>
      </c>
    </row>
    <row r="326" spans="1:7">
      <c r="A326" t="s">
        <v>220</v>
      </c>
      <c r="B326">
        <f>ป6.1!B12</f>
        <v>2926</v>
      </c>
      <c r="C326">
        <f>ป6.1!C12</f>
        <v>1570501336072</v>
      </c>
      <c r="D326">
        <f>ป6.1!D12</f>
        <v>39601</v>
      </c>
      <c r="E326" t="str">
        <f>ป6.1!E12</f>
        <v>เด็กชาย</v>
      </c>
      <c r="F326" t="str">
        <f>ป6.1!F12</f>
        <v>กิตติภพ</v>
      </c>
      <c r="G326" t="str">
        <f>ป6.1!G12</f>
        <v>ตาสาย</v>
      </c>
    </row>
    <row r="327" spans="1:7">
      <c r="A327" t="s">
        <v>220</v>
      </c>
      <c r="B327">
        <f>ป6.1!B13</f>
        <v>2931</v>
      </c>
      <c r="C327">
        <f>ป6.1!C13</f>
        <v>1570501337729</v>
      </c>
      <c r="D327">
        <f>ป6.1!D13</f>
        <v>39708</v>
      </c>
      <c r="E327" t="str">
        <f>ป6.1!E13</f>
        <v>เด็กชาย</v>
      </c>
      <c r="F327" t="str">
        <f>ป6.1!F13</f>
        <v>บารมี</v>
      </c>
      <c r="G327" t="str">
        <f>ป6.1!G13</f>
        <v>สมชนะ</v>
      </c>
    </row>
    <row r="328" spans="1:7">
      <c r="A328" t="s">
        <v>220</v>
      </c>
      <c r="B328">
        <f>ป6.1!B14</f>
        <v>2953</v>
      </c>
      <c r="C328">
        <f>ป6.1!C14</f>
        <v>1570501336897</v>
      </c>
      <c r="D328">
        <f>ป6.1!D14</f>
        <v>39655</v>
      </c>
      <c r="E328" t="str">
        <f>ป6.1!E14</f>
        <v>เด็กชาย</v>
      </c>
      <c r="F328" t="str">
        <f>ป6.1!F14</f>
        <v>ณัฐพงษ์</v>
      </c>
      <c r="G328" t="str">
        <f>ป6.1!G14</f>
        <v>อามอ</v>
      </c>
    </row>
    <row r="329" spans="1:7">
      <c r="A329" t="s">
        <v>220</v>
      </c>
      <c r="B329">
        <f>ป6.1!B15</f>
        <v>2998</v>
      </c>
      <c r="C329">
        <f>ป6.1!C15</f>
        <v>1570501340461</v>
      </c>
      <c r="D329">
        <f>ป6.1!D15</f>
        <v>39907</v>
      </c>
      <c r="E329" t="str">
        <f>ป6.1!E15</f>
        <v>เด็กชาย</v>
      </c>
      <c r="F329" t="str">
        <f>ป6.1!F15</f>
        <v>พรหมพิริยะ</v>
      </c>
      <c r="G329" t="str">
        <f>ป6.1!G15</f>
        <v>กุณณาทาทิพย์</v>
      </c>
    </row>
    <row r="330" spans="1:7">
      <c r="A330" t="s">
        <v>220</v>
      </c>
      <c r="B330">
        <f>ป6.1!B16</f>
        <v>3164</v>
      </c>
      <c r="C330">
        <f>ป6.1!C16</f>
        <v>1570501340487</v>
      </c>
      <c r="D330">
        <f>ป6.1!D16</f>
        <v>39909</v>
      </c>
      <c r="E330" t="str">
        <f>ป6.1!E16</f>
        <v>เด็กชาย</v>
      </c>
      <c r="F330" t="str">
        <f>ป6.1!F16</f>
        <v>กิตติกวิน</v>
      </c>
      <c r="G330" t="str">
        <f>ป6.1!G16</f>
        <v>พรมปั๋น</v>
      </c>
    </row>
    <row r="331" spans="1:7">
      <c r="A331" t="s">
        <v>220</v>
      </c>
      <c r="B331">
        <f>ป6.1!B17</f>
        <v>3167</v>
      </c>
      <c r="C331">
        <f>ป6.1!C17</f>
        <v>1570501337915</v>
      </c>
      <c r="D331">
        <f>ป6.1!D17</f>
        <v>39716</v>
      </c>
      <c r="E331" t="str">
        <f>ป6.1!E17</f>
        <v>เด็กชาย</v>
      </c>
      <c r="F331" t="str">
        <f>ป6.1!F17</f>
        <v>สีหชัย</v>
      </c>
      <c r="G331" t="str">
        <f>ป6.1!G17</f>
        <v>วงค์แสนศรี</v>
      </c>
    </row>
    <row r="332" spans="1:7">
      <c r="A332" t="s">
        <v>220</v>
      </c>
      <c r="B332">
        <f>ป6.1!B18</f>
        <v>3223</v>
      </c>
      <c r="C332">
        <f>ป6.1!C18</f>
        <v>1570501338636</v>
      </c>
      <c r="D332">
        <f>ป6.1!D18</f>
        <v>39762</v>
      </c>
      <c r="E332" t="str">
        <f>ป6.1!E18</f>
        <v>เด็กชาย</v>
      </c>
      <c r="F332" t="str">
        <f>ป6.1!F18</f>
        <v>ณฐพงษ์</v>
      </c>
      <c r="G332" t="str">
        <f>ป6.1!G18</f>
        <v>พรมจันทร์</v>
      </c>
    </row>
    <row r="333" spans="1:7">
      <c r="A333" t="s">
        <v>220</v>
      </c>
      <c r="B333">
        <f>ป6.1!B19</f>
        <v>3228</v>
      </c>
      <c r="C333">
        <f>ป6.1!C19</f>
        <v>1579901312900</v>
      </c>
      <c r="D333">
        <f>ป6.1!D19</f>
        <v>39725</v>
      </c>
      <c r="E333" t="str">
        <f>ป6.1!E19</f>
        <v>เด็กชาย</v>
      </c>
      <c r="F333" t="str">
        <f>ป6.1!F19</f>
        <v>พิพัฒน์</v>
      </c>
      <c r="G333" t="str">
        <f>ป6.1!G19</f>
        <v>ขันใจ</v>
      </c>
    </row>
    <row r="334" spans="1:7">
      <c r="A334" t="s">
        <v>220</v>
      </c>
      <c r="B334">
        <f>ป6.1!B20</f>
        <v>3326</v>
      </c>
      <c r="C334">
        <f>ป6.1!C20</f>
        <v>1570501335980</v>
      </c>
      <c r="D334">
        <f>ป6.1!D20</f>
        <v>39590</v>
      </c>
      <c r="E334" t="str">
        <f>ป6.1!E20</f>
        <v>เด็กชาย</v>
      </c>
      <c r="F334" t="str">
        <f>ป6.1!F20</f>
        <v>ศรัณย์</v>
      </c>
      <c r="G334" t="str">
        <f>ป6.1!G20</f>
        <v>สว่าง</v>
      </c>
    </row>
    <row r="335" spans="1:7">
      <c r="A335" t="s">
        <v>220</v>
      </c>
      <c r="B335">
        <f>ป6.1!B21</f>
        <v>3453</v>
      </c>
      <c r="C335">
        <f>ป6.1!C21</f>
        <v>1570501337338</v>
      </c>
      <c r="D335">
        <f>ป6.1!D21</f>
        <v>39687</v>
      </c>
      <c r="E335" t="str">
        <f>ป6.1!E21</f>
        <v>เด็กชาย</v>
      </c>
      <c r="F335" t="str">
        <f>ป6.1!F21</f>
        <v>ณัฐดนัย</v>
      </c>
      <c r="G335" t="str">
        <f>ป6.1!G21</f>
        <v>ป้านภูมิ</v>
      </c>
    </row>
    <row r="336" spans="1:7">
      <c r="A336" t="s">
        <v>220</v>
      </c>
      <c r="B336">
        <f>ป6.1!B22</f>
        <v>3454</v>
      </c>
      <c r="C336">
        <f>ป6.1!C22</f>
        <v>1579901320708</v>
      </c>
      <c r="D336">
        <f>ป6.1!D22</f>
        <v>39775</v>
      </c>
      <c r="E336" t="str">
        <f>ป6.1!E22</f>
        <v>เด็กชาย</v>
      </c>
      <c r="F336" t="str">
        <f>ป6.1!F22</f>
        <v>พฤษชาติ</v>
      </c>
      <c r="G336" t="str">
        <f>ป6.1!G22</f>
        <v>มณีวรรณ์</v>
      </c>
    </row>
    <row r="337" spans="1:7">
      <c r="A337" t="s">
        <v>220</v>
      </c>
      <c r="B337">
        <f>ป6.1!B24</f>
        <v>2918</v>
      </c>
      <c r="C337">
        <f>ป6.1!C24</f>
        <v>1102900175761</v>
      </c>
      <c r="D337">
        <f>ป6.1!D24</f>
        <v>39799</v>
      </c>
      <c r="E337" t="str">
        <f>ป6.1!E24</f>
        <v>เด็กหญิง</v>
      </c>
      <c r="F337" t="str">
        <f>ป6.1!F24</f>
        <v>ยมลพร</v>
      </c>
      <c r="G337" t="str">
        <f>ป6.1!G24</f>
        <v>หมั่นเหมาะ</v>
      </c>
    </row>
    <row r="338" spans="1:7">
      <c r="A338" t="s">
        <v>220</v>
      </c>
      <c r="B338">
        <f>ป6.1!B25</f>
        <v>2919</v>
      </c>
      <c r="C338">
        <f>ป6.1!C25</f>
        <v>1102200279890</v>
      </c>
      <c r="D338">
        <f>ป6.1!D25</f>
        <v>39818</v>
      </c>
      <c r="E338" t="str">
        <f>ป6.1!E25</f>
        <v>เด็กหญิง</v>
      </c>
      <c r="F338" t="str">
        <f>ป6.1!F25</f>
        <v>ธิติยาพร</v>
      </c>
      <c r="G338" t="str">
        <f>ป6.1!G25</f>
        <v>สว่าง</v>
      </c>
    </row>
    <row r="339" spans="1:7">
      <c r="A339" t="s">
        <v>220</v>
      </c>
      <c r="B339">
        <f>ป6.1!B26</f>
        <v>2921</v>
      </c>
      <c r="C339">
        <f>ป6.1!C26</f>
        <v>1510101557896</v>
      </c>
      <c r="D339">
        <f>ป6.1!D26</f>
        <v>39852</v>
      </c>
      <c r="E339" t="str">
        <f>ป6.1!E26</f>
        <v>เด็กหญิง</v>
      </c>
      <c r="F339" t="str">
        <f>ป6.1!F26</f>
        <v>ปวรรัตน์</v>
      </c>
      <c r="G339" t="str">
        <f>ป6.1!G26</f>
        <v>ประทิตย์</v>
      </c>
    </row>
    <row r="340" spans="1:7">
      <c r="A340" t="s">
        <v>220</v>
      </c>
      <c r="B340">
        <f>ป6.1!B27</f>
        <v>2924</v>
      </c>
      <c r="C340">
        <f>ป6.1!C27</f>
        <v>1570501340819</v>
      </c>
      <c r="D340">
        <f>ป6.1!D27</f>
        <v>39938</v>
      </c>
      <c r="E340" t="str">
        <f>ป6.1!E27</f>
        <v>เด็กหญิง</v>
      </c>
      <c r="F340" t="str">
        <f>ป6.1!F27</f>
        <v>กนกวรรณ</v>
      </c>
      <c r="G340" t="str">
        <f>ป6.1!G27</f>
        <v>ตันเขียว</v>
      </c>
    </row>
    <row r="341" spans="1:7">
      <c r="A341" t="s">
        <v>220</v>
      </c>
      <c r="B341">
        <f>ป6.1!B28</f>
        <v>2933</v>
      </c>
      <c r="C341">
        <f>ป6.1!C28</f>
        <v>1570501337273</v>
      </c>
      <c r="D341">
        <f>ป6.1!D28</f>
        <v>39681</v>
      </c>
      <c r="E341" t="str">
        <f>ป6.1!E28</f>
        <v>เด็กหญิง</v>
      </c>
      <c r="F341" t="str">
        <f>ป6.1!F28</f>
        <v>สุภาภรณ์</v>
      </c>
      <c r="G341" t="str">
        <f>ป6.1!G28</f>
        <v>ก๋าใจ</v>
      </c>
    </row>
    <row r="342" spans="1:7">
      <c r="A342" t="s">
        <v>220</v>
      </c>
      <c r="B342">
        <f>ป6.1!B29</f>
        <v>2935</v>
      </c>
      <c r="C342">
        <f>ป6.1!C29</f>
        <v>5570501057125</v>
      </c>
      <c r="D342">
        <f>ป6.1!D29</f>
        <v>39774</v>
      </c>
      <c r="E342" t="str">
        <f>ป6.1!E29</f>
        <v>เด็กหญิง</v>
      </c>
      <c r="F342" t="str">
        <f>ป6.1!F29</f>
        <v>อีเยน</v>
      </c>
      <c r="G342" t="str">
        <f>ป6.1!G29</f>
        <v>เต้</v>
      </c>
    </row>
    <row r="343" spans="1:7">
      <c r="A343" t="s">
        <v>220</v>
      </c>
      <c r="B343">
        <f>ป6.1!B30</f>
        <v>2936</v>
      </c>
      <c r="C343">
        <f>ป6.1!C30</f>
        <v>1408900043425</v>
      </c>
      <c r="D343">
        <f>ป6.1!D30</f>
        <v>39742</v>
      </c>
      <c r="E343" t="str">
        <f>ป6.1!E30</f>
        <v>เด็กหญิง</v>
      </c>
      <c r="F343" t="str">
        <f>ป6.1!F30</f>
        <v>วรัญญา</v>
      </c>
      <c r="G343" t="str">
        <f>ป6.1!G30</f>
        <v>นุชุมภู</v>
      </c>
    </row>
    <row r="344" spans="1:7">
      <c r="A344" t="s">
        <v>220</v>
      </c>
      <c r="B344">
        <f>ป6.1!B31</f>
        <v>2938</v>
      </c>
      <c r="C344">
        <f>ป6.1!C31</f>
        <v>1579901302530</v>
      </c>
      <c r="D344">
        <f>ป6.1!D31</f>
        <v>39665</v>
      </c>
      <c r="E344" t="str">
        <f>ป6.1!E31</f>
        <v>เด็กหญิง</v>
      </c>
      <c r="F344" t="str">
        <f>ป6.1!F31</f>
        <v>จิรพัทร์</v>
      </c>
      <c r="G344" t="str">
        <f>ป6.1!G31</f>
        <v>อุปชา</v>
      </c>
    </row>
    <row r="345" spans="1:7">
      <c r="A345" t="s">
        <v>220</v>
      </c>
      <c r="B345">
        <f>ป6.1!B32</f>
        <v>2999</v>
      </c>
      <c r="C345">
        <f>ป6.1!C32</f>
        <v>1579901344372</v>
      </c>
      <c r="D345">
        <f>ป6.1!D32</f>
        <v>39928</v>
      </c>
      <c r="E345" t="str">
        <f>ป6.1!E32</f>
        <v>เด็กหญิง</v>
      </c>
      <c r="F345" t="str">
        <f>ป6.1!F32</f>
        <v>พีรพรรณ</v>
      </c>
      <c r="G345" t="str">
        <f>ป6.1!G32</f>
        <v>สิงห์คะนัน</v>
      </c>
    </row>
    <row r="346" spans="1:7">
      <c r="A346" t="s">
        <v>220</v>
      </c>
      <c r="B346">
        <f>ป6.1!B33</f>
        <v>3003</v>
      </c>
      <c r="C346">
        <f>ป6.1!C33</f>
        <v>1570501338326</v>
      </c>
      <c r="D346">
        <f>ป6.1!D33</f>
        <v>39746</v>
      </c>
      <c r="E346" t="str">
        <f>ป6.1!E33</f>
        <v>เด็กหญิง</v>
      </c>
      <c r="F346" t="str">
        <f>ป6.1!F33</f>
        <v>สุพัตรา</v>
      </c>
      <c r="G346" t="str">
        <f>ป6.1!G33</f>
        <v>คารวะสมบัติ</v>
      </c>
    </row>
    <row r="347" spans="1:7">
      <c r="A347" t="s">
        <v>220</v>
      </c>
      <c r="B347">
        <f>ป6.1!B34</f>
        <v>3165</v>
      </c>
      <c r="C347">
        <f>ป6.1!C34</f>
        <v>1909803390414</v>
      </c>
      <c r="D347">
        <f>ป6.1!D34</f>
        <v>39806</v>
      </c>
      <c r="E347" t="str">
        <f>ป6.1!E34</f>
        <v>เด็กหญิง</v>
      </c>
      <c r="F347" t="str">
        <f>ป6.1!F34</f>
        <v>วิศรุตา</v>
      </c>
      <c r="G347" t="str">
        <f>ป6.1!G34</f>
        <v>ใจมูลมั่ง</v>
      </c>
    </row>
    <row r="348" spans="1:7">
      <c r="A348" t="s">
        <v>220</v>
      </c>
      <c r="B348">
        <f>ป6.1!B35</f>
        <v>3225</v>
      </c>
      <c r="C348">
        <f>ป6.1!C35</f>
        <v>1570501337940</v>
      </c>
      <c r="D348">
        <f>ป6.1!D35</f>
        <v>39723</v>
      </c>
      <c r="E348" t="str">
        <f>ป6.1!E35</f>
        <v>เด็กหญิง</v>
      </c>
      <c r="F348" t="str">
        <f>ป6.1!F35</f>
        <v>แก้วพา</v>
      </c>
      <c r="G348" t="str">
        <f>ป6.1!G35</f>
        <v>ติดรัก</v>
      </c>
    </row>
    <row r="349" spans="1:7">
      <c r="A349" t="s">
        <v>220</v>
      </c>
      <c r="B349">
        <f>ป6.1!B36</f>
        <v>3226</v>
      </c>
      <c r="C349">
        <f>ป6.1!C36</f>
        <v>1103200173715</v>
      </c>
      <c r="D349">
        <f>ป6.1!D36</f>
        <v>39887</v>
      </c>
      <c r="E349" t="str">
        <f>ป6.1!E36</f>
        <v>เด็กหญิง</v>
      </c>
      <c r="F349" t="str">
        <f>ป6.1!F36</f>
        <v>ขวัญจิรา</v>
      </c>
      <c r="G349" t="str">
        <f>ป6.1!G36</f>
        <v>อวดสุข</v>
      </c>
    </row>
    <row r="350" spans="1:7">
      <c r="A350" t="s">
        <v>220</v>
      </c>
      <c r="B350">
        <f>ป6.1!B37</f>
        <v>3324</v>
      </c>
      <c r="C350">
        <f>ป6.1!C37</f>
        <v>1570501335785</v>
      </c>
      <c r="D350">
        <f>ป6.1!D37</f>
        <v>39563</v>
      </c>
      <c r="E350" t="str">
        <f>ป6.1!E37</f>
        <v>เด็กหญิง</v>
      </c>
      <c r="F350" t="str">
        <f>ป6.1!F37</f>
        <v>จัสมิน ซารีนา</v>
      </c>
      <c r="G350" t="str">
        <f>ป6.1!G37</f>
        <v>ชัยแสน</v>
      </c>
    </row>
    <row r="351" spans="1:7">
      <c r="A351" t="s">
        <v>220</v>
      </c>
      <c r="B351" t="e">
        <f>ป6.1!#REF!</f>
        <v>#REF!</v>
      </c>
      <c r="C351" t="e">
        <f>ป6.1!#REF!</f>
        <v>#REF!</v>
      </c>
      <c r="D351" t="e">
        <f>ป6.1!#REF!</f>
        <v>#REF!</v>
      </c>
      <c r="E351" t="e">
        <f>ป6.1!#REF!</f>
        <v>#REF!</v>
      </c>
      <c r="F351" t="e">
        <f>ป6.1!#REF!</f>
        <v>#REF!</v>
      </c>
      <c r="G351" t="e">
        <f>ป6.1!#REF!</f>
        <v>#REF!</v>
      </c>
    </row>
    <row r="352" spans="1:7">
      <c r="A352" t="s">
        <v>220</v>
      </c>
      <c r="B352">
        <f>ป6.1!B38</f>
        <v>3415</v>
      </c>
      <c r="C352">
        <f>ป6.1!C38</f>
        <v>1578800056494</v>
      </c>
      <c r="D352">
        <f>ป6.1!D38</f>
        <v>39677</v>
      </c>
      <c r="E352" t="str">
        <f>ป6.1!E38</f>
        <v>เด็กหญิง</v>
      </c>
      <c r="F352" t="str">
        <f>ป6.1!F38</f>
        <v>กมลลักษณ์</v>
      </c>
      <c r="G352" t="str">
        <f>ป6.1!G38</f>
        <v>ทรายหมอ</v>
      </c>
    </row>
    <row r="353" spans="1:7">
      <c r="A353" t="s">
        <v>220</v>
      </c>
      <c r="B353">
        <f>ป6.1!B39</f>
        <v>3455</v>
      </c>
      <c r="C353">
        <f>ป6.1!C39</f>
        <v>1209601616442</v>
      </c>
      <c r="D353">
        <f>ป6.1!D39</f>
        <v>39737</v>
      </c>
      <c r="E353" t="str">
        <f>ป6.1!E39</f>
        <v>เด็กหญิง</v>
      </c>
      <c r="F353" t="str">
        <f>ป6.1!F39</f>
        <v>พัชราพร</v>
      </c>
      <c r="G353" t="str">
        <f>ป6.1!G39</f>
        <v>ชินวัฒน์ประภา</v>
      </c>
    </row>
    <row r="354" spans="1:7">
      <c r="A354" t="s">
        <v>220</v>
      </c>
      <c r="B354">
        <f>ป6.1!B40</f>
        <v>3557</v>
      </c>
      <c r="C354">
        <f>ป6.1!C40</f>
        <v>1570501341122</v>
      </c>
      <c r="D354">
        <f>ป6.1!D40</f>
        <v>39961</v>
      </c>
      <c r="E354" t="str">
        <f>ป6.1!E40</f>
        <v>เด็กหญิง</v>
      </c>
      <c r="F354" t="str">
        <f>ป6.1!F40</f>
        <v>รุ่งทิพย์</v>
      </c>
      <c r="G354" t="str">
        <f>ป6.1!G40</f>
        <v>รุ่งพิพัฒน์อรุณ</v>
      </c>
    </row>
    <row r="355" spans="1:7">
      <c r="A355" t="s">
        <v>220</v>
      </c>
      <c r="B355">
        <f>ป6.1!B41</f>
        <v>3685</v>
      </c>
      <c r="C355">
        <f>ป6.1!C41</f>
        <v>1570501337001</v>
      </c>
      <c r="D355">
        <f>ป6.1!D41</f>
        <v>39667</v>
      </c>
      <c r="E355" t="str">
        <f>ป6.1!E41</f>
        <v>เด็กหญิง</v>
      </c>
      <c r="F355" t="str">
        <f>ป6.1!F41</f>
        <v>มัญชุภา</v>
      </c>
      <c r="G355" t="str">
        <f>ป6.1!G41</f>
        <v>เชื้อเมืองพาน</v>
      </c>
    </row>
    <row r="356" spans="1:7">
      <c r="A356" t="s">
        <v>220</v>
      </c>
      <c r="B356">
        <f>ป6.1!B42</f>
        <v>3686</v>
      </c>
      <c r="C356">
        <f>ป6.1!C42</f>
        <v>1509966702737</v>
      </c>
      <c r="D356">
        <f>ป6.1!D42</f>
        <v>39900</v>
      </c>
      <c r="E356" t="str">
        <f>ป6.1!E42</f>
        <v>เด็กหญิง</v>
      </c>
      <c r="F356" t="str">
        <f>ป6.1!F42</f>
        <v>จิราภรณ์</v>
      </c>
      <c r="G356" t="str">
        <f>ป6.1!G42</f>
        <v>ซาทรง</v>
      </c>
    </row>
    <row r="357" spans="1:7">
      <c r="A357" t="s">
        <v>220</v>
      </c>
      <c r="B357">
        <f>ป6.1!B43</f>
        <v>3687</v>
      </c>
      <c r="C357">
        <f>ป6.1!C43</f>
        <v>1560101655430</v>
      </c>
      <c r="D357">
        <f>ป6.1!D43</f>
        <v>39661</v>
      </c>
      <c r="E357" t="str">
        <f>ป6.1!E43</f>
        <v>เด็กหญิง</v>
      </c>
      <c r="F357" t="str">
        <f>ป6.1!F43</f>
        <v>ณัฐธิดา</v>
      </c>
      <c r="G357" t="str">
        <f>ป6.1!G43</f>
        <v>ภาณรมย์</v>
      </c>
    </row>
    <row r="358" spans="1:7">
      <c r="A358" t="s">
        <v>220</v>
      </c>
      <c r="B358">
        <f>ป6.1!B23</f>
        <v>3765</v>
      </c>
      <c r="C358">
        <f>ป6.1!C23</f>
        <v>1209000434978</v>
      </c>
      <c r="D358">
        <f>ป6.1!D23</f>
        <v>39794</v>
      </c>
      <c r="E358" t="str">
        <f>ป6.1!E23</f>
        <v>เด็กชาย</v>
      </c>
      <c r="F358" t="str">
        <f>ป6.1!F23</f>
        <v>ธัญพิสิษฐ์</v>
      </c>
      <c r="G358" t="str">
        <f>ป6.1!G23</f>
        <v>สิ้นเคราะห์</v>
      </c>
    </row>
    <row r="359" spans="1:7">
      <c r="B359">
        <f>ป6.1!B45</f>
        <v>0</v>
      </c>
      <c r="C359">
        <f>ป6.1!C45</f>
        <v>0</v>
      </c>
      <c r="D359">
        <f>ป6.1!D45</f>
        <v>0</v>
      </c>
      <c r="E359">
        <f>ป6.1!E45</f>
        <v>0</v>
      </c>
      <c r="F359">
        <f>ป6.1!F45</f>
        <v>0</v>
      </c>
      <c r="G359">
        <f>ป6.1!G45</f>
        <v>0</v>
      </c>
    </row>
    <row r="360" spans="1:7">
      <c r="B360">
        <f>ป6.1!B46</f>
        <v>0</v>
      </c>
      <c r="C360">
        <f>ป6.1!C46</f>
        <v>0</v>
      </c>
      <c r="D360">
        <f>ป6.1!D46</f>
        <v>0</v>
      </c>
      <c r="E360">
        <f>ป6.1!E46</f>
        <v>0</v>
      </c>
      <c r="F360">
        <f>ป6.1!F46</f>
        <v>0</v>
      </c>
      <c r="G360">
        <f>ป6.1!G46</f>
        <v>0</v>
      </c>
    </row>
    <row r="361" spans="1:7">
      <c r="A361" t="s">
        <v>243</v>
      </c>
      <c r="B361">
        <f>ป6.2!B6</f>
        <v>2910</v>
      </c>
      <c r="C361">
        <f>ป6.2!C6</f>
        <v>1570501338890</v>
      </c>
      <c r="D361">
        <f>ป6.2!D6</f>
        <v>39784</v>
      </c>
      <c r="E361" t="str">
        <f>ป6.2!E6</f>
        <v>เด็กชาย</v>
      </c>
      <c r="F361" t="str">
        <f>ป6.2!F6</f>
        <v>ปภาวี</v>
      </c>
      <c r="G361" t="str">
        <f>ป6.2!G6</f>
        <v>เกษมสุข</v>
      </c>
    </row>
    <row r="362" spans="1:7">
      <c r="A362" t="s">
        <v>243</v>
      </c>
      <c r="B362">
        <f>ป6.2!B7</f>
        <v>2911</v>
      </c>
      <c r="C362">
        <f>ป6.2!C7</f>
        <v>1570501339764</v>
      </c>
      <c r="D362">
        <f>ป6.2!D7</f>
        <v>39848</v>
      </c>
      <c r="E362" t="str">
        <f>ป6.2!E7</f>
        <v>เด็กชาย</v>
      </c>
      <c r="F362" t="str">
        <f>ป6.2!F7</f>
        <v>ณัฐพล</v>
      </c>
      <c r="G362" t="str">
        <f>ป6.2!G7</f>
        <v>ชัยแสน</v>
      </c>
    </row>
    <row r="363" spans="1:7">
      <c r="A363" t="s">
        <v>243</v>
      </c>
      <c r="B363">
        <f>ป6.2!B8</f>
        <v>2914</v>
      </c>
      <c r="C363">
        <f>ป6.2!C8</f>
        <v>1570501332085</v>
      </c>
      <c r="D363">
        <f>ป6.2!D8</f>
        <v>39350</v>
      </c>
      <c r="E363" t="str">
        <f>ป6.2!E8</f>
        <v>เด็กชาย</v>
      </c>
      <c r="F363" t="str">
        <f>ป6.2!F8</f>
        <v>ชนิสร</v>
      </c>
      <c r="G363" t="str">
        <f>ป6.2!G8</f>
        <v>ปริญญา</v>
      </c>
    </row>
    <row r="364" spans="1:7">
      <c r="A364" t="s">
        <v>243</v>
      </c>
      <c r="B364">
        <f>ป6.2!B9</f>
        <v>2925</v>
      </c>
      <c r="C364">
        <f>ป6.2!C9</f>
        <v>1579901299059</v>
      </c>
      <c r="D364">
        <f>ป6.2!D9</f>
        <v>39644</v>
      </c>
      <c r="E364" t="str">
        <f>ป6.2!E9</f>
        <v>เด็กชาย</v>
      </c>
      <c r="F364" t="str">
        <f>ป6.2!F9</f>
        <v>ธีร์จุฑา</v>
      </c>
      <c r="G364" t="str">
        <f>ป6.2!G9</f>
        <v>ยาวิลาศ</v>
      </c>
    </row>
    <row r="365" spans="1:7">
      <c r="A365" t="s">
        <v>243</v>
      </c>
      <c r="B365">
        <f>ป6.2!B10</f>
        <v>2928</v>
      </c>
      <c r="C365">
        <f>ป6.2!C10</f>
        <v>1579901309534</v>
      </c>
      <c r="D365">
        <f>ป6.2!D10</f>
        <v>39705</v>
      </c>
      <c r="E365" t="str">
        <f>ป6.2!E10</f>
        <v>เด็กชาย</v>
      </c>
      <c r="F365" t="str">
        <f>ป6.2!F10</f>
        <v>วัชรพงศ์</v>
      </c>
      <c r="G365" t="str">
        <f>ป6.2!G10</f>
        <v>คำภูมี</v>
      </c>
    </row>
    <row r="366" spans="1:7">
      <c r="A366" t="s">
        <v>243</v>
      </c>
      <c r="B366">
        <f>ป6.2!B11</f>
        <v>2930</v>
      </c>
      <c r="C366">
        <f>ป6.2!C11</f>
        <v>1570501338288</v>
      </c>
      <c r="D366">
        <f>ป6.2!D11</f>
        <v>39739</v>
      </c>
      <c r="E366" t="str">
        <f>ป6.2!E11</f>
        <v>เด็กชาย</v>
      </c>
      <c r="F366" t="str">
        <f>ป6.2!F11</f>
        <v>พิริยะ</v>
      </c>
      <c r="G366" t="str">
        <f>ป6.2!G11</f>
        <v>ก๋าวิตา</v>
      </c>
    </row>
    <row r="367" spans="1:7">
      <c r="A367" t="s">
        <v>243</v>
      </c>
      <c r="B367">
        <f>ป6.2!B12</f>
        <v>2997</v>
      </c>
      <c r="C367">
        <f>ป6.2!C12</f>
        <v>1510101557497</v>
      </c>
      <c r="D367">
        <f>ป6.2!D12</f>
        <v>39846</v>
      </c>
      <c r="E367" t="str">
        <f>ป6.2!E12</f>
        <v>เด็กชาย</v>
      </c>
      <c r="F367" t="str">
        <f>ป6.2!F12</f>
        <v>พลภัทร</v>
      </c>
      <c r="G367" t="str">
        <f>ป6.2!G12</f>
        <v>สีเขียว</v>
      </c>
    </row>
    <row r="368" spans="1:7">
      <c r="A368" t="s">
        <v>243</v>
      </c>
      <c r="B368">
        <f>ป6.2!B13</f>
        <v>3002</v>
      </c>
      <c r="C368">
        <f>ป6.2!C13</f>
        <v>1570501337605</v>
      </c>
      <c r="D368">
        <f>ป6.2!D13</f>
        <v>39701</v>
      </c>
      <c r="E368" t="str">
        <f>ป6.2!E13</f>
        <v>เด็กชาย</v>
      </c>
      <c r="F368" t="str">
        <f>ป6.2!F13</f>
        <v>ธนพนธ์</v>
      </c>
      <c r="G368" t="str">
        <f>ป6.2!G13</f>
        <v>เกตุมักษ์</v>
      </c>
    </row>
    <row r="369" spans="1:7">
      <c r="A369" t="s">
        <v>243</v>
      </c>
      <c r="B369">
        <f>ป6.2!B14</f>
        <v>3100</v>
      </c>
      <c r="C369">
        <f>ป6.2!C14</f>
        <v>1570501332441</v>
      </c>
      <c r="D369">
        <f>ป6.2!D14</f>
        <v>39369</v>
      </c>
      <c r="E369" t="str">
        <f>ป6.2!E14</f>
        <v>เด็กชาย</v>
      </c>
      <c r="F369" t="str">
        <f>ป6.2!F14</f>
        <v>ญาณกิตติ์</v>
      </c>
      <c r="G369" t="str">
        <f>ป6.2!G14</f>
        <v>ภูมิพานทอง</v>
      </c>
    </row>
    <row r="370" spans="1:7">
      <c r="A370" t="s">
        <v>243</v>
      </c>
      <c r="B370">
        <f>ป6.2!B15</f>
        <v>3163</v>
      </c>
      <c r="C370">
        <f>ป6.2!C15</f>
        <v>5571500095113</v>
      </c>
      <c r="D370">
        <f>ป6.2!D15</f>
        <v>39854</v>
      </c>
      <c r="E370" t="str">
        <f>ป6.2!E15</f>
        <v>เด็กชาย</v>
      </c>
      <c r="F370" t="str">
        <f>ป6.2!F15</f>
        <v>ปฏิกร</v>
      </c>
      <c r="G370" t="str">
        <f>ป6.2!G15</f>
        <v>อางี่กู่</v>
      </c>
    </row>
    <row r="371" spans="1:7">
      <c r="A371" t="s">
        <v>243</v>
      </c>
      <c r="B371">
        <f>ป6.2!B16</f>
        <v>3166</v>
      </c>
      <c r="C371">
        <f>ป6.2!C16</f>
        <v>1579901309852</v>
      </c>
      <c r="D371">
        <f>ป6.2!D16</f>
        <v>39707</v>
      </c>
      <c r="E371" t="str">
        <f>ป6.2!E16</f>
        <v>เด็กชาย</v>
      </c>
      <c r="F371" t="str">
        <f>ป6.2!F16</f>
        <v>ภูวิศ</v>
      </c>
      <c r="G371" t="str">
        <f>ป6.2!G16</f>
        <v>ยะหมื่น</v>
      </c>
    </row>
    <row r="372" spans="1:7">
      <c r="A372" t="s">
        <v>243</v>
      </c>
      <c r="B372">
        <f>ป6.2!B17</f>
        <v>3168</v>
      </c>
      <c r="C372">
        <f>ป6.2!C17</f>
        <v>1209000413911</v>
      </c>
      <c r="D372">
        <f>ป6.2!D17</f>
        <v>39694</v>
      </c>
      <c r="E372" t="str">
        <f>ป6.2!E17</f>
        <v>เด็กชาย</v>
      </c>
      <c r="F372" t="str">
        <f>ป6.2!F17</f>
        <v>ปกรณ์เกียรติ</v>
      </c>
      <c r="G372" t="str">
        <f>ป6.2!G17</f>
        <v>สามัคคี</v>
      </c>
    </row>
    <row r="373" spans="1:7">
      <c r="A373" t="s">
        <v>243</v>
      </c>
      <c r="B373">
        <f>ป6.2!B18</f>
        <v>3229</v>
      </c>
      <c r="C373">
        <f>ป6.2!C18</f>
        <v>1579901309101</v>
      </c>
      <c r="D373">
        <f>ป6.2!D18</f>
        <v>39701</v>
      </c>
      <c r="E373" t="str">
        <f>ป6.2!E18</f>
        <v>เด็กชาย</v>
      </c>
      <c r="F373" t="str">
        <f>ป6.2!F18</f>
        <v>ภานุวัฒน์</v>
      </c>
      <c r="G373" t="str">
        <f>ป6.2!G18</f>
        <v>เครือพรมมา</v>
      </c>
    </row>
    <row r="374" spans="1:7">
      <c r="A374" t="s">
        <v>243</v>
      </c>
      <c r="B374">
        <f>ป6.2!B19</f>
        <v>3327</v>
      </c>
      <c r="C374">
        <f>ป6.2!C19</f>
        <v>1579901325394</v>
      </c>
      <c r="D374">
        <f>ป6.2!D19</f>
        <v>39803</v>
      </c>
      <c r="E374" t="str">
        <f>ป6.2!E19</f>
        <v>เด็กชาย</v>
      </c>
      <c r="F374" t="str">
        <f>ป6.2!F19</f>
        <v>จิรายุ</v>
      </c>
      <c r="G374" t="str">
        <f>ป6.2!G19</f>
        <v>สิทธิชัยวงศ์</v>
      </c>
    </row>
    <row r="375" spans="1:7">
      <c r="A375" t="s">
        <v>243</v>
      </c>
      <c r="B375">
        <f>ป6.2!B20</f>
        <v>3456</v>
      </c>
      <c r="C375">
        <f>ป6.2!C20</f>
        <v>1749800474422</v>
      </c>
      <c r="D375">
        <f>ป6.2!D20</f>
        <v>39819</v>
      </c>
      <c r="E375" t="str">
        <f>ป6.2!E20</f>
        <v>เด็กชาย</v>
      </c>
      <c r="F375" t="str">
        <f>ป6.2!F20</f>
        <v>จักริน</v>
      </c>
      <c r="G375" t="str">
        <f>ป6.2!G20</f>
        <v>อินทร์แปง</v>
      </c>
    </row>
    <row r="376" spans="1:7">
      <c r="A376" t="s">
        <v>243</v>
      </c>
      <c r="B376">
        <f>ป6.2!B21</f>
        <v>3458</v>
      </c>
      <c r="C376">
        <f>ป6.2!C21</f>
        <v>1100201967852</v>
      </c>
      <c r="D376">
        <f>ป6.2!D21</f>
        <v>39678</v>
      </c>
      <c r="E376" t="str">
        <f>ป6.2!E21</f>
        <v>เด็กชาย</v>
      </c>
      <c r="F376" t="str">
        <f>ป6.2!F21</f>
        <v>วีระพัทธ</v>
      </c>
      <c r="G376" t="str">
        <f>ป6.2!G21</f>
        <v>พลเยี่ยม</v>
      </c>
    </row>
    <row r="377" spans="1:7">
      <c r="A377" t="s">
        <v>243</v>
      </c>
      <c r="B377" t="e">
        <f>ป6.2!#REF!</f>
        <v>#REF!</v>
      </c>
      <c r="C377" t="e">
        <f>ป6.2!#REF!</f>
        <v>#REF!</v>
      </c>
      <c r="D377" t="e">
        <f>ป6.2!#REF!</f>
        <v>#REF!</v>
      </c>
      <c r="E377" t="e">
        <f>ป6.2!#REF!</f>
        <v>#REF!</v>
      </c>
      <c r="F377" t="e">
        <f>ป6.2!#REF!</f>
        <v>#REF!</v>
      </c>
      <c r="G377" t="e">
        <f>ป6.2!#REF!</f>
        <v>#REF!</v>
      </c>
    </row>
    <row r="378" spans="1:7">
      <c r="A378" t="s">
        <v>243</v>
      </c>
      <c r="B378">
        <f>ป6.2!B24</f>
        <v>2885</v>
      </c>
      <c r="C378">
        <f>ป6.2!C24</f>
        <v>1570501333685</v>
      </c>
      <c r="D378">
        <f>ป6.2!D24</f>
        <v>39406</v>
      </c>
      <c r="E378" t="str">
        <f>ป6.2!E24</f>
        <v>เด็กหญิง</v>
      </c>
      <c r="F378" t="str">
        <f>ป6.2!F24</f>
        <v>เพ็ญนภา</v>
      </c>
      <c r="G378" t="str">
        <f>ป6.2!G24</f>
        <v>คะอูป</v>
      </c>
    </row>
    <row r="379" spans="1:7">
      <c r="A379" t="s">
        <v>243</v>
      </c>
      <c r="B379">
        <f>ป6.2!B25</f>
        <v>2920</v>
      </c>
      <c r="C379">
        <f>ป6.2!C25</f>
        <v>1570501339004</v>
      </c>
      <c r="D379">
        <f>ป6.2!D25</f>
        <v>39793</v>
      </c>
      <c r="E379" t="str">
        <f>ป6.2!E25</f>
        <v>เด็กหญิง</v>
      </c>
      <c r="F379" t="str">
        <f>ป6.2!F25</f>
        <v>อรวรรณยา</v>
      </c>
      <c r="G379" t="str">
        <f>ป6.2!G25</f>
        <v>ปูแปง</v>
      </c>
    </row>
    <row r="380" spans="1:7">
      <c r="A380" t="s">
        <v>243</v>
      </c>
      <c r="B380">
        <f>ป6.2!B26</f>
        <v>2922</v>
      </c>
      <c r="C380">
        <f>ป6.2!C26</f>
        <v>1570501339772</v>
      </c>
      <c r="D380">
        <f>ป6.2!D26</f>
        <v>39848</v>
      </c>
      <c r="E380" t="str">
        <f>ป6.2!E26</f>
        <v>เด็กหญิง</v>
      </c>
      <c r="F380" t="str">
        <f>ป6.2!F26</f>
        <v>ณัฐธิดา</v>
      </c>
      <c r="G380" t="str">
        <f>ป6.2!G26</f>
        <v>ชัยแสน</v>
      </c>
    </row>
    <row r="381" spans="1:7">
      <c r="A381" t="s">
        <v>243</v>
      </c>
      <c r="B381">
        <f>ป6.2!B27</f>
        <v>2923</v>
      </c>
      <c r="C381">
        <f>ป6.2!C27</f>
        <v>1129701467458</v>
      </c>
      <c r="D381">
        <f>ป6.2!D27</f>
        <v>39871</v>
      </c>
      <c r="E381" t="str">
        <f>ป6.2!E27</f>
        <v>เด็กหญิง</v>
      </c>
      <c r="F381" t="str">
        <f>ป6.2!F27</f>
        <v>สุภัคศิริ</v>
      </c>
      <c r="G381" t="str">
        <f>ป6.2!G27</f>
        <v>แซ่งุ่ย</v>
      </c>
    </row>
    <row r="382" spans="1:7">
      <c r="A382" t="s">
        <v>243</v>
      </c>
      <c r="B382">
        <f>ป6.2!B28</f>
        <v>2932</v>
      </c>
      <c r="C382">
        <f>ป6.2!C28</f>
        <v>1349901585339</v>
      </c>
      <c r="D382">
        <f>ป6.2!D28</f>
        <v>39730</v>
      </c>
      <c r="E382" t="str">
        <f>ป6.2!E28</f>
        <v>เด็กหญิง</v>
      </c>
      <c r="F382" t="str">
        <f>ป6.2!F28</f>
        <v>ปรียาภา</v>
      </c>
      <c r="G382" t="str">
        <f>ป6.2!G28</f>
        <v>ใจมาลา</v>
      </c>
    </row>
    <row r="383" spans="1:7">
      <c r="A383" t="s">
        <v>243</v>
      </c>
      <c r="B383">
        <f>ป6.2!B29</f>
        <v>2934</v>
      </c>
      <c r="C383">
        <f>ป6.2!C29</f>
        <v>1417300051248</v>
      </c>
      <c r="D383">
        <f>ป6.2!D29</f>
        <v>39594</v>
      </c>
      <c r="E383" t="str">
        <f>ป6.2!E29</f>
        <v>เด็กหญิง</v>
      </c>
      <c r="F383" t="str">
        <f>ป6.2!F29</f>
        <v>ธราทิพย์</v>
      </c>
      <c r="G383" t="str">
        <f>ป6.2!G29</f>
        <v>เชื้อเมืองพาน</v>
      </c>
    </row>
    <row r="384" spans="1:7">
      <c r="A384" t="s">
        <v>243</v>
      </c>
      <c r="B384">
        <f>ป6.2!B30</f>
        <v>2937</v>
      </c>
      <c r="C384">
        <f>ป6.2!C30</f>
        <v>1570501338628</v>
      </c>
      <c r="D384">
        <f>ป6.2!D30</f>
        <v>39767</v>
      </c>
      <c r="E384" t="str">
        <f>ป6.2!E30</f>
        <v>เด็กหญิง</v>
      </c>
      <c r="F384" t="str">
        <f>ป6.2!F30</f>
        <v>กรธิการ์</v>
      </c>
      <c r="G384" t="str">
        <f>ป6.2!G30</f>
        <v>กิตติสมร</v>
      </c>
    </row>
    <row r="385" spans="1:7">
      <c r="A385" t="s">
        <v>243</v>
      </c>
      <c r="B385">
        <f>ป6.2!B31</f>
        <v>2948</v>
      </c>
      <c r="C385">
        <f>ป6.2!C31</f>
        <v>1570501340045</v>
      </c>
      <c r="D385">
        <f>ป6.2!D31</f>
        <v>39869</v>
      </c>
      <c r="E385" t="str">
        <f>ป6.2!E31</f>
        <v>เด็กหญิง</v>
      </c>
      <c r="F385" t="str">
        <f>ป6.2!F31</f>
        <v>รวิสรา</v>
      </c>
      <c r="G385" t="str">
        <f>ป6.2!G31</f>
        <v>มณีรัตน์</v>
      </c>
    </row>
    <row r="386" spans="1:7">
      <c r="A386" t="s">
        <v>243</v>
      </c>
      <c r="B386">
        <f>ป6.2!B32</f>
        <v>2967</v>
      </c>
      <c r="C386">
        <f>ป6.2!C32</f>
        <v>1570501339047</v>
      </c>
      <c r="D386">
        <f>ป6.2!D32</f>
        <v>39797</v>
      </c>
      <c r="E386" t="str">
        <f>ป6.2!E32</f>
        <v>เด็กหญิง</v>
      </c>
      <c r="F386" t="str">
        <f>ป6.2!F32</f>
        <v>วรรณกร</v>
      </c>
      <c r="G386" t="str">
        <f>ป6.2!G32</f>
        <v>มาลาโรจน์</v>
      </c>
    </row>
    <row r="387" spans="1:7">
      <c r="A387" t="s">
        <v>243</v>
      </c>
      <c r="B387">
        <f>ป6.2!B33</f>
        <v>3000</v>
      </c>
      <c r="C387">
        <f>ป6.2!C33</f>
        <v>1839902069429</v>
      </c>
      <c r="D387">
        <f>ป6.2!D33</f>
        <v>39911</v>
      </c>
      <c r="E387" t="str">
        <f>ป6.2!E33</f>
        <v>เด็กหญิง</v>
      </c>
      <c r="F387" t="str">
        <f>ป6.2!F33</f>
        <v>กาญจนาภรณ์</v>
      </c>
      <c r="G387" t="str">
        <f>ป6.2!G33</f>
        <v>แลสันกลาง</v>
      </c>
    </row>
    <row r="388" spans="1:7">
      <c r="A388" t="s">
        <v>243</v>
      </c>
      <c r="B388">
        <f>ป6.2!B34</f>
        <v>3169</v>
      </c>
      <c r="C388">
        <f>ป6.2!C34</f>
        <v>1609900894271</v>
      </c>
      <c r="D388">
        <f>ป6.2!D34</f>
        <v>39684</v>
      </c>
      <c r="E388" t="str">
        <f>ป6.2!E34</f>
        <v>เด็กหญิง</v>
      </c>
      <c r="F388" t="str">
        <f>ป6.2!F34</f>
        <v>มนัญญา</v>
      </c>
      <c r="G388" t="str">
        <f>ป6.2!G34</f>
        <v>ยิ้มเยื้อน</v>
      </c>
    </row>
    <row r="389" spans="1:7">
      <c r="A389" t="s">
        <v>243</v>
      </c>
      <c r="B389">
        <f>ป6.2!B35</f>
        <v>3192</v>
      </c>
      <c r="C389">
        <f>ป6.2!C35</f>
        <v>1570501330449</v>
      </c>
      <c r="D389">
        <f>ป6.2!D35</f>
        <v>39257</v>
      </c>
      <c r="E389" t="str">
        <f>ป6.2!E35</f>
        <v>เด็กหญิง</v>
      </c>
      <c r="F389" t="str">
        <f>ป6.2!F35</f>
        <v>กุลธิดา</v>
      </c>
      <c r="G389" t="str">
        <f>ป6.2!G35</f>
        <v>มาจักร์</v>
      </c>
    </row>
    <row r="390" spans="1:7">
      <c r="A390" t="s">
        <v>243</v>
      </c>
      <c r="B390">
        <f>ป6.2!B36</f>
        <v>3227</v>
      </c>
      <c r="C390">
        <f>ป6.2!C36</f>
        <v>1570501340037</v>
      </c>
      <c r="D390">
        <f>ป6.2!D36</f>
        <v>39864</v>
      </c>
      <c r="E390" t="str">
        <f>ป6.2!E36</f>
        <v>เด็กหญิง</v>
      </c>
      <c r="F390" t="str">
        <f>ป6.2!F36</f>
        <v>พฤกธิพร</v>
      </c>
      <c r="G390" t="str">
        <f>ป6.2!G36</f>
        <v>สีสัน</v>
      </c>
    </row>
    <row r="391" spans="1:7">
      <c r="A391" t="s">
        <v>243</v>
      </c>
      <c r="B391">
        <f>ป6.2!B37</f>
        <v>3329</v>
      </c>
      <c r="C391">
        <f>ป6.2!C37</f>
        <v>1579901333885</v>
      </c>
      <c r="D391">
        <f>ป6.2!D37</f>
        <v>39856</v>
      </c>
      <c r="E391" t="str">
        <f>ป6.2!E37</f>
        <v>เด็กหญิง</v>
      </c>
      <c r="F391" t="str">
        <f>ป6.2!F37</f>
        <v>เสาวลักษณ์</v>
      </c>
      <c r="G391" t="str">
        <f>ป6.2!G37</f>
        <v>บุตรทอง</v>
      </c>
    </row>
    <row r="392" spans="1:7">
      <c r="A392" t="s">
        <v>243</v>
      </c>
      <c r="B392">
        <f>ป6.2!B38</f>
        <v>3408</v>
      </c>
      <c r="C392">
        <f>ป6.2!C38</f>
        <v>1103704330601</v>
      </c>
      <c r="D392">
        <f>ป6.2!D38</f>
        <v>39633</v>
      </c>
      <c r="E392" t="str">
        <f>ป6.2!E38</f>
        <v>เด็กหญิง</v>
      </c>
      <c r="F392" t="str">
        <f>ป6.2!F38</f>
        <v>อัญญาศาณิ</v>
      </c>
      <c r="G392" t="str">
        <f>ป6.2!G38</f>
        <v>ทินภัทร</v>
      </c>
    </row>
    <row r="393" spans="1:7">
      <c r="A393" t="s">
        <v>243</v>
      </c>
      <c r="B393">
        <f>ป6.2!B39</f>
        <v>3459</v>
      </c>
      <c r="C393">
        <f>ป6.2!C39</f>
        <v>1101000223024</v>
      </c>
      <c r="D393">
        <f>ป6.2!D39</f>
        <v>39711</v>
      </c>
      <c r="E393" t="str">
        <f>ป6.2!E39</f>
        <v>เด็กหญิง</v>
      </c>
      <c r="F393" t="str">
        <f>ป6.2!F39</f>
        <v>พัชรภร</v>
      </c>
      <c r="G393" t="str">
        <f>ป6.2!G39</f>
        <v>หนูดำ</v>
      </c>
    </row>
    <row r="394" spans="1:7">
      <c r="A394" t="s">
        <v>243</v>
      </c>
      <c r="B394" t="e">
        <f>ป6.2!#REF!</f>
        <v>#REF!</v>
      </c>
      <c r="C394" t="e">
        <f>ป6.2!#REF!</f>
        <v>#REF!</v>
      </c>
      <c r="D394" t="e">
        <f>ป6.2!#REF!</f>
        <v>#REF!</v>
      </c>
      <c r="E394" t="e">
        <f>ป6.2!#REF!</f>
        <v>#REF!</v>
      </c>
      <c r="F394" t="e">
        <f>ป6.2!#REF!</f>
        <v>#REF!</v>
      </c>
      <c r="G394" t="e">
        <f>ป6.2!#REF!</f>
        <v>#REF!</v>
      </c>
    </row>
    <row r="395" spans="1:7">
      <c r="A395" t="s">
        <v>243</v>
      </c>
      <c r="B395">
        <f>ป6.2!B40</f>
        <v>3665</v>
      </c>
      <c r="C395">
        <f>ป6.2!C40</f>
        <v>1909803380486</v>
      </c>
      <c r="D395">
        <f>ป6.2!D40</f>
        <v>39776</v>
      </c>
      <c r="E395" t="str">
        <f>ป6.2!E40</f>
        <v>เด็กหญิง</v>
      </c>
      <c r="F395" t="str">
        <f>ป6.2!F40</f>
        <v>นันทิชา</v>
      </c>
      <c r="G395" t="str">
        <f>ป6.2!G40</f>
        <v>เงินเย็น</v>
      </c>
    </row>
    <row r="396" spans="1:7">
      <c r="A396" t="s">
        <v>243</v>
      </c>
      <c r="B396">
        <f>ป6.2!B41</f>
        <v>3666</v>
      </c>
      <c r="C396">
        <f>ป6.2!C41</f>
        <v>1570501336790</v>
      </c>
      <c r="D396">
        <f>ป6.2!D41</f>
        <v>39646</v>
      </c>
      <c r="E396" t="str">
        <f>ป6.2!E41</f>
        <v>เด็กหญิง</v>
      </c>
      <c r="F396" t="str">
        <f>ป6.2!F41</f>
        <v>อริสรา</v>
      </c>
      <c r="G396" t="str">
        <f>ป6.2!G41</f>
        <v>สุวรรณวงษ์</v>
      </c>
    </row>
    <row r="397" spans="1:7">
      <c r="A397" t="s">
        <v>243</v>
      </c>
      <c r="B397">
        <f>ป6.2!B42</f>
        <v>3684</v>
      </c>
      <c r="C397">
        <f>ป6.2!C42</f>
        <v>1570501341823</v>
      </c>
      <c r="D397">
        <f>ป6.2!D42</f>
        <v>40026</v>
      </c>
      <c r="E397" t="str">
        <f>ป6.2!E42</f>
        <v>เด็กหญิง</v>
      </c>
      <c r="F397" t="str">
        <f>ป6.2!F42</f>
        <v>รุ่งรวี</v>
      </c>
      <c r="G397" t="str">
        <f>ป6.2!G42</f>
        <v>เครืออินตา</v>
      </c>
    </row>
    <row r="398" spans="1:7">
      <c r="B398">
        <f>ป6.2!B43</f>
        <v>3867</v>
      </c>
      <c r="C398">
        <f>ป6.2!C43</f>
        <v>1102400216174</v>
      </c>
      <c r="D398">
        <f>ป6.2!D43</f>
        <v>39582</v>
      </c>
      <c r="E398" t="str">
        <f>ป6.2!E43</f>
        <v>เด็กหญิง</v>
      </c>
      <c r="F398" t="str">
        <f>ป6.2!F43</f>
        <v xml:space="preserve">เมฆขลา </v>
      </c>
      <c r="G398" t="str">
        <f>ป6.2!G43</f>
        <v>บุญวิเศษ</v>
      </c>
    </row>
    <row r="399" spans="1:7">
      <c r="B399">
        <f>เข้าออก!A97</f>
        <v>3868</v>
      </c>
      <c r="C399" t="e">
        <f>ป6.2!#REF!</f>
        <v>#REF!</v>
      </c>
      <c r="D399" t="e">
        <f>ป6.2!#REF!</f>
        <v>#REF!</v>
      </c>
      <c r="E399" t="e">
        <f>ป6.2!#REF!</f>
        <v>#REF!</v>
      </c>
      <c r="F399" t="e">
        <f>ป6.2!#REF!</f>
        <v>#REF!</v>
      </c>
      <c r="G399" t="e">
        <f>ป6.2!#REF!</f>
        <v>#REF!</v>
      </c>
    </row>
    <row r="400" spans="1:7">
      <c r="B400">
        <f>ป6.2!B44</f>
        <v>0</v>
      </c>
      <c r="C400">
        <f>ป6.2!C44</f>
        <v>0</v>
      </c>
      <c r="D400">
        <f>ป6.2!D44</f>
        <v>0</v>
      </c>
      <c r="E400">
        <f>ป6.2!E44</f>
        <v>0</v>
      </c>
      <c r="F400">
        <f>ป6.2!F44</f>
        <v>0</v>
      </c>
      <c r="G400">
        <f>ป6.2!G44</f>
        <v>0</v>
      </c>
    </row>
    <row r="401" spans="1:7">
      <c r="A401" t="s">
        <v>262</v>
      </c>
      <c r="B401" t="e">
        <f>ม1.1!#REF!</f>
        <v>#REF!</v>
      </c>
      <c r="C401" t="e">
        <f>ม1.1!#REF!</f>
        <v>#REF!</v>
      </c>
      <c r="D401" t="e">
        <f>ม1.1!#REF!</f>
        <v>#REF!</v>
      </c>
      <c r="E401" t="e">
        <f>ม1.1!#REF!</f>
        <v>#REF!</v>
      </c>
      <c r="F401" t="e">
        <f>ม1.1!#REF!</f>
        <v>#REF!</v>
      </c>
      <c r="G401" t="e">
        <f>ม1.1!#REF!</f>
        <v>#REF!</v>
      </c>
    </row>
    <row r="402" spans="1:7">
      <c r="A402" t="s">
        <v>262</v>
      </c>
      <c r="B402">
        <f>ม1.1!B7</f>
        <v>2876</v>
      </c>
      <c r="C402">
        <f>ม1.1!C7</f>
        <v>1579901249451</v>
      </c>
      <c r="D402">
        <f>ม1.1!D7</f>
        <v>39316</v>
      </c>
      <c r="E402" t="str">
        <f>ม1.1!E7</f>
        <v>เด็กชาย</v>
      </c>
      <c r="F402" t="str">
        <f>ม1.1!F7</f>
        <v>ณัฐพงศ์</v>
      </c>
      <c r="G402" t="str">
        <f>ม1.1!G7</f>
        <v>หน่อเมือง</v>
      </c>
    </row>
    <row r="403" spans="1:7">
      <c r="A403" t="s">
        <v>262</v>
      </c>
      <c r="B403">
        <f>ม1.1!B8</f>
        <v>2894</v>
      </c>
      <c r="C403">
        <f>ม1.1!C8</f>
        <v>1570501333413</v>
      </c>
      <c r="D403">
        <f>ม1.1!D8</f>
        <v>39413</v>
      </c>
      <c r="E403" t="str">
        <f>ม1.1!E8</f>
        <v>เด็กชาย</v>
      </c>
      <c r="F403" t="str">
        <f>ม1.1!F8</f>
        <v>ศุกลวัฒน์</v>
      </c>
      <c r="G403" t="str">
        <f>ม1.1!G8</f>
        <v>อ้ายแสง</v>
      </c>
    </row>
    <row r="404" spans="1:7">
      <c r="A404" t="s">
        <v>262</v>
      </c>
      <c r="B404">
        <f>ม1.1!B9</f>
        <v>3055</v>
      </c>
      <c r="C404">
        <f>ม1.1!C9</f>
        <v>1570501333812</v>
      </c>
      <c r="D404">
        <f>ม1.1!D9</f>
        <v>39449</v>
      </c>
      <c r="E404" t="str">
        <f>ม1.1!E9</f>
        <v>เด็กชาย</v>
      </c>
      <c r="F404" t="str">
        <f>ม1.1!F9</f>
        <v>วิชยา</v>
      </c>
      <c r="G404" t="str">
        <f>ม1.1!G9</f>
        <v>จันทร์ต๊ะ</v>
      </c>
    </row>
    <row r="405" spans="1:7">
      <c r="A405" t="s">
        <v>262</v>
      </c>
      <c r="B405">
        <f>ม1.1!B10</f>
        <v>3051</v>
      </c>
      <c r="C405">
        <f>ม1.1!C10</f>
        <v>1209000362373</v>
      </c>
      <c r="D405">
        <f>ม1.1!D10</f>
        <v>39409</v>
      </c>
      <c r="E405" t="str">
        <f>ม1.1!E10</f>
        <v>เด็กชาย</v>
      </c>
      <c r="F405" t="str">
        <f>ม1.1!F10</f>
        <v>กิตติมา</v>
      </c>
      <c r="G405" t="str">
        <f>ม1.1!G10</f>
        <v>เทพวงค์</v>
      </c>
    </row>
    <row r="406" spans="1:7">
      <c r="A406" t="s">
        <v>262</v>
      </c>
      <c r="B406">
        <f>ม1.1!B11</f>
        <v>2884</v>
      </c>
      <c r="C406">
        <f>ม1.1!C11</f>
        <v>1579901272401</v>
      </c>
      <c r="D406">
        <f>ม1.1!D11</f>
        <v>39459</v>
      </c>
      <c r="E406" t="str">
        <f>ม1.1!E11</f>
        <v>เด็กชาย</v>
      </c>
      <c r="F406" t="str">
        <f>ม1.1!F11</f>
        <v>อภิวัฒน์</v>
      </c>
      <c r="G406" t="str">
        <f>ม1.1!G11</f>
        <v>แก้วนา</v>
      </c>
    </row>
    <row r="407" spans="1:7">
      <c r="A407" t="s">
        <v>262</v>
      </c>
      <c r="B407">
        <f>ม1.1!B12</f>
        <v>3060</v>
      </c>
      <c r="C407">
        <f>ม1.1!C12</f>
        <v>1570501330457</v>
      </c>
      <c r="D407">
        <f>ม1.1!D12</f>
        <v>39260</v>
      </c>
      <c r="E407" t="str">
        <f>ม1.1!E12</f>
        <v>เด็กชาย</v>
      </c>
      <c r="F407" t="str">
        <f>ม1.1!F12</f>
        <v>วุฒิภัทร</v>
      </c>
      <c r="G407" t="str">
        <f>ม1.1!G12</f>
        <v>สมรัตน์</v>
      </c>
    </row>
    <row r="408" spans="1:7">
      <c r="A408" t="s">
        <v>262</v>
      </c>
      <c r="B408">
        <f>ม1.1!B13</f>
        <v>3157</v>
      </c>
      <c r="C408">
        <f>ม1.1!C13</f>
        <v>1579901254900</v>
      </c>
      <c r="D408">
        <f>ม1.1!D13</f>
        <v>39348</v>
      </c>
      <c r="E408" t="str">
        <f>ม1.1!E13</f>
        <v>เด็กชาย</v>
      </c>
      <c r="F408" t="str">
        <f>ม1.1!F13</f>
        <v>ณัฐกฤษณ์</v>
      </c>
      <c r="G408" t="str">
        <f>ม1.1!G13</f>
        <v>มะโนพงษ์</v>
      </c>
    </row>
    <row r="409" spans="1:7">
      <c r="A409" t="s">
        <v>262</v>
      </c>
      <c r="B409">
        <f>ม1.1!B14</f>
        <v>3098</v>
      </c>
      <c r="C409">
        <f>ม1.1!C14</f>
        <v>1570501331666</v>
      </c>
      <c r="D409">
        <f>ม1.1!D14</f>
        <v>39330</v>
      </c>
      <c r="E409" t="str">
        <f>ม1.1!E14</f>
        <v>เด็กชาย</v>
      </c>
      <c r="F409" t="str">
        <f>ม1.1!F14</f>
        <v>ปฐมพงศ์</v>
      </c>
      <c r="G409" t="str">
        <f>ม1.1!G14</f>
        <v>นันใจ</v>
      </c>
    </row>
    <row r="410" spans="1:7">
      <c r="A410" t="s">
        <v>262</v>
      </c>
      <c r="B410">
        <f>ม1.1!B15</f>
        <v>3331</v>
      </c>
      <c r="C410">
        <f>ม1.1!C15</f>
        <v>1209000377532</v>
      </c>
      <c r="D410">
        <f>ม1.1!D15</f>
        <v>39503</v>
      </c>
      <c r="E410" t="str">
        <f>ม1.1!E15</f>
        <v>เด็กชาย</v>
      </c>
      <c r="F410" t="str">
        <f>ม1.1!F15</f>
        <v>ณัฐวัศ</v>
      </c>
      <c r="G410" t="str">
        <f>ม1.1!G15</f>
        <v>ก๋ายศ</v>
      </c>
    </row>
    <row r="411" spans="1:7">
      <c r="A411" t="s">
        <v>262</v>
      </c>
      <c r="B411">
        <f>ม1.1!B16</f>
        <v>2880</v>
      </c>
      <c r="C411">
        <f>ม1.1!C16</f>
        <v>1579901279546</v>
      </c>
      <c r="D411">
        <f>ม1.1!D16</f>
        <v>39501</v>
      </c>
      <c r="E411" t="str">
        <f>ม1.1!E16</f>
        <v>เด็กชาย</v>
      </c>
      <c r="F411" t="str">
        <f>ม1.1!F16</f>
        <v>พีรวิชญ์</v>
      </c>
      <c r="G411" t="str">
        <f>ม1.1!G16</f>
        <v>ปูแปง</v>
      </c>
    </row>
    <row r="412" spans="1:7">
      <c r="A412" t="s">
        <v>262</v>
      </c>
      <c r="B412" t="e">
        <f>ม1.1!#REF!</f>
        <v>#REF!</v>
      </c>
      <c r="C412" t="e">
        <f>ม1.1!#REF!</f>
        <v>#REF!</v>
      </c>
      <c r="D412" t="e">
        <f>ม1.1!#REF!</f>
        <v>#REF!</v>
      </c>
      <c r="E412" t="e">
        <f>ม1.1!#REF!</f>
        <v>#REF!</v>
      </c>
      <c r="F412" t="e">
        <f>ม1.1!#REF!</f>
        <v>#REF!</v>
      </c>
      <c r="G412" t="e">
        <f>ม1.1!#REF!</f>
        <v>#REF!</v>
      </c>
    </row>
    <row r="413" spans="1:7">
      <c r="A413" t="s">
        <v>262</v>
      </c>
      <c r="B413">
        <f>ม1.1!B17</f>
        <v>3870</v>
      </c>
      <c r="C413">
        <f>ม1.1!C17</f>
        <v>1570501332212</v>
      </c>
      <c r="D413">
        <f>ม1.1!D17</f>
        <v>39348</v>
      </c>
      <c r="E413" t="str">
        <f>ม1.1!E17</f>
        <v>เด็กชาย</v>
      </c>
      <c r="F413" t="str">
        <f>ม1.1!F17</f>
        <v>จตุรงค์</v>
      </c>
      <c r="G413" t="str">
        <f>ม1.1!G17</f>
        <v>สุวรรณ์</v>
      </c>
    </row>
    <row r="414" spans="1:7">
      <c r="A414" t="s">
        <v>262</v>
      </c>
      <c r="B414">
        <f>ม1.1!B18</f>
        <v>3871</v>
      </c>
      <c r="C414">
        <f>ม1.1!C18</f>
        <v>1570501335467</v>
      </c>
      <c r="D414">
        <f>ม1.1!D18</f>
        <v>39553</v>
      </c>
      <c r="E414" t="str">
        <f>ม1.1!E18</f>
        <v>เด็กชาย</v>
      </c>
      <c r="F414" t="str">
        <f>ม1.1!F18</f>
        <v>เนติพงษ์</v>
      </c>
      <c r="G414" t="str">
        <f>ม1.1!G18</f>
        <v>ทองคำใบ</v>
      </c>
    </row>
    <row r="415" spans="1:7">
      <c r="A415" t="s">
        <v>262</v>
      </c>
      <c r="B415">
        <f>ม1.1!B19</f>
        <v>2901</v>
      </c>
      <c r="C415">
        <f>ม1.1!C19</f>
        <v>1570501332620</v>
      </c>
      <c r="D415">
        <f>ม1.1!D19</f>
        <v>39378</v>
      </c>
      <c r="E415" t="str">
        <f>ม1.1!E19</f>
        <v>เด็กชาย</v>
      </c>
      <c r="F415" t="str">
        <f>ม1.1!F19</f>
        <v>ธีรวัฒน์</v>
      </c>
      <c r="G415" t="str">
        <f>ม1.1!G19</f>
        <v>บูรณะกิติ</v>
      </c>
    </row>
    <row r="416" spans="1:7">
      <c r="A416" t="s">
        <v>262</v>
      </c>
      <c r="B416">
        <f>ม1.1!B20</f>
        <v>2899</v>
      </c>
      <c r="C416">
        <f>ม1.1!C20</f>
        <v>1570501335441</v>
      </c>
      <c r="D416">
        <f>ม1.1!D20</f>
        <v>39547</v>
      </c>
      <c r="E416" t="str">
        <f>ม1.1!E20</f>
        <v>เด็กชาย</v>
      </c>
      <c r="F416" t="str">
        <f>ม1.1!F20</f>
        <v>อดิศร</v>
      </c>
      <c r="G416" t="str">
        <f>ม1.1!G20</f>
        <v>ตาแก้ว</v>
      </c>
    </row>
    <row r="417" spans="1:7">
      <c r="A417" t="s">
        <v>262</v>
      </c>
      <c r="B417">
        <f>ม1.1!B21</f>
        <v>2881</v>
      </c>
      <c r="C417">
        <f>ม1.1!C21</f>
        <v>1570501335262</v>
      </c>
      <c r="D417">
        <f>ม1.1!D21</f>
        <v>39539</v>
      </c>
      <c r="E417" t="str">
        <f>ม1.1!E21</f>
        <v>เด็กชาย</v>
      </c>
      <c r="F417" t="str">
        <f>ม1.1!F21</f>
        <v>อาชาธร</v>
      </c>
      <c r="G417" t="str">
        <f>ม1.1!G21</f>
        <v>วงค์ขาว</v>
      </c>
    </row>
    <row r="418" spans="1:7">
      <c r="A418" t="s">
        <v>262</v>
      </c>
      <c r="B418">
        <f>ม1.1!B22</f>
        <v>3757</v>
      </c>
      <c r="C418">
        <f>ม1.1!C22</f>
        <v>1570501334746</v>
      </c>
      <c r="D418">
        <f>ม1.1!D22</f>
        <v>39513</v>
      </c>
      <c r="E418" t="str">
        <f>ม1.1!E22</f>
        <v>เด็กชาย</v>
      </c>
      <c r="F418" t="str">
        <f>ม1.1!F22</f>
        <v>ยุทธการ</v>
      </c>
      <c r="G418" t="str">
        <f>ม1.1!G22</f>
        <v>ศรีไพรเจริญ</v>
      </c>
    </row>
    <row r="419" spans="1:7">
      <c r="A419" t="s">
        <v>262</v>
      </c>
      <c r="B419">
        <f>ม1.1!B24</f>
        <v>2903</v>
      </c>
      <c r="C419">
        <f>ม1.1!C24</f>
        <v>1570501334274</v>
      </c>
      <c r="D419">
        <f>ม1.1!D24</f>
        <v>39467</v>
      </c>
      <c r="E419" t="str">
        <f>ม1.1!E24</f>
        <v>เด็กหญิง</v>
      </c>
      <c r="F419" t="str">
        <f>ม1.1!F24</f>
        <v>ณัฐนรี</v>
      </c>
      <c r="G419" t="str">
        <f>ม1.1!G24</f>
        <v>ดวงสุข</v>
      </c>
    </row>
    <row r="420" spans="1:7">
      <c r="A420" t="s">
        <v>262</v>
      </c>
      <c r="B420">
        <f>ม1.1!B25</f>
        <v>2966</v>
      </c>
      <c r="C420">
        <f>ม1.1!C25</f>
        <v>1909803286030</v>
      </c>
      <c r="D420">
        <f>ม1.1!D25</f>
        <v>39476</v>
      </c>
      <c r="E420" t="str">
        <f>ม1.1!E25</f>
        <v>เด็กหญิง</v>
      </c>
      <c r="F420" t="str">
        <f>ม1.1!F25</f>
        <v>อิสรีย์</v>
      </c>
      <c r="G420" t="str">
        <f>ม1.1!G25</f>
        <v>เชื้อเมืองพาน</v>
      </c>
    </row>
    <row r="421" spans="1:7">
      <c r="A421" t="s">
        <v>262</v>
      </c>
      <c r="B421">
        <f>ม1.1!B26</f>
        <v>3290</v>
      </c>
      <c r="C421">
        <f>ม1.1!C26</f>
        <v>1579901247946</v>
      </c>
      <c r="D421">
        <f>ม1.1!D26</f>
        <v>39304</v>
      </c>
      <c r="E421" t="str">
        <f>ม1.1!E26</f>
        <v>เด็กหญิง</v>
      </c>
      <c r="F421" t="str">
        <f>ม1.1!F26</f>
        <v>เลิศลดา</v>
      </c>
      <c r="G421" t="str">
        <f>ม1.1!G26</f>
        <v>ฉัตร์หลวง</v>
      </c>
    </row>
    <row r="422" spans="1:7">
      <c r="A422" t="s">
        <v>262</v>
      </c>
      <c r="B422">
        <f>ม1.1!B27</f>
        <v>3306</v>
      </c>
      <c r="C422">
        <f>ม1.1!C27</f>
        <v>1409903689301</v>
      </c>
      <c r="D422">
        <f>ม1.1!D27</f>
        <v>39559</v>
      </c>
      <c r="E422" t="str">
        <f>ม1.1!E27</f>
        <v>เด็กหญิง</v>
      </c>
      <c r="F422" t="str">
        <f>ม1.1!F27</f>
        <v>นงนภัส</v>
      </c>
      <c r="G422" t="str">
        <f>ม1.1!G27</f>
        <v>พนมไพร</v>
      </c>
    </row>
    <row r="423" spans="1:7">
      <c r="A423" t="s">
        <v>262</v>
      </c>
      <c r="B423">
        <f>ม1.1!B28</f>
        <v>3109</v>
      </c>
      <c r="C423">
        <f>ม1.1!C28</f>
        <v>1570501333049</v>
      </c>
      <c r="D423">
        <f>ม1.1!D28</f>
        <v>39395</v>
      </c>
      <c r="E423" t="str">
        <f>ม1.1!E28</f>
        <v>เด็กหญิง</v>
      </c>
      <c r="F423" t="str">
        <f>ม1.1!F28</f>
        <v>พัชรีรัชต์</v>
      </c>
      <c r="G423" t="str">
        <f>ม1.1!G28</f>
        <v>ลาดคม</v>
      </c>
    </row>
    <row r="424" spans="1:7">
      <c r="A424" t="s">
        <v>262</v>
      </c>
      <c r="B424">
        <f>ม1.1!B29</f>
        <v>3093</v>
      </c>
      <c r="C424">
        <f>ม1.1!C29</f>
        <v>1129902009228</v>
      </c>
      <c r="D424">
        <f>ม1.1!D29</f>
        <v>39095</v>
      </c>
      <c r="E424" t="str">
        <f>ม1.1!E29</f>
        <v>เด็กหญิง</v>
      </c>
      <c r="F424" t="str">
        <f>ม1.1!F29</f>
        <v>ณัฐณิชาช์</v>
      </c>
      <c r="G424" t="str">
        <f>ม1.1!G29</f>
        <v>แก้วศรี</v>
      </c>
    </row>
    <row r="425" spans="1:7">
      <c r="A425" t="s">
        <v>262</v>
      </c>
      <c r="B425">
        <f>ม1.1!B30</f>
        <v>2889</v>
      </c>
      <c r="C425">
        <f>ม1.1!C30</f>
        <v>1579901273459</v>
      </c>
      <c r="D425">
        <f>ม1.1!D30</f>
        <v>39463</v>
      </c>
      <c r="E425" t="str">
        <f>ม1.1!E30</f>
        <v>เด็กหญิง</v>
      </c>
      <c r="F425" t="str">
        <f>ม1.1!F30</f>
        <v>ฐิติกา</v>
      </c>
      <c r="G425" t="str">
        <f>ม1.1!G30</f>
        <v>สิทธิปัญญา</v>
      </c>
    </row>
    <row r="426" spans="1:7">
      <c r="A426" t="s">
        <v>262</v>
      </c>
      <c r="B426">
        <f>ม1.1!B31</f>
        <v>2890</v>
      </c>
      <c r="C426">
        <f>ม1.1!C31</f>
        <v>1502101046761</v>
      </c>
      <c r="D426">
        <f>ม1.1!D31</f>
        <v>39287</v>
      </c>
      <c r="E426" t="str">
        <f>ม1.1!E31</f>
        <v>เด็กหญิง</v>
      </c>
      <c r="F426" t="str">
        <f>ม1.1!F31</f>
        <v>ญาณิศา</v>
      </c>
      <c r="G426" t="str">
        <f>ม1.1!G31</f>
        <v>ตายานะ</v>
      </c>
    </row>
    <row r="427" spans="1:7">
      <c r="A427" t="s">
        <v>262</v>
      </c>
      <c r="B427">
        <f>ม1.1!B32</f>
        <v>3671</v>
      </c>
      <c r="C427">
        <f>ม1.1!C32</f>
        <v>1579901289053</v>
      </c>
      <c r="D427">
        <f>ม1.1!D32</f>
        <v>39570</v>
      </c>
      <c r="E427" t="str">
        <f>ม1.1!E32</f>
        <v>เด็กหญิง</v>
      </c>
      <c r="F427" t="str">
        <f>ม1.1!F32</f>
        <v>ติณณฌา</v>
      </c>
      <c r="G427" t="str">
        <f>ม1.1!G32</f>
        <v>จอมแก้ว</v>
      </c>
    </row>
    <row r="428" spans="1:7">
      <c r="A428" t="s">
        <v>262</v>
      </c>
      <c r="B428">
        <f>ม1.1!B33</f>
        <v>3101</v>
      </c>
      <c r="C428">
        <f>ม1.1!C33</f>
        <v>1570501330171</v>
      </c>
      <c r="D428">
        <f>ม1.1!D33</f>
        <v>39238</v>
      </c>
      <c r="E428" t="str">
        <f>ม1.1!E33</f>
        <v>เด็กหญิง</v>
      </c>
      <c r="F428" t="str">
        <f>ม1.1!F33</f>
        <v>ศุภลักษณ์</v>
      </c>
      <c r="G428" t="str">
        <f>ม1.1!G33</f>
        <v>ศิริคำน้อย</v>
      </c>
    </row>
    <row r="429" spans="1:7">
      <c r="A429" t="s">
        <v>262</v>
      </c>
      <c r="B429">
        <f>ม1.1!B34</f>
        <v>3708</v>
      </c>
      <c r="C429">
        <f>ม1.1!C34</f>
        <v>1149700105633</v>
      </c>
      <c r="D429">
        <f>ม1.1!D34</f>
        <v>39337</v>
      </c>
      <c r="E429" t="str">
        <f>ม1.1!E34</f>
        <v>เด็กหญิง</v>
      </c>
      <c r="F429" t="str">
        <f>ม1.1!F34</f>
        <v>อภิณห์ภร</v>
      </c>
      <c r="G429" t="str">
        <f>ม1.1!G34</f>
        <v>กุลวุฒิพงษ์ศักดิ์</v>
      </c>
    </row>
    <row r="430" spans="1:7">
      <c r="A430" t="s">
        <v>262</v>
      </c>
      <c r="B430">
        <f>ม1.1!B35</f>
        <v>2943</v>
      </c>
      <c r="C430">
        <f>ม1.1!C35</f>
        <v>1570501331607</v>
      </c>
      <c r="D430">
        <f>ม1.1!D35</f>
        <v>39327</v>
      </c>
      <c r="E430" t="str">
        <f>ม1.1!E35</f>
        <v>เด็กหญิง</v>
      </c>
      <c r="F430" t="str">
        <f>ม1.1!F35</f>
        <v>นิชาภัทร</v>
      </c>
      <c r="G430" t="str">
        <f>ม1.1!G35</f>
        <v>พุดซื่อ</v>
      </c>
    </row>
    <row r="431" spans="1:7">
      <c r="A431" t="s">
        <v>262</v>
      </c>
      <c r="B431">
        <f>ม1.1!B36</f>
        <v>2907</v>
      </c>
      <c r="C431">
        <f>ม1.1!C36</f>
        <v>1118700121956</v>
      </c>
      <c r="D431">
        <f>ม1.1!D36</f>
        <v>39446</v>
      </c>
      <c r="E431" t="str">
        <f>ม1.1!E36</f>
        <v>เด็กหญิง</v>
      </c>
      <c r="F431" t="str">
        <f>ม1.1!F36</f>
        <v>วรัญญา</v>
      </c>
      <c r="G431" t="str">
        <f>ม1.1!G36</f>
        <v>อภิสุทธิพงษากุล</v>
      </c>
    </row>
    <row r="432" spans="1:7">
      <c r="A432" t="s">
        <v>262</v>
      </c>
      <c r="B432">
        <f>ม1.1!B37</f>
        <v>2958</v>
      </c>
      <c r="C432">
        <f>ม1.1!C37</f>
        <v>1104200603753</v>
      </c>
      <c r="D432">
        <f>ม1.1!D37</f>
        <v>39368</v>
      </c>
      <c r="E432" t="str">
        <f>ม1.1!E37</f>
        <v>เด็กหญิง</v>
      </c>
      <c r="F432" t="str">
        <f>ม1.1!F37</f>
        <v>จีรนันทร์</v>
      </c>
      <c r="G432" t="str">
        <f>ม1.1!G37</f>
        <v>เสรีไพร</v>
      </c>
    </row>
    <row r="433" spans="1:7">
      <c r="A433" t="s">
        <v>262</v>
      </c>
      <c r="B433">
        <f>ม1.1!B38</f>
        <v>3872</v>
      </c>
      <c r="C433">
        <f>ม1.1!C38</f>
        <v>1570501333693</v>
      </c>
      <c r="D433">
        <f>ม1.1!D38</f>
        <v>39441</v>
      </c>
      <c r="E433" t="str">
        <f>ม1.1!E38</f>
        <v>เด็กหญิง</v>
      </c>
      <c r="F433" t="str">
        <f>ม1.1!F38</f>
        <v>จารุณัฐ</v>
      </c>
      <c r="G433" t="str">
        <f>ม1.1!G38</f>
        <v>วงศ์ราษฎร์</v>
      </c>
    </row>
    <row r="434" spans="1:7">
      <c r="A434" t="s">
        <v>262</v>
      </c>
      <c r="B434" t="e">
        <f>ม1.1!#REF!</f>
        <v>#REF!</v>
      </c>
      <c r="C434" t="e">
        <f>ม1.1!#REF!</f>
        <v>#REF!</v>
      </c>
      <c r="D434" t="e">
        <f>ม1.1!#REF!</f>
        <v>#REF!</v>
      </c>
      <c r="E434" t="e">
        <f>ม1.1!#REF!</f>
        <v>#REF!</v>
      </c>
      <c r="F434" t="e">
        <f>ม1.1!#REF!</f>
        <v>#REF!</v>
      </c>
      <c r="G434" t="e">
        <f>ม1.1!#REF!</f>
        <v>#REF!</v>
      </c>
    </row>
    <row r="435" spans="1:7">
      <c r="A435" t="s">
        <v>262</v>
      </c>
      <c r="B435" t="e">
        <f>ม1.1!#REF!</f>
        <v>#REF!</v>
      </c>
      <c r="C435" t="e">
        <f>ม1.1!#REF!</f>
        <v>#REF!</v>
      </c>
      <c r="D435" t="e">
        <f>ม1.1!#REF!</f>
        <v>#REF!</v>
      </c>
      <c r="E435" t="e">
        <f>ม1.1!#REF!</f>
        <v>#REF!</v>
      </c>
      <c r="F435" t="e">
        <f>ม1.1!#REF!</f>
        <v>#REF!</v>
      </c>
      <c r="G435" t="e">
        <f>ม1.1!#REF!</f>
        <v>#REF!</v>
      </c>
    </row>
    <row r="436" spans="1:7">
      <c r="A436" t="s">
        <v>262</v>
      </c>
      <c r="B436" t="e">
        <f>ม1.1!#REF!</f>
        <v>#REF!</v>
      </c>
      <c r="C436" t="e">
        <f>ม1.1!#REF!</f>
        <v>#REF!</v>
      </c>
      <c r="D436" t="e">
        <f>ม1.1!#REF!</f>
        <v>#REF!</v>
      </c>
      <c r="E436" t="e">
        <f>ม1.1!#REF!</f>
        <v>#REF!</v>
      </c>
      <c r="F436" t="e">
        <f>ม1.1!#REF!</f>
        <v>#REF!</v>
      </c>
      <c r="G436" t="e">
        <f>ม1.1!#REF!</f>
        <v>#REF!</v>
      </c>
    </row>
    <row r="437" spans="1:7">
      <c r="A437" t="s">
        <v>262</v>
      </c>
      <c r="B437" t="e">
        <f>ม1.1!#REF!</f>
        <v>#REF!</v>
      </c>
      <c r="C437" t="e">
        <f>ม1.1!#REF!</f>
        <v>#REF!</v>
      </c>
      <c r="D437" t="e">
        <f>ม1.1!#REF!</f>
        <v>#REF!</v>
      </c>
      <c r="E437" t="e">
        <f>ม1.1!#REF!</f>
        <v>#REF!</v>
      </c>
      <c r="F437" t="e">
        <f>ม1.1!#REF!</f>
        <v>#REF!</v>
      </c>
      <c r="G437" t="e">
        <f>ม1.1!#REF!</f>
        <v>#REF!</v>
      </c>
    </row>
    <row r="438" spans="1:7">
      <c r="B438">
        <f>ม1.1!B39</f>
        <v>2891</v>
      </c>
      <c r="C438">
        <f>ม1.1!C39</f>
        <v>1570501330406</v>
      </c>
      <c r="D438">
        <f>ม1.1!D39</f>
        <v>39252</v>
      </c>
      <c r="E438" t="str">
        <f>ม1.1!E39</f>
        <v>เด็กหญิง</v>
      </c>
      <c r="F438" t="str">
        <f>ม1.1!F39</f>
        <v>ภัทรธิดา</v>
      </c>
      <c r="G438" t="str">
        <f>ม1.1!G39</f>
        <v>ปวนคำ</v>
      </c>
    </row>
    <row r="439" spans="1:7">
      <c r="B439">
        <f>ม1.1!B40</f>
        <v>3882</v>
      </c>
      <c r="C439">
        <f>ม1.1!C40</f>
        <v>1249900845915</v>
      </c>
      <c r="D439">
        <f>ม1.1!D40</f>
        <v>39047</v>
      </c>
      <c r="E439" t="str">
        <f>ม1.1!E40</f>
        <v>เด็กหญิง</v>
      </c>
      <c r="F439" t="str">
        <f>ม1.1!F40</f>
        <v>สิริวรรณ</v>
      </c>
      <c r="G439" t="str">
        <f>ม1.1!G40</f>
        <v>กฤษณะกุล</v>
      </c>
    </row>
    <row r="440" spans="1:7">
      <c r="B440">
        <f>ม1.1!B41</f>
        <v>3886</v>
      </c>
      <c r="C440">
        <f>ม1.1!C41</f>
        <v>1909803221418</v>
      </c>
      <c r="D440">
        <f>ม1.1!D41</f>
        <v>39275</v>
      </c>
      <c r="E440" t="str">
        <f>ม1.1!E41</f>
        <v>เด็กหญิง</v>
      </c>
      <c r="F440" t="str">
        <f>ม1.1!F41</f>
        <v>กรรณิการ์</v>
      </c>
      <c r="G440" t="str">
        <f>ม1.1!G41</f>
        <v>วงค์คำ</v>
      </c>
    </row>
    <row r="441" spans="1:7">
      <c r="A441" t="s">
        <v>280</v>
      </c>
      <c r="B441">
        <f>ม1.2!B7</f>
        <v>3707</v>
      </c>
      <c r="C441">
        <f>ม1.2!C7</f>
        <v>1629900813751</v>
      </c>
      <c r="D441">
        <f>ม1.2!D7</f>
        <v>39292</v>
      </c>
      <c r="E441" t="str">
        <f>ม1.2!E7</f>
        <v>เด็กชาย</v>
      </c>
      <c r="F441" t="str">
        <f>ม1.2!F7</f>
        <v>อำนาจ</v>
      </c>
      <c r="G441" t="str">
        <f>ม1.2!G7</f>
        <v>ศรีมหรรณ์</v>
      </c>
    </row>
    <row r="442" spans="1:7">
      <c r="A442" t="s">
        <v>280</v>
      </c>
      <c r="B442">
        <f>ม1.2!B8</f>
        <v>2877</v>
      </c>
      <c r="C442">
        <f>ม1.2!C8</f>
        <v>1129902061530</v>
      </c>
      <c r="D442">
        <f>ม1.2!D8</f>
        <v>39374</v>
      </c>
      <c r="E442" t="str">
        <f>ม1.2!E8</f>
        <v>เด็กชาย</v>
      </c>
      <c r="F442" t="str">
        <f>ม1.2!F8</f>
        <v>ภูริทัต</v>
      </c>
      <c r="G442" t="str">
        <f>ม1.2!G8</f>
        <v>ชุมภู</v>
      </c>
    </row>
    <row r="443" spans="1:7">
      <c r="A443" t="s">
        <v>280</v>
      </c>
      <c r="B443">
        <f>ม1.2!B9</f>
        <v>3099</v>
      </c>
      <c r="C443">
        <f>ม1.2!C9</f>
        <v>1570501332891</v>
      </c>
      <c r="D443">
        <f>ม1.2!D9</f>
        <v>39390</v>
      </c>
      <c r="E443" t="str">
        <f>ม1.2!E9</f>
        <v>เด็กชาย</v>
      </c>
      <c r="F443" t="str">
        <f>ม1.2!F9</f>
        <v>เวทานต์</v>
      </c>
      <c r="G443" t="str">
        <f>ม1.2!G9</f>
        <v>เดชกล้า</v>
      </c>
    </row>
    <row r="444" spans="1:7">
      <c r="A444" t="s">
        <v>280</v>
      </c>
      <c r="B444">
        <f>ม1.2!B10</f>
        <v>2897</v>
      </c>
      <c r="C444">
        <f>ม1.2!C10</f>
        <v>1570501335912</v>
      </c>
      <c r="D444">
        <f>ม1.2!D10</f>
        <v>39581</v>
      </c>
      <c r="E444" t="str">
        <f>ม1.2!E10</f>
        <v>เด็กชาย</v>
      </c>
      <c r="F444" t="str">
        <f>ม1.2!F10</f>
        <v>ไชยกร</v>
      </c>
      <c r="G444" t="str">
        <f>ม1.2!G10</f>
        <v>ทาซาว</v>
      </c>
    </row>
    <row r="445" spans="1:7">
      <c r="A445" t="s">
        <v>280</v>
      </c>
      <c r="B445">
        <f>ม1.2!B11</f>
        <v>2947</v>
      </c>
      <c r="C445">
        <f>ม1.2!C11</f>
        <v>1570501330848</v>
      </c>
      <c r="D445">
        <f>ม1.2!D11</f>
        <v>39283</v>
      </c>
      <c r="E445" t="str">
        <f>ม1.2!E11</f>
        <v>เด็กชาย</v>
      </c>
      <c r="F445" t="str">
        <f>ม1.2!F11</f>
        <v>เมธัส</v>
      </c>
      <c r="G445" t="str">
        <f>ม1.2!G11</f>
        <v>อินทร์ใจ</v>
      </c>
    </row>
    <row r="446" spans="1:7">
      <c r="A446" t="s">
        <v>280</v>
      </c>
      <c r="B446">
        <f>ม1.2!B12</f>
        <v>3105</v>
      </c>
      <c r="C446">
        <f>ม1.2!C12</f>
        <v>1570501332221</v>
      </c>
      <c r="D446">
        <f>ม1.2!D12</f>
        <v>39354</v>
      </c>
      <c r="E446" t="str">
        <f>ม1.2!E12</f>
        <v>เด็กชาย</v>
      </c>
      <c r="F446" t="str">
        <f>ม1.2!F12</f>
        <v>สุรทิน</v>
      </c>
      <c r="G446" t="str">
        <f>ม1.2!G12</f>
        <v>สระทองเคน</v>
      </c>
    </row>
    <row r="447" spans="1:7">
      <c r="A447" t="s">
        <v>280</v>
      </c>
      <c r="B447">
        <f>ม1.2!B13</f>
        <v>3762</v>
      </c>
      <c r="C447">
        <f>ม1.2!C13</f>
        <v>1104200616341</v>
      </c>
      <c r="D447">
        <f>ม1.2!D13</f>
        <v>39437</v>
      </c>
      <c r="E447" t="str">
        <f>ม1.2!E13</f>
        <v>เด็กชาย</v>
      </c>
      <c r="F447" t="str">
        <f>ม1.2!F13</f>
        <v>เขมชาติ</v>
      </c>
      <c r="G447" t="str">
        <f>ม1.2!G13</f>
        <v>สืบปัญญา</v>
      </c>
    </row>
    <row r="448" spans="1:7">
      <c r="A448" t="s">
        <v>280</v>
      </c>
      <c r="B448">
        <f>ม1.2!B14</f>
        <v>2944</v>
      </c>
      <c r="C448">
        <f>ม1.2!C14</f>
        <v>1570501333774</v>
      </c>
      <c r="D448">
        <f>ม1.2!D14</f>
        <v>39448</v>
      </c>
      <c r="E448" t="str">
        <f>ม1.2!E14</f>
        <v>เด็กชาย</v>
      </c>
      <c r="F448" t="str">
        <f>ม1.2!F14</f>
        <v>ชานนท์</v>
      </c>
      <c r="G448" t="str">
        <f>ม1.2!G14</f>
        <v>อินสวน</v>
      </c>
    </row>
    <row r="449" spans="1:7">
      <c r="A449" t="s">
        <v>280</v>
      </c>
      <c r="B449">
        <f>ม1.2!B15</f>
        <v>3106</v>
      </c>
      <c r="C449">
        <f>ม1.2!C15</f>
        <v>1579901268447</v>
      </c>
      <c r="D449">
        <f>ม1.2!D15</f>
        <v>39434</v>
      </c>
      <c r="E449" t="str">
        <f>ม1.2!E15</f>
        <v>เด็กชาย</v>
      </c>
      <c r="F449" t="str">
        <f>ม1.2!F15</f>
        <v>ธนพนธ์</v>
      </c>
      <c r="G449" t="str">
        <f>ม1.2!G15</f>
        <v>นภาลัย</v>
      </c>
    </row>
    <row r="450" spans="1:7">
      <c r="A450" t="s">
        <v>280</v>
      </c>
      <c r="B450">
        <f>ม1.2!B16</f>
        <v>3107</v>
      </c>
      <c r="C450">
        <f>ม1.2!C16</f>
        <v>1570501329882</v>
      </c>
      <c r="D450">
        <f>ม1.2!D16</f>
        <v>39219</v>
      </c>
      <c r="E450" t="str">
        <f>ม1.2!E16</f>
        <v>เด็กชาย</v>
      </c>
      <c r="F450" t="str">
        <f>ม1.2!F16</f>
        <v>ภาสกร</v>
      </c>
      <c r="G450" t="str">
        <f>ม1.2!G16</f>
        <v>โยสุยะ</v>
      </c>
    </row>
    <row r="451" spans="1:7">
      <c r="A451" t="s">
        <v>280</v>
      </c>
      <c r="B451">
        <f>ม1.2!B17</f>
        <v>2898</v>
      </c>
      <c r="C451">
        <f>ม1.2!C17</f>
        <v>1579901279554</v>
      </c>
      <c r="D451">
        <f>ม1.2!D17</f>
        <v>39501</v>
      </c>
      <c r="E451" t="str">
        <f>ม1.2!E17</f>
        <v>เด็กชาย</v>
      </c>
      <c r="F451" t="str">
        <f>ม1.2!F17</f>
        <v>พีรยช</v>
      </c>
      <c r="G451" t="str">
        <f>ม1.2!G17</f>
        <v>ปูแปง</v>
      </c>
    </row>
    <row r="452" spans="1:7">
      <c r="A452" t="s">
        <v>280</v>
      </c>
      <c r="B452" t="e">
        <f>ม1.2!#REF!</f>
        <v>#REF!</v>
      </c>
      <c r="C452" t="e">
        <f>ม1.2!#REF!</f>
        <v>#REF!</v>
      </c>
      <c r="D452" t="e">
        <f>ม1.2!#REF!</f>
        <v>#REF!</v>
      </c>
      <c r="E452" t="e">
        <f>ม1.2!#REF!</f>
        <v>#REF!</v>
      </c>
      <c r="F452" t="e">
        <f>ม1.2!#REF!</f>
        <v>#REF!</v>
      </c>
      <c r="G452" t="e">
        <f>ม1.2!#REF!</f>
        <v>#REF!</v>
      </c>
    </row>
    <row r="453" spans="1:7">
      <c r="A453" t="s">
        <v>280</v>
      </c>
      <c r="B453">
        <f>ม1.2!B18</f>
        <v>3287</v>
      </c>
      <c r="C453">
        <f>ม1.2!C18</f>
        <v>1570501332824</v>
      </c>
      <c r="D453">
        <f>ม1.2!D18</f>
        <v>39384</v>
      </c>
      <c r="E453" t="str">
        <f>ม1.2!E18</f>
        <v>เด็กชาย</v>
      </c>
      <c r="F453" t="str">
        <f>ม1.2!F18</f>
        <v>วรวิทย์</v>
      </c>
      <c r="G453" t="str">
        <f>ม1.2!G18</f>
        <v>อุดใจ</v>
      </c>
    </row>
    <row r="454" spans="1:7">
      <c r="A454" t="s">
        <v>280</v>
      </c>
      <c r="B454">
        <f>ม1.2!B19</f>
        <v>3873</v>
      </c>
      <c r="C454">
        <f>ม1.2!C19</f>
        <v>1101801522020</v>
      </c>
      <c r="D454">
        <f>ม1.2!D19</f>
        <v>39293</v>
      </c>
      <c r="E454" t="str">
        <f>ม1.2!E19</f>
        <v>เด็กชาย</v>
      </c>
      <c r="F454" t="str">
        <f>ม1.2!F19</f>
        <v>เทน</v>
      </c>
      <c r="G454" t="str">
        <f>ม1.2!G19</f>
        <v>ทิศเลิศ</v>
      </c>
    </row>
    <row r="455" spans="1:7">
      <c r="A455" t="s">
        <v>280</v>
      </c>
      <c r="B455">
        <f>ม1.2!B20</f>
        <v>3874</v>
      </c>
      <c r="C455">
        <f>ม1.2!C20</f>
        <v>1579901267653</v>
      </c>
      <c r="D455">
        <f>ม1.2!D20</f>
        <v>39429</v>
      </c>
      <c r="E455" t="str">
        <f>ม1.2!E20</f>
        <v>เด็กชาย</v>
      </c>
      <c r="F455" t="str">
        <f>ม1.2!F20</f>
        <v>ศรัณยพงศ์</v>
      </c>
      <c r="G455" t="str">
        <f>ม1.2!G20</f>
        <v>หาญโยธิน</v>
      </c>
    </row>
    <row r="456" spans="1:7">
      <c r="A456" t="s">
        <v>280</v>
      </c>
      <c r="B456">
        <f>ม1.2!B21</f>
        <v>3104</v>
      </c>
      <c r="C456">
        <f>ม1.2!C21</f>
        <v>1570501330830</v>
      </c>
      <c r="D456">
        <f>ม1.2!D21</f>
        <v>39284</v>
      </c>
      <c r="E456" t="str">
        <f>ม1.2!E21</f>
        <v>เด็กหญิง</v>
      </c>
      <c r="F456" t="str">
        <f>ม1.2!F21</f>
        <v>ภัทรศยา</v>
      </c>
      <c r="G456" t="str">
        <f>ม1.2!G21</f>
        <v>อินทร์แปง</v>
      </c>
    </row>
    <row r="457" spans="1:7">
      <c r="A457" t="s">
        <v>280</v>
      </c>
      <c r="B457">
        <f>ม1.2!B22</f>
        <v>3102</v>
      </c>
      <c r="C457">
        <f>ม1.2!C22</f>
        <v>1839901984565</v>
      </c>
      <c r="D457">
        <f>ม1.2!D22</f>
        <v>39367</v>
      </c>
      <c r="E457" t="str">
        <f>ม1.2!E22</f>
        <v>เด็กหญิง</v>
      </c>
      <c r="F457" t="str">
        <f>ม1.2!F22</f>
        <v>ทักขิญา</v>
      </c>
      <c r="G457" t="str">
        <f>ม1.2!G22</f>
        <v>อาตะมา</v>
      </c>
    </row>
    <row r="458" spans="1:7">
      <c r="A458" t="s">
        <v>280</v>
      </c>
      <c r="B458">
        <f>ม1.2!B23</f>
        <v>2946</v>
      </c>
      <c r="C458">
        <f>ม1.2!C23</f>
        <v>1570501333537</v>
      </c>
      <c r="D458">
        <f>ม1.2!D23</f>
        <v>39427</v>
      </c>
      <c r="E458" t="str">
        <f>ม1.2!E23</f>
        <v>เด็กหญิง</v>
      </c>
      <c r="F458" t="str">
        <f>ม1.2!F23</f>
        <v>เปี่ยมสุข</v>
      </c>
      <c r="G458" t="str">
        <f>ม1.2!G23</f>
        <v>เจริญสุข</v>
      </c>
    </row>
    <row r="459" spans="1:7">
      <c r="A459" t="s">
        <v>280</v>
      </c>
      <c r="B459">
        <f>ม1.2!B24</f>
        <v>2951</v>
      </c>
      <c r="C459">
        <f>ม1.2!C24</f>
        <v>1570501334703</v>
      </c>
      <c r="D459">
        <f>ม1.2!D24</f>
        <v>39510</v>
      </c>
      <c r="E459" t="str">
        <f>ม1.2!E24</f>
        <v>เด็กหญิง</v>
      </c>
      <c r="F459" t="str">
        <f>ม1.2!F24</f>
        <v>วริศรา</v>
      </c>
      <c r="G459" t="str">
        <f>ม1.2!G24</f>
        <v>ทาแกง</v>
      </c>
    </row>
    <row r="460" spans="1:7">
      <c r="A460" t="s">
        <v>280</v>
      </c>
      <c r="B460">
        <f>ม1.2!B25</f>
        <v>3333</v>
      </c>
      <c r="C460">
        <f>ม1.2!C25</f>
        <v>1103400144425</v>
      </c>
      <c r="D460">
        <f>ม1.2!D25</f>
        <v>39502</v>
      </c>
      <c r="E460" t="str">
        <f>ม1.2!E25</f>
        <v>เด็กหญิง</v>
      </c>
      <c r="F460" t="str">
        <f>ม1.2!F25</f>
        <v>ณัฐชธิดา</v>
      </c>
      <c r="G460" t="str">
        <f>ม1.2!G25</f>
        <v>ปัญญาเลิศ</v>
      </c>
    </row>
    <row r="461" spans="1:7">
      <c r="A461" t="s">
        <v>280</v>
      </c>
      <c r="B461">
        <f>ม1.2!B26</f>
        <v>3286</v>
      </c>
      <c r="C461">
        <f>ม1.2!C26</f>
        <v>1570501334291</v>
      </c>
      <c r="D461">
        <f>ม1.2!D26</f>
        <v>39478</v>
      </c>
      <c r="E461" t="str">
        <f>ม1.2!E26</f>
        <v>เด็กหญิง</v>
      </c>
      <c r="F461" t="str">
        <f>ม1.2!F26</f>
        <v>เยาวภา</v>
      </c>
      <c r="G461" t="str">
        <f>ม1.2!G26</f>
        <v>ทองโท</v>
      </c>
    </row>
    <row r="462" spans="1:7">
      <c r="A462" t="s">
        <v>280</v>
      </c>
      <c r="B462">
        <f>ม1.2!B27</f>
        <v>3103</v>
      </c>
      <c r="C462">
        <f>ม1.2!C27</f>
        <v>1104301042323</v>
      </c>
      <c r="D462">
        <f>ม1.2!D27</f>
        <v>39297</v>
      </c>
      <c r="E462" t="str">
        <f>ม1.2!E27</f>
        <v>เด็กหญิง</v>
      </c>
      <c r="F462" t="str">
        <f>ม1.2!F27</f>
        <v>ชนิกานต์</v>
      </c>
      <c r="G462" t="str">
        <f>ม1.2!G27</f>
        <v>ทรงความเจริญ</v>
      </c>
    </row>
    <row r="463" spans="1:7">
      <c r="A463" t="s">
        <v>280</v>
      </c>
      <c r="B463">
        <f>ม1.2!B28</f>
        <v>3183</v>
      </c>
      <c r="C463">
        <f>ม1.2!C28</f>
        <v>1110301467363</v>
      </c>
      <c r="D463">
        <f>ม1.2!D28</f>
        <v>39457</v>
      </c>
      <c r="E463" t="str">
        <f>ม1.2!E28</f>
        <v>เด็กหญิง</v>
      </c>
      <c r="F463" t="str">
        <f>ม1.2!F28</f>
        <v>กัลยากร</v>
      </c>
      <c r="G463" t="str">
        <f>ม1.2!G28</f>
        <v>ฮอมติ</v>
      </c>
    </row>
    <row r="464" spans="1:7">
      <c r="A464" t="s">
        <v>280</v>
      </c>
      <c r="B464">
        <f>ม1.2!B29</f>
        <v>3285</v>
      </c>
      <c r="C464">
        <f>ม1.2!C29</f>
        <v>1570501331348</v>
      </c>
      <c r="D464">
        <f>ม1.2!D29</f>
        <v>39317</v>
      </c>
      <c r="E464" t="str">
        <f>ม1.2!E29</f>
        <v>เด็กหญิง</v>
      </c>
      <c r="F464" t="str">
        <f>ม1.2!F29</f>
        <v>เบญจมาศ</v>
      </c>
      <c r="G464" t="str">
        <f>ม1.2!G29</f>
        <v>ณะกะวงค์</v>
      </c>
    </row>
    <row r="465" spans="1:7">
      <c r="A465" t="s">
        <v>280</v>
      </c>
      <c r="B465">
        <f>ม1.2!B30</f>
        <v>2908</v>
      </c>
      <c r="C465">
        <f>ม1.2!C30</f>
        <v>1570501334665</v>
      </c>
      <c r="D465">
        <f>ม1.2!D30</f>
        <v>39509</v>
      </c>
      <c r="E465" t="str">
        <f>ม1.2!E30</f>
        <v>เด็กหญิง</v>
      </c>
      <c r="F465" t="str">
        <f>ม1.2!F30</f>
        <v>นิตยา</v>
      </c>
      <c r="G465" t="str">
        <f>ม1.2!G30</f>
        <v>มั่นเหมาะ</v>
      </c>
    </row>
    <row r="466" spans="1:7">
      <c r="A466" t="s">
        <v>280</v>
      </c>
      <c r="B466">
        <f>ม1.2!B31</f>
        <v>2887</v>
      </c>
      <c r="C466">
        <f>ม1.2!C31</f>
        <v>1909803267809</v>
      </c>
      <c r="D466">
        <f>ม1.2!D31</f>
        <v>39417</v>
      </c>
      <c r="E466" t="str">
        <f>ม1.2!E31</f>
        <v>เด็กหญิง</v>
      </c>
      <c r="F466" t="str">
        <f>ม1.2!F31</f>
        <v>ภูริชญา</v>
      </c>
      <c r="G466" t="str">
        <f>ม1.2!G31</f>
        <v>กุณาเลย</v>
      </c>
    </row>
    <row r="467" spans="1:7">
      <c r="A467" t="s">
        <v>280</v>
      </c>
      <c r="B467">
        <f>ม1.2!B32</f>
        <v>2750</v>
      </c>
      <c r="C467" t="str">
        <f>ม1.2!C32</f>
        <v>G635700080677</v>
      </c>
      <c r="D467">
        <f>ม1.2!D32</f>
        <v>38743</v>
      </c>
      <c r="E467" t="str">
        <f>ม1.2!E32</f>
        <v>เด็กหญิง</v>
      </c>
      <c r="F467" t="str">
        <f>ม1.2!F32</f>
        <v>ฝากขวัญ</v>
      </c>
      <c r="G467" t="str">
        <f>ม1.2!G32</f>
        <v>เพชรสว่าง</v>
      </c>
    </row>
    <row r="468" spans="1:7">
      <c r="A468" t="s">
        <v>280</v>
      </c>
      <c r="B468">
        <f>ม1.2!B33</f>
        <v>2939</v>
      </c>
      <c r="C468">
        <f>ม1.2!C33</f>
        <v>1570501332468</v>
      </c>
      <c r="D468">
        <f>ม1.2!D33</f>
        <v>39371</v>
      </c>
      <c r="E468" t="str">
        <f>ม1.2!E33</f>
        <v>เด็กหญิง</v>
      </c>
      <c r="F468" t="str">
        <f>ม1.2!F33</f>
        <v>วิลาวัณย์</v>
      </c>
      <c r="G468" t="str">
        <f>ม1.2!G33</f>
        <v>ชัยเหล็ก</v>
      </c>
    </row>
    <row r="469" spans="1:7">
      <c r="A469" t="s">
        <v>280</v>
      </c>
      <c r="B469">
        <f>ม1.2!B34</f>
        <v>2941</v>
      </c>
      <c r="C469">
        <f>ม1.2!C34</f>
        <v>1570501334134</v>
      </c>
      <c r="D469">
        <f>ม1.2!D34</f>
        <v>39459</v>
      </c>
      <c r="E469" t="str">
        <f>ม1.2!E34</f>
        <v>เด็กหญิง</v>
      </c>
      <c r="F469" t="str">
        <f>ม1.2!F34</f>
        <v>วิชาดา</v>
      </c>
      <c r="G469" t="str">
        <f>ม1.2!G34</f>
        <v>แสนสนิท</v>
      </c>
    </row>
    <row r="470" spans="1:7">
      <c r="A470" t="s">
        <v>280</v>
      </c>
      <c r="B470">
        <f>ม1.2!B35</f>
        <v>2957</v>
      </c>
      <c r="C470">
        <f>ม1.2!C35</f>
        <v>1570501327847</v>
      </c>
      <c r="D470">
        <f>ม1.2!D35</f>
        <v>39069</v>
      </c>
      <c r="E470" t="str">
        <f>ม1.2!E35</f>
        <v>เด็กหญิง</v>
      </c>
      <c r="F470" t="str">
        <f>ม1.2!F35</f>
        <v>กมลชนก</v>
      </c>
      <c r="G470" t="str">
        <f>ม1.2!G35</f>
        <v>สีสุวิน</v>
      </c>
    </row>
    <row r="471" spans="1:7">
      <c r="A471" t="s">
        <v>280</v>
      </c>
      <c r="B471">
        <f>ม1.2!B36</f>
        <v>3875</v>
      </c>
      <c r="C471">
        <f>ม1.2!C36</f>
        <v>1570501335947</v>
      </c>
      <c r="D471">
        <f>ม1.2!D36</f>
        <v>39583</v>
      </c>
      <c r="E471" t="str">
        <f>ม1.2!E36</f>
        <v>เด็กหญิง</v>
      </c>
      <c r="F471" t="str">
        <f>ม1.2!F36</f>
        <v>ปรียานุช</v>
      </c>
      <c r="G471" t="str">
        <f>ม1.2!G36</f>
        <v>คำสิงห์</v>
      </c>
    </row>
    <row r="472" spans="1:7">
      <c r="A472" t="s">
        <v>280</v>
      </c>
      <c r="B472">
        <f>ม1.2!B37</f>
        <v>3876</v>
      </c>
      <c r="C472">
        <f>ม1.2!C37</f>
        <v>1570501335769</v>
      </c>
      <c r="D472">
        <f>ม1.2!D37</f>
        <v>39574</v>
      </c>
      <c r="E472" t="str">
        <f>ม1.2!E37</f>
        <v>เด็กหญิง</v>
      </c>
      <c r="F472" t="str">
        <f>ม1.2!F37</f>
        <v>ฐิติมน</v>
      </c>
      <c r="G472" t="str">
        <f>ม1.2!G37</f>
        <v>สันจันตา</v>
      </c>
    </row>
    <row r="473" spans="1:7">
      <c r="A473" t="s">
        <v>280</v>
      </c>
      <c r="B473" t="e">
        <f>ม1.2!#REF!</f>
        <v>#REF!</v>
      </c>
      <c r="C473" t="e">
        <f>ม1.2!#REF!</f>
        <v>#REF!</v>
      </c>
      <c r="D473" t="e">
        <f>ม1.2!#REF!</f>
        <v>#REF!</v>
      </c>
      <c r="E473" t="e">
        <f>ม1.2!#REF!</f>
        <v>#REF!</v>
      </c>
      <c r="F473" t="e">
        <f>ม1.2!#REF!</f>
        <v>#REF!</v>
      </c>
      <c r="G473" t="e">
        <f>ม1.2!#REF!</f>
        <v>#REF!</v>
      </c>
    </row>
    <row r="474" spans="1:7">
      <c r="A474" t="s">
        <v>280</v>
      </c>
      <c r="B474" t="e">
        <f>ม1.2!#REF!</f>
        <v>#REF!</v>
      </c>
      <c r="C474" t="e">
        <f>ม1.2!#REF!</f>
        <v>#REF!</v>
      </c>
      <c r="D474" t="e">
        <f>ม1.2!#REF!</f>
        <v>#REF!</v>
      </c>
      <c r="E474" t="e">
        <f>ม1.2!#REF!</f>
        <v>#REF!</v>
      </c>
      <c r="F474" t="e">
        <f>ม1.2!#REF!</f>
        <v>#REF!</v>
      </c>
      <c r="G474" t="e">
        <f>ม1.2!#REF!</f>
        <v>#REF!</v>
      </c>
    </row>
    <row r="475" spans="1:7">
      <c r="A475" t="s">
        <v>280</v>
      </c>
      <c r="B475" t="e">
        <f>ม1.2!#REF!</f>
        <v>#REF!</v>
      </c>
      <c r="C475" t="e">
        <f>ม1.2!#REF!</f>
        <v>#REF!</v>
      </c>
      <c r="D475" t="e">
        <f>ม1.2!#REF!</f>
        <v>#REF!</v>
      </c>
      <c r="E475" t="e">
        <f>ม1.2!#REF!</f>
        <v>#REF!</v>
      </c>
      <c r="F475" t="e">
        <f>ม1.2!#REF!</f>
        <v>#REF!</v>
      </c>
      <c r="G475" t="e">
        <f>ม1.2!#REF!</f>
        <v>#REF!</v>
      </c>
    </row>
    <row r="476" spans="1:7">
      <c r="A476" t="s">
        <v>280</v>
      </c>
      <c r="B476" t="e">
        <f>ม1.2!#REF!</f>
        <v>#REF!</v>
      </c>
      <c r="C476" t="e">
        <f>ม1.2!#REF!</f>
        <v>#REF!</v>
      </c>
      <c r="D476" t="e">
        <f>ม1.2!#REF!</f>
        <v>#REF!</v>
      </c>
      <c r="E476" t="e">
        <f>ม1.2!#REF!</f>
        <v>#REF!</v>
      </c>
      <c r="F476" t="e">
        <f>ม1.2!#REF!</f>
        <v>#REF!</v>
      </c>
      <c r="G476" t="e">
        <f>ม1.2!#REF!</f>
        <v>#REF!</v>
      </c>
    </row>
    <row r="477" spans="1:7">
      <c r="B477">
        <f>ม1.2!B38</f>
        <v>3881</v>
      </c>
      <c r="C477">
        <f>ม1.2!C38</f>
        <v>1139900503918</v>
      </c>
      <c r="D477">
        <f>ม1.2!D38</f>
        <v>38812</v>
      </c>
      <c r="E477" t="str">
        <f>ม1.2!E38</f>
        <v>เด็กหญิง</v>
      </c>
      <c r="F477" t="str">
        <f>ม1.2!F38</f>
        <v>วลัยพรรณ</v>
      </c>
      <c r="G477" t="str">
        <f>ม1.2!G38</f>
        <v>แซ่แด</v>
      </c>
    </row>
    <row r="478" spans="1:7">
      <c r="B478">
        <f>ม1.2!B39</f>
        <v>3884</v>
      </c>
      <c r="C478">
        <f>ม1.2!C39</f>
        <v>1570501338008</v>
      </c>
      <c r="D478">
        <f>ม1.2!D39</f>
        <v>39728</v>
      </c>
      <c r="E478" t="str">
        <f>ม1.2!E39</f>
        <v>เด็กหญิง</v>
      </c>
      <c r="F478" t="str">
        <f>ม1.2!F39</f>
        <v>พิมพ์อัปสร</v>
      </c>
      <c r="G478" t="str">
        <f>ม1.2!G39</f>
        <v>นิธิชินาอุดมกุล</v>
      </c>
    </row>
    <row r="479" spans="1:7">
      <c r="B479">
        <f>ม1.2!B40</f>
        <v>0</v>
      </c>
      <c r="C479">
        <f>ม1.2!C40</f>
        <v>0</v>
      </c>
      <c r="D479">
        <f>ม1.2!D40</f>
        <v>0</v>
      </c>
      <c r="E479">
        <f>ม1.2!E40</f>
        <v>0</v>
      </c>
      <c r="F479">
        <f>ม1.2!F40</f>
        <v>0</v>
      </c>
      <c r="G479">
        <f>ม1.2!G40</f>
        <v>0</v>
      </c>
    </row>
    <row r="480" spans="1:7">
      <c r="B480">
        <f>ม1.2!B41</f>
        <v>0</v>
      </c>
      <c r="C480">
        <f>ม1.2!C41</f>
        <v>0</v>
      </c>
      <c r="D480">
        <f>ม1.2!D41</f>
        <v>0</v>
      </c>
      <c r="E480">
        <f>ม1.2!E41</f>
        <v>0</v>
      </c>
      <c r="F480">
        <f>ม1.2!F41</f>
        <v>0</v>
      </c>
      <c r="G480">
        <f>ม1.2!G41</f>
        <v>0</v>
      </c>
    </row>
    <row r="481" spans="1:7">
      <c r="A481" t="s">
        <v>300</v>
      </c>
      <c r="B481">
        <f>ม2.1!B6</f>
        <v>2785</v>
      </c>
      <c r="C481">
        <f>ม2.1!C6</f>
        <v>1129901982739</v>
      </c>
      <c r="D481">
        <f>ม2.1!D6</f>
        <v>38930</v>
      </c>
      <c r="E481" t="str">
        <f>ม2.1!E6</f>
        <v>เด็กชาย</v>
      </c>
      <c r="F481" t="str">
        <f>ม2.1!F6</f>
        <v>กิตติกวิน</v>
      </c>
      <c r="G481" t="str">
        <f>ม2.1!G6</f>
        <v>อังษานาม</v>
      </c>
    </row>
    <row r="482" spans="1:7">
      <c r="A482" t="s">
        <v>300</v>
      </c>
      <c r="B482">
        <f>ม2.1!B7</f>
        <v>2993</v>
      </c>
      <c r="C482">
        <f>ม2.1!C7</f>
        <v>1570501325267</v>
      </c>
      <c r="D482">
        <f>ม2.1!D7</f>
        <v>38884</v>
      </c>
      <c r="E482" t="str">
        <f>ม2.1!E7</f>
        <v>เด็กชาย</v>
      </c>
      <c r="F482" t="str">
        <f>ม2.1!F7</f>
        <v>กิตติธัช</v>
      </c>
      <c r="G482" t="str">
        <f>ม2.1!G7</f>
        <v>ลือชัย</v>
      </c>
    </row>
    <row r="483" spans="1:7">
      <c r="A483" t="s">
        <v>300</v>
      </c>
      <c r="B483">
        <f>ม2.1!B8</f>
        <v>2782</v>
      </c>
      <c r="C483">
        <f>ม2.1!C8</f>
        <v>1570501326018</v>
      </c>
      <c r="D483">
        <f>ม2.1!D8</f>
        <v>38948</v>
      </c>
      <c r="E483" t="str">
        <f>ม2.1!E8</f>
        <v>เด็กชาย</v>
      </c>
      <c r="F483" t="str">
        <f>ม2.1!F8</f>
        <v>คณิศร</v>
      </c>
      <c r="G483" t="str">
        <f>ม2.1!G8</f>
        <v>สุขภิญโญ</v>
      </c>
    </row>
    <row r="484" spans="1:7">
      <c r="A484" t="s">
        <v>300</v>
      </c>
      <c r="B484">
        <f>ม2.1!B9</f>
        <v>2872</v>
      </c>
      <c r="C484">
        <f>ม2.1!C9</f>
        <v>1570501327065</v>
      </c>
      <c r="D484">
        <f>ม2.1!D9</f>
        <v>39012</v>
      </c>
      <c r="E484" t="str">
        <f>ม2.1!E9</f>
        <v>เด็กชาย</v>
      </c>
      <c r="F484" t="str">
        <f>ม2.1!F9</f>
        <v>จักรภัทร</v>
      </c>
      <c r="G484" t="str">
        <f>ม2.1!G9</f>
        <v>ตาสาย</v>
      </c>
    </row>
    <row r="485" spans="1:7">
      <c r="A485" t="s">
        <v>300</v>
      </c>
      <c r="B485">
        <f>ม2.1!B10</f>
        <v>2991</v>
      </c>
      <c r="C485">
        <f>ม2.1!C10</f>
        <v>1129901975074</v>
      </c>
      <c r="D485">
        <f>ม2.1!D10</f>
        <v>38879</v>
      </c>
      <c r="E485" t="str">
        <f>ม2.1!E10</f>
        <v>เด็กชาย</v>
      </c>
      <c r="F485" t="str">
        <f>ม2.1!F10</f>
        <v>เจษฎากรณ์</v>
      </c>
      <c r="G485" t="str">
        <f>ม2.1!G10</f>
        <v>สุวรรณยาน</v>
      </c>
    </row>
    <row r="486" spans="1:7">
      <c r="A486" t="s">
        <v>300</v>
      </c>
      <c r="B486">
        <f>ม2.1!B11</f>
        <v>2869</v>
      </c>
      <c r="C486">
        <f>ม2.1!C11</f>
        <v>1510101512337</v>
      </c>
      <c r="D486">
        <f>ม2.1!D11</f>
        <v>39206</v>
      </c>
      <c r="E486" t="str">
        <f>ม2.1!E11</f>
        <v>เด็กชาย</v>
      </c>
      <c r="F486" t="str">
        <f>ม2.1!F11</f>
        <v>ชานน</v>
      </c>
      <c r="G486" t="str">
        <f>ม2.1!G11</f>
        <v>ผาละพรม</v>
      </c>
    </row>
    <row r="487" spans="1:7">
      <c r="A487" t="s">
        <v>300</v>
      </c>
      <c r="B487">
        <f>ม2.1!B12</f>
        <v>3442</v>
      </c>
      <c r="C487">
        <f>ม2.1!C12</f>
        <v>1570501327456</v>
      </c>
      <c r="D487">
        <f>ม2.1!D12</f>
        <v>39038</v>
      </c>
      <c r="E487" t="str">
        <f>ม2.1!E12</f>
        <v>เด็กชาย</v>
      </c>
      <c r="F487" t="str">
        <f>ม2.1!F12</f>
        <v>ณัฐวุฒิ</v>
      </c>
      <c r="G487" t="str">
        <f>ม2.1!G12</f>
        <v>ขัดสี</v>
      </c>
    </row>
    <row r="488" spans="1:7">
      <c r="A488" t="s">
        <v>300</v>
      </c>
      <c r="B488">
        <f>ม2.1!B13</f>
        <v>2996</v>
      </c>
      <c r="C488">
        <f>ม2.1!C13</f>
        <v>1229901154495</v>
      </c>
      <c r="D488">
        <f>ม2.1!D13</f>
        <v>38812</v>
      </c>
      <c r="E488" t="str">
        <f>ม2.1!E13</f>
        <v>เด็กชาย</v>
      </c>
      <c r="F488" t="str">
        <f>ม2.1!F13</f>
        <v>ธนพัฒน์</v>
      </c>
      <c r="G488" t="str">
        <f>ม2.1!G13</f>
        <v>ปินตา</v>
      </c>
    </row>
    <row r="489" spans="1:7">
      <c r="A489" t="s">
        <v>300</v>
      </c>
      <c r="B489">
        <f>ม2.1!B14</f>
        <v>2987</v>
      </c>
      <c r="C489">
        <f>ม2.1!C14</f>
        <v>1570501325127</v>
      </c>
      <c r="D489">
        <f>ม2.1!D14</f>
        <v>38863</v>
      </c>
      <c r="E489" t="str">
        <f>ม2.1!E14</f>
        <v>เด็กชาย</v>
      </c>
      <c r="F489" t="str">
        <f>ม2.1!F14</f>
        <v>ธนภัทร</v>
      </c>
      <c r="G489" t="str">
        <f>ม2.1!G14</f>
        <v>อินทร์พิทักษ์</v>
      </c>
    </row>
    <row r="490" spans="1:7">
      <c r="A490" t="s">
        <v>300</v>
      </c>
      <c r="B490">
        <f>ม2.1!B15</f>
        <v>3095</v>
      </c>
      <c r="C490">
        <f>ม2.1!C15</f>
        <v>1570501329742</v>
      </c>
      <c r="D490">
        <f>ม2.1!D15</f>
        <v>39207</v>
      </c>
      <c r="E490" t="str">
        <f>ม2.1!E15</f>
        <v>เด็กชาย</v>
      </c>
      <c r="F490" t="str">
        <f>ม2.1!F15</f>
        <v>ภาคิน</v>
      </c>
      <c r="G490" t="str">
        <f>ม2.1!G15</f>
        <v>สีเขียว</v>
      </c>
    </row>
    <row r="491" spans="1:7">
      <c r="A491" t="s">
        <v>300</v>
      </c>
      <c r="B491">
        <f>ม2.1!B16</f>
        <v>3443</v>
      </c>
      <c r="C491">
        <f>ม2.1!C16</f>
        <v>1570501331453</v>
      </c>
      <c r="D491">
        <f>ม2.1!D16</f>
        <v>39320</v>
      </c>
      <c r="E491" t="str">
        <f>ม2.1!E16</f>
        <v>เด็กชาย</v>
      </c>
      <c r="F491" t="str">
        <f>ม2.1!F16</f>
        <v>ภูพาน</v>
      </c>
      <c r="G491" t="str">
        <f>ม2.1!G16</f>
        <v>ทิพย์ศรีบุตร</v>
      </c>
    </row>
    <row r="492" spans="1:7">
      <c r="A492" t="s">
        <v>300</v>
      </c>
      <c r="B492">
        <f>ม2.1!B17</f>
        <v>3559</v>
      </c>
      <c r="C492">
        <f>ม2.1!C17</f>
        <v>1570501328282</v>
      </c>
      <c r="D492">
        <f>ม2.1!D17</f>
        <v>39101</v>
      </c>
      <c r="E492" t="str">
        <f>ม2.1!E17</f>
        <v>เด็กชาย</v>
      </c>
      <c r="F492" t="str">
        <f>ม2.1!F17</f>
        <v>มนัสนันท์</v>
      </c>
      <c r="G492" t="str">
        <f>ม2.1!G17</f>
        <v>ใจสอน</v>
      </c>
    </row>
    <row r="493" spans="1:7">
      <c r="A493" t="s">
        <v>300</v>
      </c>
      <c r="B493">
        <f>ม2.1!B18</f>
        <v>2778</v>
      </c>
      <c r="C493">
        <f>ม2.1!C18</f>
        <v>1570501328703</v>
      </c>
      <c r="D493">
        <f>ม2.1!D18</f>
        <v>39127</v>
      </c>
      <c r="E493" t="str">
        <f>ม2.1!E18</f>
        <v>เด็กชาย</v>
      </c>
      <c r="F493" t="str">
        <f>ม2.1!F18</f>
        <v>รัฐภูมิ</v>
      </c>
      <c r="G493" t="str">
        <f>ม2.1!G18</f>
        <v>วิชัยพรม</v>
      </c>
    </row>
    <row r="494" spans="1:7">
      <c r="A494" t="s">
        <v>300</v>
      </c>
      <c r="B494" t="e">
        <f>ม2.1!#REF!</f>
        <v>#REF!</v>
      </c>
      <c r="C494" t="e">
        <f>ม2.1!#REF!</f>
        <v>#REF!</v>
      </c>
      <c r="D494" t="e">
        <f>ม2.1!#REF!</f>
        <v>#REF!</v>
      </c>
      <c r="E494" t="e">
        <f>ม2.1!#REF!</f>
        <v>#REF!</v>
      </c>
      <c r="F494" t="e">
        <f>ม2.1!#REF!</f>
        <v>#REF!</v>
      </c>
      <c r="G494" t="e">
        <f>ม2.1!#REF!</f>
        <v>#REF!</v>
      </c>
    </row>
    <row r="495" spans="1:7">
      <c r="A495" t="s">
        <v>300</v>
      </c>
      <c r="B495">
        <f>ม2.1!B19</f>
        <v>3284</v>
      </c>
      <c r="C495">
        <f>ม2.1!C19</f>
        <v>1570501325097</v>
      </c>
      <c r="D495">
        <f>ม2.1!D19</f>
        <v>38864</v>
      </c>
      <c r="E495" t="str">
        <f>ม2.1!E19</f>
        <v>เด็กชาย</v>
      </c>
      <c r="F495" t="str">
        <f>ม2.1!F19</f>
        <v>อนพัช</v>
      </c>
      <c r="G495" t="str">
        <f>ม2.1!G19</f>
        <v>จันสีลา</v>
      </c>
    </row>
    <row r="496" spans="1:7">
      <c r="A496" t="s">
        <v>300</v>
      </c>
      <c r="B496" t="e">
        <f>ม2.1!#REF!</f>
        <v>#REF!</v>
      </c>
      <c r="C496" t="e">
        <f>ม2.1!#REF!</f>
        <v>#REF!</v>
      </c>
      <c r="D496" t="e">
        <f>ม2.1!#REF!</f>
        <v>#REF!</v>
      </c>
      <c r="E496" t="e">
        <f>ม2.1!#REF!</f>
        <v>#REF!</v>
      </c>
      <c r="F496" t="e">
        <f>ม2.1!#REF!</f>
        <v>#REF!</v>
      </c>
      <c r="G496" t="e">
        <f>ม2.1!#REF!</f>
        <v>#REF!</v>
      </c>
    </row>
    <row r="497" spans="1:7">
      <c r="A497" t="s">
        <v>300</v>
      </c>
      <c r="B497">
        <f>ม2.1!B20</f>
        <v>3672</v>
      </c>
      <c r="C497">
        <f>ม2.1!C20</f>
        <v>1570501328550</v>
      </c>
      <c r="D497">
        <f>ม2.1!D20</f>
        <v>39113</v>
      </c>
      <c r="E497" t="str">
        <f>ม2.1!E20</f>
        <v>เด็กชาย</v>
      </c>
      <c r="F497" t="str">
        <f>ม2.1!F20</f>
        <v>กฤษนัย</v>
      </c>
      <c r="G497" t="str">
        <f>ม2.1!G20</f>
        <v>ปาสำลี</v>
      </c>
    </row>
    <row r="498" spans="1:7">
      <c r="A498" t="s">
        <v>300</v>
      </c>
      <c r="B498">
        <f>ม2.1!B21</f>
        <v>3673</v>
      </c>
      <c r="C498">
        <f>ม2.1!C21</f>
        <v>1570501329033</v>
      </c>
      <c r="D498">
        <f>ม2.1!D21</f>
        <v>39143</v>
      </c>
      <c r="E498" t="str">
        <f>ม2.1!E21</f>
        <v>เด็กชาย</v>
      </c>
      <c r="F498" t="str">
        <f>ม2.1!F21</f>
        <v>จิตติพัฒน์</v>
      </c>
      <c r="G498" t="str">
        <f>ม2.1!G21</f>
        <v>ปินตาแก้ว</v>
      </c>
    </row>
    <row r="499" spans="1:7">
      <c r="A499" t="s">
        <v>300</v>
      </c>
      <c r="B499" t="e">
        <f>ม2.1!#REF!</f>
        <v>#REF!</v>
      </c>
      <c r="C499" t="e">
        <f>ม2.1!#REF!</f>
        <v>#REF!</v>
      </c>
      <c r="D499" t="e">
        <f>ม2.1!#REF!</f>
        <v>#REF!</v>
      </c>
      <c r="E499" t="e">
        <f>ม2.1!#REF!</f>
        <v>#REF!</v>
      </c>
      <c r="F499" t="e">
        <f>ม2.1!#REF!</f>
        <v>#REF!</v>
      </c>
      <c r="G499" t="e">
        <f>ม2.1!#REF!</f>
        <v>#REF!</v>
      </c>
    </row>
    <row r="500" spans="1:7">
      <c r="A500" t="s">
        <v>300</v>
      </c>
      <c r="B500">
        <f>ม2.1!B22</f>
        <v>3675</v>
      </c>
      <c r="C500">
        <f>ม2.1!C22</f>
        <v>1570501327804</v>
      </c>
      <c r="D500">
        <f>ม2.1!D22</f>
        <v>39063</v>
      </c>
      <c r="E500" t="str">
        <f>ม2.1!E22</f>
        <v>เด็กชาย</v>
      </c>
      <c r="F500" t="str">
        <f>ม2.1!F22</f>
        <v>ตะวัน</v>
      </c>
      <c r="G500" t="str">
        <f>ม2.1!G22</f>
        <v>จันทร์สุข</v>
      </c>
    </row>
    <row r="501" spans="1:7">
      <c r="A501" t="s">
        <v>300</v>
      </c>
      <c r="B501">
        <f>ม2.1!B23</f>
        <v>3676</v>
      </c>
      <c r="C501">
        <f>ม2.1!C23</f>
        <v>1570501329068</v>
      </c>
      <c r="D501">
        <f>ม2.1!D23</f>
        <v>39151</v>
      </c>
      <c r="E501" t="str">
        <f>ม2.1!E23</f>
        <v>เด็กชาย</v>
      </c>
      <c r="F501" t="str">
        <f>ม2.1!F23</f>
        <v>อภินัทธ์</v>
      </c>
      <c r="G501" t="str">
        <f>ม2.1!G23</f>
        <v>แซ่เจียง</v>
      </c>
    </row>
    <row r="502" spans="1:7">
      <c r="A502" t="s">
        <v>300</v>
      </c>
      <c r="B502">
        <f>ม2.1!B25</f>
        <v>3444</v>
      </c>
      <c r="C502">
        <f>ม2.1!C25</f>
        <v>1570501327359</v>
      </c>
      <c r="D502">
        <f>ม2.1!D25</f>
        <v>39032</v>
      </c>
      <c r="E502" t="str">
        <f>ม2.1!E25</f>
        <v>เด็กหญิง</v>
      </c>
      <c r="F502" t="str">
        <f>ม2.1!F25</f>
        <v>พิมพ์อร</v>
      </c>
      <c r="G502" t="str">
        <f>ม2.1!G25</f>
        <v>ตื้อหล้า</v>
      </c>
    </row>
    <row r="503" spans="1:7">
      <c r="A503" t="s">
        <v>300</v>
      </c>
      <c r="B503">
        <f>ม2.1!B26</f>
        <v>3445</v>
      </c>
      <c r="C503">
        <f>ม2.1!C26</f>
        <v>1570501325844</v>
      </c>
      <c r="D503">
        <f>ม2.1!D26</f>
        <v>38936</v>
      </c>
      <c r="E503" t="str">
        <f>ม2.1!E26</f>
        <v>เด็กหญิง</v>
      </c>
      <c r="F503" t="str">
        <f>ม2.1!F26</f>
        <v>พิมพิกา</v>
      </c>
      <c r="G503" t="str">
        <f>ม2.1!G26</f>
        <v>ชุมภู</v>
      </c>
    </row>
    <row r="504" spans="1:7">
      <c r="A504" t="s">
        <v>300</v>
      </c>
      <c r="B504">
        <f>ม2.1!B27</f>
        <v>2745</v>
      </c>
      <c r="C504">
        <f>ม2.1!C27</f>
        <v>1570501323663</v>
      </c>
      <c r="D504">
        <f>ม2.1!D27</f>
        <v>38764</v>
      </c>
      <c r="E504" t="str">
        <f>ม2.1!E27</f>
        <v>เด็กหญิง</v>
      </c>
      <c r="F504" t="str">
        <f>ม2.1!F27</f>
        <v>วิรัลพัชร</v>
      </c>
      <c r="G504" t="str">
        <f>ม2.1!G27</f>
        <v>เจริญเมือง</v>
      </c>
    </row>
    <row r="505" spans="1:7">
      <c r="A505" t="s">
        <v>300</v>
      </c>
      <c r="B505">
        <f>ม2.1!B28</f>
        <v>2793</v>
      </c>
      <c r="C505">
        <f>ม2.1!C28</f>
        <v>1579901232949</v>
      </c>
      <c r="D505">
        <f>ม2.1!D28</f>
        <v>39200</v>
      </c>
      <c r="E505" t="str">
        <f>ม2.1!E28</f>
        <v>เด็กหญิง</v>
      </c>
      <c r="F505" t="str">
        <f>ม2.1!F28</f>
        <v>สุพิชฌาย์</v>
      </c>
      <c r="G505" t="str">
        <f>ม2.1!G28</f>
        <v>ยิ้มพราย</v>
      </c>
    </row>
    <row r="506" spans="1:7">
      <c r="A506" t="s">
        <v>300</v>
      </c>
      <c r="B506">
        <f>ม2.1!B29</f>
        <v>3677</v>
      </c>
      <c r="C506">
        <f>ม2.1!C29</f>
        <v>1579901216935</v>
      </c>
      <c r="D506">
        <f>ม2.1!D29</f>
        <v>39088</v>
      </c>
      <c r="E506" t="str">
        <f>ม2.1!E29</f>
        <v>เด็กหญิง</v>
      </c>
      <c r="F506" t="str">
        <f>ม2.1!F29</f>
        <v>พรสุดา</v>
      </c>
      <c r="G506" t="str">
        <f>ม2.1!G29</f>
        <v>ดวงวรรณา</v>
      </c>
    </row>
    <row r="507" spans="1:7">
      <c r="B507">
        <f>ม2.1!B30</f>
        <v>0</v>
      </c>
      <c r="C507">
        <f>ม2.1!C30</f>
        <v>0</v>
      </c>
      <c r="D507">
        <f>ม2.1!D30</f>
        <v>0</v>
      </c>
      <c r="E507">
        <f>ม2.1!E30</f>
        <v>0</v>
      </c>
      <c r="F507">
        <f>ม2.1!F30</f>
        <v>0</v>
      </c>
      <c r="G507">
        <f>ม2.1!G30</f>
        <v>0</v>
      </c>
    </row>
    <row r="508" spans="1:7">
      <c r="B508">
        <f>ม2.1!B31</f>
        <v>0</v>
      </c>
      <c r="C508">
        <f>ม2.1!C31</f>
        <v>0</v>
      </c>
      <c r="D508">
        <f>ม2.1!D31</f>
        <v>0</v>
      </c>
      <c r="E508">
        <f>ม2.1!E31</f>
        <v>0</v>
      </c>
      <c r="F508">
        <f>ม2.1!F31</f>
        <v>0</v>
      </c>
      <c r="G508">
        <f>ม2.1!G31</f>
        <v>0</v>
      </c>
    </row>
    <row r="509" spans="1:7">
      <c r="B509">
        <f>ม2.1!B32</f>
        <v>0</v>
      </c>
      <c r="C509">
        <f>ม2.1!C32</f>
        <v>0</v>
      </c>
      <c r="D509">
        <f>ม2.1!D32</f>
        <v>0</v>
      </c>
      <c r="E509">
        <f>ม2.1!E32</f>
        <v>0</v>
      </c>
      <c r="F509">
        <f>ม2.1!F32</f>
        <v>0</v>
      </c>
      <c r="G509">
        <f>ม2.1!G32</f>
        <v>0</v>
      </c>
    </row>
    <row r="510" spans="1:7">
      <c r="B510">
        <f>ม2.1!B33</f>
        <v>0</v>
      </c>
      <c r="C510">
        <f>ม2.1!C33</f>
        <v>0</v>
      </c>
      <c r="D510">
        <f>ม2.1!D33</f>
        <v>0</v>
      </c>
      <c r="E510">
        <f>ม2.1!E33</f>
        <v>0</v>
      </c>
      <c r="F510">
        <f>ม2.1!F33</f>
        <v>0</v>
      </c>
      <c r="G510">
        <f>ม2.1!G33</f>
        <v>0</v>
      </c>
    </row>
    <row r="511" spans="1:7">
      <c r="B511">
        <f>ม2.1!B34</f>
        <v>0</v>
      </c>
      <c r="C511">
        <f>ม2.1!C34</f>
        <v>0</v>
      </c>
      <c r="D511">
        <f>ม2.1!D34</f>
        <v>0</v>
      </c>
      <c r="E511">
        <f>ม2.1!E34</f>
        <v>0</v>
      </c>
      <c r="F511">
        <f>ม2.1!F34</f>
        <v>0</v>
      </c>
      <c r="G511">
        <f>ม2.1!G34</f>
        <v>0</v>
      </c>
    </row>
    <row r="512" spans="1:7">
      <c r="B512">
        <f>ม2.1!B35</f>
        <v>0</v>
      </c>
      <c r="C512">
        <f>ม2.1!C35</f>
        <v>0</v>
      </c>
      <c r="D512">
        <f>ม2.1!D35</f>
        <v>0</v>
      </c>
      <c r="E512">
        <f>ม2.1!E35</f>
        <v>0</v>
      </c>
      <c r="F512">
        <f>ม2.1!F35</f>
        <v>0</v>
      </c>
      <c r="G512">
        <f>ม2.1!G35</f>
        <v>0</v>
      </c>
    </row>
    <row r="513" spans="1:7">
      <c r="B513">
        <f>ม2.1!B36</f>
        <v>0</v>
      </c>
      <c r="C513">
        <f>ม2.1!C36</f>
        <v>0</v>
      </c>
      <c r="D513">
        <f>ม2.1!D36</f>
        <v>0</v>
      </c>
      <c r="E513">
        <f>ม2.1!E36</f>
        <v>0</v>
      </c>
      <c r="F513">
        <f>ม2.1!F36</f>
        <v>0</v>
      </c>
      <c r="G513">
        <f>ม2.1!G36</f>
        <v>0</v>
      </c>
    </row>
    <row r="514" spans="1:7">
      <c r="B514">
        <f>ม2.1!B37</f>
        <v>0</v>
      </c>
      <c r="C514">
        <f>ม2.1!C37</f>
        <v>0</v>
      </c>
      <c r="D514">
        <f>ม2.1!D37</f>
        <v>0</v>
      </c>
      <c r="E514">
        <f>ม2.1!E37</f>
        <v>0</v>
      </c>
      <c r="F514">
        <f>ม2.1!F37</f>
        <v>0</v>
      </c>
      <c r="G514">
        <f>ม2.1!G37</f>
        <v>0</v>
      </c>
    </row>
    <row r="515" spans="1:7">
      <c r="B515">
        <f>ม2.1!B38</f>
        <v>0</v>
      </c>
      <c r="C515">
        <f>ม2.1!C38</f>
        <v>0</v>
      </c>
      <c r="D515">
        <f>ม2.1!D38</f>
        <v>0</v>
      </c>
      <c r="E515">
        <f>ม2.1!E38</f>
        <v>0</v>
      </c>
      <c r="F515">
        <f>ม2.1!F38</f>
        <v>0</v>
      </c>
      <c r="G515">
        <f>ม2.1!G38</f>
        <v>0</v>
      </c>
    </row>
    <row r="516" spans="1:7">
      <c r="B516">
        <f>ม2.1!B39</f>
        <v>0</v>
      </c>
      <c r="C516">
        <f>ม2.1!C39</f>
        <v>0</v>
      </c>
      <c r="D516">
        <f>ม2.1!D39</f>
        <v>0</v>
      </c>
      <c r="E516">
        <f>ม2.1!E39</f>
        <v>0</v>
      </c>
      <c r="F516">
        <f>ม2.1!F39</f>
        <v>0</v>
      </c>
      <c r="G516">
        <f>ม2.1!G39</f>
        <v>0</v>
      </c>
    </row>
    <row r="517" spans="1:7">
      <c r="B517">
        <f>ม2.1!B40</f>
        <v>0</v>
      </c>
      <c r="C517">
        <f>ม2.1!C40</f>
        <v>0</v>
      </c>
      <c r="D517">
        <f>ม2.1!D40</f>
        <v>0</v>
      </c>
      <c r="E517">
        <f>ม2.1!E40</f>
        <v>0</v>
      </c>
      <c r="F517">
        <f>ม2.1!F40</f>
        <v>0</v>
      </c>
      <c r="G517">
        <f>ม2.1!G40</f>
        <v>0</v>
      </c>
    </row>
    <row r="518" spans="1:7">
      <c r="B518">
        <f>ม2.1!B41</f>
        <v>0</v>
      </c>
      <c r="C518">
        <f>ม2.1!C41</f>
        <v>0</v>
      </c>
      <c r="D518">
        <f>ม2.1!D41</f>
        <v>0</v>
      </c>
      <c r="E518">
        <f>ม2.1!E41</f>
        <v>0</v>
      </c>
      <c r="F518">
        <f>ม2.1!F41</f>
        <v>0</v>
      </c>
      <c r="G518">
        <f>ม2.1!G41</f>
        <v>0</v>
      </c>
    </row>
    <row r="519" spans="1:7">
      <c r="B519">
        <f>ม2.1!B42</f>
        <v>0</v>
      </c>
      <c r="C519">
        <f>ม2.1!C42</f>
        <v>0</v>
      </c>
      <c r="D519">
        <f>ม2.1!D42</f>
        <v>0</v>
      </c>
      <c r="E519">
        <f>ม2.1!E42</f>
        <v>0</v>
      </c>
      <c r="F519">
        <f>ม2.1!F42</f>
        <v>0</v>
      </c>
      <c r="G519">
        <f>ม2.1!G42</f>
        <v>0</v>
      </c>
    </row>
    <row r="520" spans="1:7">
      <c r="B520">
        <f>ม2.1!B43</f>
        <v>0</v>
      </c>
      <c r="C520">
        <f>ม2.1!C43</f>
        <v>0</v>
      </c>
      <c r="D520">
        <f>ม2.1!D43</f>
        <v>0</v>
      </c>
      <c r="E520">
        <f>ม2.1!E43</f>
        <v>0</v>
      </c>
      <c r="F520">
        <f>ม2.1!F43</f>
        <v>0</v>
      </c>
      <c r="G520">
        <f>ม2.1!G43</f>
        <v>0</v>
      </c>
    </row>
    <row r="521" spans="1:7">
      <c r="A521" t="s">
        <v>327</v>
      </c>
      <c r="B521" t="e">
        <f>ม2.2!#REF!</f>
        <v>#REF!</v>
      </c>
      <c r="C521" t="e">
        <f>ม2.2!#REF!</f>
        <v>#REF!</v>
      </c>
      <c r="D521" t="e">
        <f>ม2.2!#REF!</f>
        <v>#REF!</v>
      </c>
      <c r="E521" t="e">
        <f>ม2.2!#REF!</f>
        <v>#REF!</v>
      </c>
      <c r="F521" t="e">
        <f>ม2.2!#REF!</f>
        <v>#REF!</v>
      </c>
      <c r="G521" t="e">
        <f>ม2.2!#REF!</f>
        <v>#REF!</v>
      </c>
    </row>
    <row r="522" spans="1:7">
      <c r="A522" t="s">
        <v>327</v>
      </c>
      <c r="B522">
        <f>ม2.2!B8</f>
        <v>2756</v>
      </c>
      <c r="C522">
        <f>ม2.2!C8</f>
        <v>1570501320729</v>
      </c>
      <c r="D522">
        <f>ม2.2!D8</f>
        <v>38600</v>
      </c>
      <c r="E522" t="str">
        <f>ม2.2!E8</f>
        <v>เด็กชาย</v>
      </c>
      <c r="F522" t="str">
        <f>ม2.2!F8</f>
        <v>ภูบดี</v>
      </c>
      <c r="G522" t="str">
        <f>ม2.2!G8</f>
        <v>อินทร์วงศ์</v>
      </c>
    </row>
    <row r="523" spans="1:7">
      <c r="A523" t="s">
        <v>327</v>
      </c>
      <c r="B523" t="e">
        <f>ม2.2!#REF!</f>
        <v>#REF!</v>
      </c>
      <c r="C523" t="e">
        <f>ม2.2!#REF!</f>
        <v>#REF!</v>
      </c>
      <c r="D523" t="e">
        <f>ม2.2!#REF!</f>
        <v>#REF!</v>
      </c>
      <c r="E523" t="e">
        <f>ม2.2!#REF!</f>
        <v>#REF!</v>
      </c>
      <c r="F523" t="e">
        <f>ม2.2!#REF!</f>
        <v>#REF!</v>
      </c>
      <c r="G523" t="e">
        <f>ม2.2!#REF!</f>
        <v>#REF!</v>
      </c>
    </row>
    <row r="524" spans="1:7">
      <c r="A524" t="s">
        <v>327</v>
      </c>
      <c r="B524">
        <f>ม2.2!B9</f>
        <v>2776</v>
      </c>
      <c r="C524">
        <f>ม2.2!C9</f>
        <v>1570501325356</v>
      </c>
      <c r="D524">
        <f>ม2.2!D9</f>
        <v>38884</v>
      </c>
      <c r="E524" t="str">
        <f>ม2.2!E9</f>
        <v>เด็กชาย</v>
      </c>
      <c r="F524" t="str">
        <f>ม2.2!F9</f>
        <v>วรโชติ</v>
      </c>
      <c r="G524" t="str">
        <f>ม2.2!G9</f>
        <v>เชื้อเมืองพาน</v>
      </c>
    </row>
    <row r="525" spans="1:7">
      <c r="A525" t="s">
        <v>327</v>
      </c>
      <c r="B525">
        <f>ม2.2!B10</f>
        <v>2779</v>
      </c>
      <c r="C525">
        <f>ม2.2!C10</f>
        <v>1570501327073</v>
      </c>
      <c r="D525">
        <f>ม2.2!D10</f>
        <v>39010</v>
      </c>
      <c r="E525" t="str">
        <f>ม2.2!E10</f>
        <v>เด็กชาย</v>
      </c>
      <c r="F525" t="str">
        <f>ม2.2!F10</f>
        <v>ทวีทรัพย์</v>
      </c>
      <c r="G525" t="str">
        <f>ม2.2!G10</f>
        <v>สิงห์คำ</v>
      </c>
    </row>
    <row r="526" spans="1:7">
      <c r="A526" t="s">
        <v>327</v>
      </c>
      <c r="B526">
        <f>ม2.2!B11</f>
        <v>2859</v>
      </c>
      <c r="C526">
        <f>ม2.2!C11</f>
        <v>1368400071447</v>
      </c>
      <c r="D526">
        <f>ม2.2!D11</f>
        <v>38984</v>
      </c>
      <c r="E526" t="str">
        <f>ม2.2!E11</f>
        <v>เด็กชาย</v>
      </c>
      <c r="F526" t="str">
        <f>ม2.2!F11</f>
        <v>ภานุวัฒน์</v>
      </c>
      <c r="G526" t="str">
        <f>ม2.2!G11</f>
        <v>นามฟู</v>
      </c>
    </row>
    <row r="527" spans="1:7">
      <c r="A527" t="s">
        <v>327</v>
      </c>
      <c r="B527">
        <f>ม2.2!B12</f>
        <v>2861</v>
      </c>
      <c r="C527">
        <f>ม2.2!C12</f>
        <v>1570501327634</v>
      </c>
      <c r="D527">
        <f>ม2.2!D12</f>
        <v>39049</v>
      </c>
      <c r="E527" t="str">
        <f>ม2.2!E12</f>
        <v>เด็กชาย</v>
      </c>
      <c r="F527" t="str">
        <f>ม2.2!F12</f>
        <v>รัฐภูมิ</v>
      </c>
      <c r="G527" t="str">
        <f>ม2.2!G12</f>
        <v>อินทำ</v>
      </c>
    </row>
    <row r="528" spans="1:7">
      <c r="A528" t="s">
        <v>327</v>
      </c>
      <c r="B528">
        <f>ม2.2!B13</f>
        <v>2866</v>
      </c>
      <c r="C528">
        <f>ม2.2!C13</f>
        <v>1570501327286</v>
      </c>
      <c r="D528">
        <f>ม2.2!D13</f>
        <v>39028</v>
      </c>
      <c r="E528" t="str">
        <f>ม2.2!E13</f>
        <v>เด็กชาย</v>
      </c>
      <c r="F528" t="str">
        <f>ม2.2!F13</f>
        <v>นฤเบศวร์</v>
      </c>
      <c r="G528" t="str">
        <f>ม2.2!G13</f>
        <v>พรมวัง</v>
      </c>
    </row>
    <row r="529" spans="1:7">
      <c r="A529" t="s">
        <v>327</v>
      </c>
      <c r="B529">
        <f>ม2.2!B14</f>
        <v>2867</v>
      </c>
      <c r="C529">
        <f>ม2.2!C14</f>
        <v>5570501056374</v>
      </c>
      <c r="D529">
        <f>ม2.2!D14</f>
        <v>38979</v>
      </c>
      <c r="E529" t="str">
        <f>ม2.2!E14</f>
        <v>เด็กชาย</v>
      </c>
      <c r="F529" t="str">
        <f>ม2.2!F14</f>
        <v>เจียจุ้น</v>
      </c>
      <c r="G529" t="str">
        <f>ม2.2!G14</f>
        <v>ฮุย</v>
      </c>
    </row>
    <row r="530" spans="1:7">
      <c r="A530" t="s">
        <v>327</v>
      </c>
      <c r="B530">
        <f>ม2.2!B15</f>
        <v>2873</v>
      </c>
      <c r="C530">
        <f>ม2.2!C15</f>
        <v>1570501325071</v>
      </c>
      <c r="D530">
        <f>ม2.2!D15</f>
        <v>38866</v>
      </c>
      <c r="E530" t="str">
        <f>ม2.2!E15</f>
        <v>เด็กชาย</v>
      </c>
      <c r="F530" t="str">
        <f>ม2.2!F15</f>
        <v>ธนวัฒน์</v>
      </c>
      <c r="G530" t="str">
        <f>ม2.2!G15</f>
        <v>อุสาห์</v>
      </c>
    </row>
    <row r="531" spans="1:7">
      <c r="A531" t="s">
        <v>327</v>
      </c>
      <c r="B531">
        <f>ม2.2!B16</f>
        <v>3283</v>
      </c>
      <c r="C531">
        <f>ม2.2!C16</f>
        <v>1570501325984</v>
      </c>
      <c r="D531">
        <f>ม2.2!D16</f>
        <v>38951</v>
      </c>
      <c r="E531" t="str">
        <f>ม2.2!E16</f>
        <v>เด็กชาย</v>
      </c>
      <c r="F531" t="str">
        <f>ม2.2!F16</f>
        <v>หัสดินทร์</v>
      </c>
      <c r="G531" t="str">
        <f>ม2.2!G16</f>
        <v>ตุ่นสีใส</v>
      </c>
    </row>
    <row r="532" spans="1:7">
      <c r="A532" t="s">
        <v>327</v>
      </c>
      <c r="B532">
        <f>ม2.2!B17</f>
        <v>3407</v>
      </c>
      <c r="C532">
        <f>ม2.2!C17</f>
        <v>1101402353551</v>
      </c>
      <c r="D532">
        <f>ม2.2!D17</f>
        <v>39144</v>
      </c>
      <c r="E532" t="str">
        <f>ม2.2!E17</f>
        <v>เด็กชาย</v>
      </c>
      <c r="F532" t="str">
        <f>ม2.2!F17</f>
        <v>อัสชิชนม์</v>
      </c>
      <c r="G532" t="str">
        <f>ม2.2!G17</f>
        <v>ทินภัทร</v>
      </c>
    </row>
    <row r="533" spans="1:7">
      <c r="A533" t="s">
        <v>327</v>
      </c>
      <c r="B533" t="e">
        <f>ม2.2!#REF!</f>
        <v>#REF!</v>
      </c>
      <c r="C533" t="e">
        <f>ม2.2!#REF!</f>
        <v>#REF!</v>
      </c>
      <c r="D533" t="e">
        <f>ม2.2!#REF!</f>
        <v>#REF!</v>
      </c>
      <c r="E533" t="e">
        <f>ม2.2!#REF!</f>
        <v>#REF!</v>
      </c>
      <c r="F533" t="e">
        <f>ม2.2!#REF!</f>
        <v>#REF!</v>
      </c>
      <c r="G533" t="e">
        <f>ม2.2!#REF!</f>
        <v>#REF!</v>
      </c>
    </row>
    <row r="534" spans="1:7">
      <c r="A534" t="s">
        <v>327</v>
      </c>
      <c r="B534">
        <f>ม2.2!B18</f>
        <v>3448</v>
      </c>
      <c r="C534">
        <f>ม2.2!C18</f>
        <v>1209000317432</v>
      </c>
      <c r="D534">
        <f>ม2.2!D18</f>
        <v>39176</v>
      </c>
      <c r="E534" t="str">
        <f>ม2.2!E18</f>
        <v>เด็กชาย</v>
      </c>
      <c r="F534" t="str">
        <f>ม2.2!F18</f>
        <v>ธนชัย</v>
      </c>
      <c r="G534" t="str">
        <f>ม2.2!G18</f>
        <v>ตาสาย</v>
      </c>
    </row>
    <row r="535" spans="1:7">
      <c r="A535" t="s">
        <v>327</v>
      </c>
      <c r="B535">
        <f>ม2.2!B19</f>
        <v>3678</v>
      </c>
      <c r="C535">
        <f>ม2.2!C19</f>
        <v>1579901195903</v>
      </c>
      <c r="D535">
        <f>ม2.2!D19</f>
        <v>38956</v>
      </c>
      <c r="E535" t="str">
        <f>ม2.2!E19</f>
        <v>เด็กชาย</v>
      </c>
      <c r="F535" t="str">
        <f>ม2.2!F19</f>
        <v>เจตนิพัทธ์</v>
      </c>
      <c r="G535" t="str">
        <f>ม2.2!G19</f>
        <v>เลางาม</v>
      </c>
    </row>
    <row r="536" spans="1:7">
      <c r="A536" t="s">
        <v>327</v>
      </c>
      <c r="B536">
        <f>ม2.2!B20</f>
        <v>3679</v>
      </c>
      <c r="C536">
        <f>ม2.2!C20</f>
        <v>1579901235379</v>
      </c>
      <c r="D536">
        <f>ม2.2!D20</f>
        <v>237543</v>
      </c>
      <c r="E536" t="str">
        <f>ม2.2!E20</f>
        <v>เด็กชาย</v>
      </c>
      <c r="F536" t="str">
        <f>ม2.2!F20</f>
        <v>ณฐกร</v>
      </c>
      <c r="G536" t="str">
        <f>ม2.2!G20</f>
        <v>บูรพา</v>
      </c>
    </row>
    <row r="537" spans="1:7">
      <c r="A537" t="s">
        <v>327</v>
      </c>
      <c r="B537">
        <f>ม2.2!B21</f>
        <v>3680</v>
      </c>
      <c r="C537">
        <f>ม2.2!C21</f>
        <v>1570501330422</v>
      </c>
      <c r="D537">
        <f>ม2.2!D21</f>
        <v>39258</v>
      </c>
      <c r="E537" t="str">
        <f>ม2.2!E21</f>
        <v>เด็กชาย</v>
      </c>
      <c r="F537" t="str">
        <f>ม2.2!F21</f>
        <v>ธานาธร</v>
      </c>
      <c r="G537" t="str">
        <f>ม2.2!G21</f>
        <v>สว่างทิตย์</v>
      </c>
    </row>
    <row r="538" spans="1:7">
      <c r="A538" t="s">
        <v>327</v>
      </c>
      <c r="B538">
        <f>ม2.2!B22</f>
        <v>3681</v>
      </c>
      <c r="C538">
        <f>ม2.2!C22</f>
        <v>1570501327341</v>
      </c>
      <c r="D538">
        <f>ม2.2!D22</f>
        <v>39032</v>
      </c>
      <c r="E538" t="str">
        <f>ม2.2!E22</f>
        <v>เด็กชาย</v>
      </c>
      <c r="F538" t="str">
        <f>ม2.2!F22</f>
        <v>วรวิช</v>
      </c>
      <c r="G538" t="str">
        <f>ม2.2!G22</f>
        <v>ยศมูล</v>
      </c>
    </row>
    <row r="539" spans="1:7">
      <c r="A539" t="s">
        <v>327</v>
      </c>
      <c r="B539">
        <f>ม2.2!B23</f>
        <v>3682</v>
      </c>
      <c r="C539">
        <f>ม2.2!C23</f>
        <v>1141101128248</v>
      </c>
      <c r="D539">
        <f>ม2.2!D23</f>
        <v>38927</v>
      </c>
      <c r="E539" t="str">
        <f>ม2.2!E23</f>
        <v>เด็กชาย</v>
      </c>
      <c r="F539" t="str">
        <f>ม2.2!F23</f>
        <v>สิริราช</v>
      </c>
      <c r="G539" t="str">
        <f>ม2.2!G23</f>
        <v>แสงอายุ</v>
      </c>
    </row>
    <row r="540" spans="1:7">
      <c r="A540" t="s">
        <v>327</v>
      </c>
      <c r="B540">
        <f>ม2.2!B24</f>
        <v>2763</v>
      </c>
      <c r="C540">
        <f>ม2.2!C24</f>
        <v>1570501318635</v>
      </c>
      <c r="D540">
        <f>ม2.2!D24</f>
        <v>38493</v>
      </c>
      <c r="E540" t="str">
        <f>ม2.2!E24</f>
        <v>เด็กหญิง</v>
      </c>
      <c r="F540" t="str">
        <f>ม2.2!F24</f>
        <v>ธนิษฐา</v>
      </c>
      <c r="G540" t="str">
        <f>ม2.2!G24</f>
        <v>จันทนสกุลวงศ์</v>
      </c>
    </row>
    <row r="541" spans="1:7">
      <c r="A541" t="s">
        <v>327</v>
      </c>
      <c r="B541">
        <f>ม2.2!B25</f>
        <v>2790</v>
      </c>
      <c r="C541">
        <f>ม2.2!C25</f>
        <v>1570501329432</v>
      </c>
      <c r="D541">
        <f>ม2.2!D25</f>
        <v>39187</v>
      </c>
      <c r="E541" t="str">
        <f>ม2.2!E25</f>
        <v>เด็กหญิง</v>
      </c>
      <c r="F541" t="str">
        <f>ม2.2!F25</f>
        <v>วรกานต์</v>
      </c>
      <c r="G541" t="str">
        <f>ม2.2!G25</f>
        <v>แสงสอน</v>
      </c>
    </row>
    <row r="542" spans="1:7">
      <c r="A542" t="s">
        <v>327</v>
      </c>
      <c r="B542">
        <f>ม2.2!B26</f>
        <v>2992</v>
      </c>
      <c r="C542">
        <f>ม2.2!C26</f>
        <v>1849300082907</v>
      </c>
      <c r="D542">
        <f>ม2.2!D26</f>
        <v>39200</v>
      </c>
      <c r="E542" t="str">
        <f>ม2.2!E26</f>
        <v>เด็กหญิง</v>
      </c>
      <c r="F542" t="str">
        <f>ม2.2!F26</f>
        <v>วรัทยา</v>
      </c>
      <c r="G542" t="str">
        <f>ม2.2!G26</f>
        <v>แก้วอ้าย</v>
      </c>
    </row>
    <row r="543" spans="1:7">
      <c r="A543" t="s">
        <v>327</v>
      </c>
      <c r="B543">
        <f>ม2.2!B27</f>
        <v>3273</v>
      </c>
      <c r="C543">
        <f>ม2.2!C27</f>
        <v>1570501328266</v>
      </c>
      <c r="D543">
        <f>ม2.2!D27</f>
        <v>39102</v>
      </c>
      <c r="E543" t="str">
        <f>ม2.2!E27</f>
        <v>เด็กหญิง</v>
      </c>
      <c r="F543" t="str">
        <f>ม2.2!F27</f>
        <v>จิราภา</v>
      </c>
      <c r="G543" t="str">
        <f>ม2.2!G27</f>
        <v>เทพวงค์</v>
      </c>
    </row>
    <row r="544" spans="1:7">
      <c r="A544" t="s">
        <v>327</v>
      </c>
      <c r="B544">
        <f>ม2.2!B28</f>
        <v>3282</v>
      </c>
      <c r="C544">
        <f>ม2.2!C28</f>
        <v>1509966528362</v>
      </c>
      <c r="D544">
        <f>ม2.2!D28</f>
        <v>38975</v>
      </c>
      <c r="E544" t="str">
        <f>ม2.2!E28</f>
        <v>เด็กหญิง</v>
      </c>
      <c r="F544" t="str">
        <f>ม2.2!F28</f>
        <v>ณัฐณิชา</v>
      </c>
      <c r="G544" t="str">
        <f>ม2.2!G28</f>
        <v>ใจการ</v>
      </c>
    </row>
    <row r="545" spans="1:7">
      <c r="A545" t="s">
        <v>327</v>
      </c>
      <c r="B545">
        <f>ม2.2!B29</f>
        <v>3754</v>
      </c>
      <c r="C545">
        <f>ม2.2!C29</f>
        <v>1570501325585</v>
      </c>
      <c r="D545">
        <f>ม2.2!D29</f>
        <v>38923</v>
      </c>
      <c r="E545" t="str">
        <f>ม2.2!E29</f>
        <v>เด็กหญิง</v>
      </c>
      <c r="F545" t="str">
        <f>ม2.2!F29</f>
        <v>พัชรมัย</v>
      </c>
      <c r="G545" t="str">
        <f>ม2.2!G29</f>
        <v>แสนเกตุ</v>
      </c>
    </row>
    <row r="546" spans="1:7">
      <c r="A546" t="s">
        <v>327</v>
      </c>
      <c r="B546">
        <f>ม2.2!B30</f>
        <v>3755</v>
      </c>
      <c r="C546">
        <f>ม2.2!C30</f>
        <v>1769900832983</v>
      </c>
      <c r="D546">
        <f>ม2.2!D30</f>
        <v>39195</v>
      </c>
      <c r="E546" t="str">
        <f>ม2.2!E30</f>
        <v>เด็กหญิง</v>
      </c>
      <c r="F546" t="str">
        <f>ม2.2!F30</f>
        <v>เมธินี</v>
      </c>
      <c r="G546" t="str">
        <f>ม2.2!G30</f>
        <v>พวงเดช</v>
      </c>
    </row>
    <row r="547" spans="1:7">
      <c r="B547">
        <f>ม2.2!B31</f>
        <v>0</v>
      </c>
      <c r="C547">
        <f>ม2.2!C31</f>
        <v>0</v>
      </c>
      <c r="D547">
        <f>ม2.2!D31</f>
        <v>0</v>
      </c>
      <c r="E547">
        <f>ม2.2!E31</f>
        <v>0</v>
      </c>
      <c r="F547">
        <f>ม2.2!F31</f>
        <v>0</v>
      </c>
      <c r="G547">
        <f>ม2.2!G31</f>
        <v>0</v>
      </c>
    </row>
    <row r="548" spans="1:7">
      <c r="B548">
        <f>ม2.2!B32</f>
        <v>0</v>
      </c>
      <c r="C548">
        <f>ม2.2!C32</f>
        <v>0</v>
      </c>
      <c r="D548">
        <f>ม2.2!D32</f>
        <v>0</v>
      </c>
      <c r="E548">
        <f>ม2.2!E32</f>
        <v>0</v>
      </c>
      <c r="F548">
        <f>ม2.2!F32</f>
        <v>0</v>
      </c>
      <c r="G548">
        <f>ม2.2!G32</f>
        <v>0</v>
      </c>
    </row>
    <row r="549" spans="1:7">
      <c r="B549">
        <f>ม2.2!B33</f>
        <v>0</v>
      </c>
      <c r="C549">
        <f>ม2.2!C33</f>
        <v>0</v>
      </c>
      <c r="D549">
        <f>ม2.2!D33</f>
        <v>0</v>
      </c>
      <c r="E549">
        <f>ม2.2!E33</f>
        <v>0</v>
      </c>
      <c r="F549">
        <f>ม2.2!F33</f>
        <v>0</v>
      </c>
      <c r="G549">
        <f>ม2.2!G33</f>
        <v>0</v>
      </c>
    </row>
    <row r="550" spans="1:7">
      <c r="B550">
        <f>ม2.2!B34</f>
        <v>0</v>
      </c>
      <c r="C550">
        <f>ม2.2!C34</f>
        <v>0</v>
      </c>
      <c r="D550">
        <f>ม2.2!D34</f>
        <v>0</v>
      </c>
      <c r="E550">
        <f>ม2.2!E34</f>
        <v>0</v>
      </c>
      <c r="F550">
        <f>ม2.2!F34</f>
        <v>0</v>
      </c>
      <c r="G550">
        <f>ม2.2!G34</f>
        <v>0</v>
      </c>
    </row>
    <row r="551" spans="1:7">
      <c r="B551">
        <f>ม2.2!B35</f>
        <v>0</v>
      </c>
      <c r="C551">
        <f>ม2.2!C35</f>
        <v>0</v>
      </c>
      <c r="D551">
        <f>ม2.2!D35</f>
        <v>0</v>
      </c>
      <c r="E551">
        <f>ม2.2!E35</f>
        <v>0</v>
      </c>
      <c r="F551">
        <f>ม2.2!F35</f>
        <v>0</v>
      </c>
      <c r="G551">
        <f>ม2.2!G35</f>
        <v>0</v>
      </c>
    </row>
    <row r="552" spans="1:7">
      <c r="B552">
        <f>ม2.2!B36</f>
        <v>0</v>
      </c>
      <c r="C552">
        <f>ม2.2!C36</f>
        <v>0</v>
      </c>
      <c r="D552">
        <f>ม2.2!D36</f>
        <v>0</v>
      </c>
      <c r="E552">
        <f>ม2.2!E36</f>
        <v>0</v>
      </c>
      <c r="F552">
        <f>ม2.2!F36</f>
        <v>0</v>
      </c>
      <c r="G552">
        <f>ม2.2!G36</f>
        <v>0</v>
      </c>
    </row>
    <row r="553" spans="1:7">
      <c r="B553">
        <f>ม2.2!B37</f>
        <v>0</v>
      </c>
      <c r="C553">
        <f>ม2.2!C37</f>
        <v>0</v>
      </c>
      <c r="D553">
        <f>ม2.2!D37</f>
        <v>0</v>
      </c>
      <c r="E553">
        <f>ม2.2!E37</f>
        <v>0</v>
      </c>
      <c r="F553">
        <f>ม2.2!F37</f>
        <v>0</v>
      </c>
      <c r="G553">
        <f>ม2.2!G37</f>
        <v>0</v>
      </c>
    </row>
    <row r="554" spans="1:7">
      <c r="B554">
        <f>ม2.2!B38</f>
        <v>0</v>
      </c>
      <c r="C554">
        <f>ม2.2!C38</f>
        <v>0</v>
      </c>
      <c r="D554">
        <f>ม2.2!D38</f>
        <v>0</v>
      </c>
      <c r="E554">
        <f>ม2.2!E38</f>
        <v>0</v>
      </c>
      <c r="F554">
        <f>ม2.2!F38</f>
        <v>0</v>
      </c>
      <c r="G554">
        <f>ม2.2!G38</f>
        <v>0</v>
      </c>
    </row>
    <row r="555" spans="1:7">
      <c r="B555">
        <f>ม2.2!B39</f>
        <v>0</v>
      </c>
      <c r="C555">
        <f>ม2.2!C39</f>
        <v>0</v>
      </c>
      <c r="D555">
        <f>ม2.2!D39</f>
        <v>0</v>
      </c>
      <c r="E555">
        <f>ม2.2!E39</f>
        <v>0</v>
      </c>
      <c r="F555">
        <f>ม2.2!F39</f>
        <v>0</v>
      </c>
      <c r="G555">
        <f>ม2.2!G39</f>
        <v>0</v>
      </c>
    </row>
    <row r="556" spans="1:7">
      <c r="B556">
        <f>ม2.2!B40</f>
        <v>0</v>
      </c>
      <c r="C556">
        <f>ม2.2!C40</f>
        <v>0</v>
      </c>
      <c r="D556">
        <f>ม2.2!D40</f>
        <v>0</v>
      </c>
      <c r="E556">
        <f>ม2.2!E40</f>
        <v>0</v>
      </c>
      <c r="F556">
        <f>ม2.2!F40</f>
        <v>0</v>
      </c>
      <c r="G556">
        <f>ม2.2!G40</f>
        <v>0</v>
      </c>
    </row>
    <row r="557" spans="1:7">
      <c r="B557">
        <f>ม2.2!B41</f>
        <v>0</v>
      </c>
      <c r="C557">
        <f>ม2.2!C41</f>
        <v>0</v>
      </c>
      <c r="D557">
        <f>ม2.2!D41</f>
        <v>0</v>
      </c>
      <c r="E557">
        <f>ม2.2!E41</f>
        <v>0</v>
      </c>
      <c r="F557">
        <f>ม2.2!F41</f>
        <v>0</v>
      </c>
      <c r="G557">
        <f>ม2.2!G41</f>
        <v>0</v>
      </c>
    </row>
    <row r="558" spans="1:7">
      <c r="B558">
        <f>ม2.2!B42</f>
        <v>0</v>
      </c>
      <c r="C558">
        <f>ม2.2!C42</f>
        <v>0</v>
      </c>
      <c r="D558">
        <f>ม2.2!D42</f>
        <v>0</v>
      </c>
      <c r="E558">
        <f>ม2.2!E42</f>
        <v>0</v>
      </c>
      <c r="F558">
        <f>ม2.2!F42</f>
        <v>0</v>
      </c>
      <c r="G558">
        <f>ม2.2!G42</f>
        <v>0</v>
      </c>
    </row>
    <row r="559" spans="1:7">
      <c r="B559">
        <f>ม2.2!B43</f>
        <v>0</v>
      </c>
      <c r="C559">
        <f>ม2.2!C43</f>
        <v>0</v>
      </c>
      <c r="D559">
        <f>ม2.2!D43</f>
        <v>0</v>
      </c>
      <c r="E559">
        <f>ม2.2!E43</f>
        <v>0</v>
      </c>
      <c r="F559">
        <f>ม2.2!F43</f>
        <v>0</v>
      </c>
      <c r="G559">
        <f>ม2.2!G43</f>
        <v>0</v>
      </c>
    </row>
    <row r="560" spans="1:7">
      <c r="B560">
        <f>ม2.2!B44</f>
        <v>0</v>
      </c>
      <c r="C560">
        <f>ม2.2!C44</f>
        <v>0</v>
      </c>
      <c r="D560">
        <f>ม2.2!D44</f>
        <v>0</v>
      </c>
      <c r="E560">
        <f>ม2.2!E44</f>
        <v>0</v>
      </c>
      <c r="F560">
        <f>ม2.2!F44</f>
        <v>0</v>
      </c>
      <c r="G560">
        <f>ม2.2!G44</f>
        <v>0</v>
      </c>
    </row>
    <row r="561" spans="1:7">
      <c r="A561" t="s">
        <v>348</v>
      </c>
      <c r="B561">
        <f>ม3.1!B6</f>
        <v>2732</v>
      </c>
      <c r="C561">
        <f>ม3.1!C6</f>
        <v>1139300022188</v>
      </c>
      <c r="D561">
        <f>ม3.1!D6</f>
        <v>38777</v>
      </c>
      <c r="E561" t="str">
        <f>ม3.1!E6</f>
        <v>เด็กชาย</v>
      </c>
      <c r="F561" t="str">
        <f>ม3.1!F6</f>
        <v>ภูริทัศน์</v>
      </c>
      <c r="G561" t="str">
        <f>ม3.1!G6</f>
        <v>หอมทั่ว</v>
      </c>
    </row>
    <row r="562" spans="1:7">
      <c r="A562" t="s">
        <v>348</v>
      </c>
      <c r="B562">
        <f>ม3.1!B7</f>
        <v>2734</v>
      </c>
      <c r="C562">
        <f>ม3.1!C7</f>
        <v>1209000226691</v>
      </c>
      <c r="D562">
        <f>ม3.1!D7</f>
        <v>38641</v>
      </c>
      <c r="E562" t="str">
        <f>ม3.1!E7</f>
        <v>เด็กชาย</v>
      </c>
      <c r="F562" t="str">
        <f>ม3.1!F7</f>
        <v>ณัฐนนท์</v>
      </c>
      <c r="G562" t="str">
        <f>ม3.1!G7</f>
        <v>ลือชา</v>
      </c>
    </row>
    <row r="563" spans="1:7">
      <c r="A563" t="s">
        <v>348</v>
      </c>
      <c r="B563">
        <f>ม3.1!B8</f>
        <v>2760</v>
      </c>
      <c r="C563">
        <f>ม3.1!C8</f>
        <v>1579901179681</v>
      </c>
      <c r="D563">
        <f>ม3.1!D8</f>
        <v>38840</v>
      </c>
      <c r="E563" t="str">
        <f>ม3.1!E8</f>
        <v>เด็กชาย</v>
      </c>
      <c r="F563" t="str">
        <f>ม3.1!F8</f>
        <v>ภูริณัฐ</v>
      </c>
      <c r="G563" t="str">
        <f>ม3.1!G8</f>
        <v>วงค์คม</v>
      </c>
    </row>
    <row r="564" spans="1:7">
      <c r="A564" t="s">
        <v>348</v>
      </c>
      <c r="B564">
        <f>ม3.1!B9</f>
        <v>2761</v>
      </c>
      <c r="C564">
        <f>ม3.1!C9</f>
        <v>1570501320052</v>
      </c>
      <c r="D564">
        <f>ม3.1!D9</f>
        <v>38581</v>
      </c>
      <c r="E564" t="str">
        <f>ม3.1!E9</f>
        <v>เด็กชาย</v>
      </c>
      <c r="F564" t="str">
        <f>ม3.1!F9</f>
        <v>นัฐพงษ์</v>
      </c>
      <c r="G564" t="str">
        <f>ม3.1!G9</f>
        <v>ปวนติ๊บ</v>
      </c>
    </row>
    <row r="565" spans="1:7">
      <c r="A565" t="s">
        <v>348</v>
      </c>
      <c r="B565">
        <f>ม3.1!B10</f>
        <v>2825</v>
      </c>
      <c r="C565">
        <f>ม3.1!C10</f>
        <v>1570501319003</v>
      </c>
      <c r="D565">
        <f>ม3.1!D10</f>
        <v>38515</v>
      </c>
      <c r="E565" t="str">
        <f>ม3.1!E10</f>
        <v>เด็กชาย</v>
      </c>
      <c r="F565" t="str">
        <f>ม3.1!F10</f>
        <v>กิตติพัทธ์</v>
      </c>
      <c r="G565" t="str">
        <f>ม3.1!G10</f>
        <v>ชื่องาม</v>
      </c>
    </row>
    <row r="566" spans="1:7">
      <c r="A566" t="s">
        <v>348</v>
      </c>
      <c r="B566">
        <f>ม3.1!B11</f>
        <v>2826</v>
      </c>
      <c r="C566">
        <f>ม3.1!C11</f>
        <v>1570501319101</v>
      </c>
      <c r="D566">
        <f>ม3.1!D11</f>
        <v>38517</v>
      </c>
      <c r="E566" t="str">
        <f>ม3.1!E11</f>
        <v>เด็กชาย</v>
      </c>
      <c r="F566" t="str">
        <f>ม3.1!F11</f>
        <v>จามร</v>
      </c>
      <c r="G566" t="str">
        <f>ม3.1!G11</f>
        <v>วงค์ขาว</v>
      </c>
    </row>
    <row r="567" spans="1:7">
      <c r="A567" t="s">
        <v>348</v>
      </c>
      <c r="B567">
        <f>ม3.1!B12</f>
        <v>2853</v>
      </c>
      <c r="C567">
        <f>ม3.1!C12</f>
        <v>1570501322535</v>
      </c>
      <c r="D567">
        <f>ม3.1!D12</f>
        <v>38703</v>
      </c>
      <c r="E567" t="str">
        <f>ม3.1!E12</f>
        <v>เด็กชาย</v>
      </c>
      <c r="F567" t="str">
        <f>ม3.1!F12</f>
        <v>วีรภัทร</v>
      </c>
      <c r="G567" t="str">
        <f>ม3.1!G12</f>
        <v>จุมปูป้อ</v>
      </c>
    </row>
    <row r="568" spans="1:7">
      <c r="A568" t="s">
        <v>348</v>
      </c>
      <c r="B568">
        <f>ม3.1!B13</f>
        <v>2985</v>
      </c>
      <c r="C568">
        <f>ม3.1!C13</f>
        <v>1570501317426</v>
      </c>
      <c r="D568">
        <f>ม3.1!D13</f>
        <v>38412</v>
      </c>
      <c r="E568" t="str">
        <f>ม3.1!E13</f>
        <v>เด็กชาย</v>
      </c>
      <c r="F568" t="str">
        <f>ม3.1!F13</f>
        <v>สุรชาติ</v>
      </c>
      <c r="G568" t="str">
        <f>ม3.1!G13</f>
        <v>ระวาส</v>
      </c>
    </row>
    <row r="569" spans="1:7">
      <c r="A569" t="s">
        <v>348</v>
      </c>
      <c r="B569">
        <f>ม3.1!B14</f>
        <v>3162</v>
      </c>
      <c r="C569">
        <f>ม3.1!C14</f>
        <v>1570501323221</v>
      </c>
      <c r="D569">
        <f>ม3.1!D14</f>
        <v>38742</v>
      </c>
      <c r="E569" t="str">
        <f>ม3.1!E14</f>
        <v>เด็กชาย</v>
      </c>
      <c r="F569" t="str">
        <f>ม3.1!F14</f>
        <v>สันติ</v>
      </c>
      <c r="G569" t="str">
        <f>ม3.1!G14</f>
        <v>วงค์ลังกา</v>
      </c>
    </row>
    <row r="570" spans="1:7">
      <c r="A570" t="s">
        <v>348</v>
      </c>
      <c r="B570">
        <f>ม3.1!B15</f>
        <v>3277</v>
      </c>
      <c r="C570">
        <f>ม3.1!C15</f>
        <v>1570501318686</v>
      </c>
      <c r="D570">
        <f>ม3.1!D15</f>
        <v>38423</v>
      </c>
      <c r="E570" t="str">
        <f>ม3.1!E15</f>
        <v>เด็กชาย</v>
      </c>
      <c r="F570" t="str">
        <f>ม3.1!F15</f>
        <v>ภัคพล</v>
      </c>
      <c r="G570" t="str">
        <f>ม3.1!G15</f>
        <v>สังขวารี</v>
      </c>
    </row>
    <row r="571" spans="1:7">
      <c r="A571" t="s">
        <v>348</v>
      </c>
      <c r="B571">
        <f>ม3.1!B16</f>
        <v>3436</v>
      </c>
      <c r="C571">
        <f>ม3.1!C16</f>
        <v>1570501316390</v>
      </c>
      <c r="D571">
        <f>ม3.1!D16</f>
        <v>38353</v>
      </c>
      <c r="E571" t="str">
        <f>ม3.1!E16</f>
        <v>เด็กชาย</v>
      </c>
      <c r="F571" t="str">
        <f>ม3.1!F16</f>
        <v>วรดนู</v>
      </c>
      <c r="G571" t="str">
        <f>ม3.1!G16</f>
        <v>เสาร์สุวรรณ์</v>
      </c>
    </row>
    <row r="572" spans="1:7">
      <c r="A572" t="s">
        <v>348</v>
      </c>
      <c r="B572">
        <f>ม3.1!B17</f>
        <v>3438</v>
      </c>
      <c r="C572">
        <f>ม3.1!C17</f>
        <v>1579901100899</v>
      </c>
      <c r="D572">
        <f>ม3.1!D17</f>
        <v>38273</v>
      </c>
      <c r="E572" t="str">
        <f>ม3.1!E17</f>
        <v>เด็กชาย</v>
      </c>
      <c r="F572" t="str">
        <f>ม3.1!F17</f>
        <v>ยุทธพงษ์</v>
      </c>
      <c r="G572" t="str">
        <f>ม3.1!G17</f>
        <v>แสนหลง</v>
      </c>
    </row>
    <row r="573" spans="1:7">
      <c r="A573" t="s">
        <v>348</v>
      </c>
      <c r="B573">
        <f>ม3.1!B18</f>
        <v>3565</v>
      </c>
      <c r="C573">
        <f>ม3.1!C18</f>
        <v>1570501323817</v>
      </c>
      <c r="D573">
        <f>ม3.1!D18</f>
        <v>38783</v>
      </c>
      <c r="E573" t="str">
        <f>ม3.1!E18</f>
        <v>เด็กชาย</v>
      </c>
      <c r="F573" t="str">
        <f>ม3.1!F18</f>
        <v>พงศธร</v>
      </c>
      <c r="G573" t="str">
        <f>ม3.1!G18</f>
        <v>หน่อแก้ว</v>
      </c>
    </row>
    <row r="574" spans="1:7">
      <c r="A574" t="s">
        <v>348</v>
      </c>
      <c r="B574">
        <f>ม3.1!B19</f>
        <v>3566</v>
      </c>
      <c r="C574">
        <f>ม3.1!C19</f>
        <v>1909803056697</v>
      </c>
      <c r="D574">
        <f>ม3.1!D19</f>
        <v>38763</v>
      </c>
      <c r="E574" t="str">
        <f>ม3.1!E19</f>
        <v>เด็กชาย</v>
      </c>
      <c r="F574" t="str">
        <f>ม3.1!F19</f>
        <v>พีรพล</v>
      </c>
      <c r="G574" t="str">
        <f>ม3.1!G19</f>
        <v>แซ่ตั้ง</v>
      </c>
    </row>
    <row r="575" spans="1:7">
      <c r="A575" t="s">
        <v>348</v>
      </c>
      <c r="B575">
        <f>ม3.1!B20</f>
        <v>3567</v>
      </c>
      <c r="C575">
        <f>ม3.1!C20</f>
        <v>1659500017612</v>
      </c>
      <c r="D575">
        <f>ม3.1!D20</f>
        <v>38430</v>
      </c>
      <c r="E575" t="str">
        <f>ม3.1!E20</f>
        <v>เด็กชาย</v>
      </c>
      <c r="F575" t="str">
        <f>ม3.1!F20</f>
        <v>วรชิต</v>
      </c>
      <c r="G575" t="str">
        <f>ม3.1!G20</f>
        <v>พระสนชุ่ม</v>
      </c>
    </row>
    <row r="576" spans="1:7">
      <c r="A576" t="s">
        <v>348</v>
      </c>
      <c r="B576">
        <f>ม3.1!B21</f>
        <v>3576</v>
      </c>
      <c r="C576">
        <f>ม3.1!C21</f>
        <v>1579901085369</v>
      </c>
      <c r="D576">
        <f>ม3.1!D21</f>
        <v>38161</v>
      </c>
      <c r="E576" t="str">
        <f>ม3.1!E21</f>
        <v>เด็กชาย</v>
      </c>
      <c r="F576" t="str">
        <f>ม3.1!F21</f>
        <v>ภูมิธนินท์</v>
      </c>
      <c r="G576" t="str">
        <f>ม3.1!G21</f>
        <v>เอี่ยมธีรธิติ</v>
      </c>
    </row>
    <row r="577" spans="1:7">
      <c r="A577" t="s">
        <v>348</v>
      </c>
      <c r="B577">
        <f>ม3.1!B22</f>
        <v>2703</v>
      </c>
      <c r="C577">
        <f>ม3.1!C22</f>
        <v>1570501313684</v>
      </c>
      <c r="D577">
        <f>ม3.1!D22</f>
        <v>38212</v>
      </c>
      <c r="E577" t="str">
        <f>ม3.1!E22</f>
        <v>เด็กหญิง</v>
      </c>
      <c r="F577" t="str">
        <f>ม3.1!F22</f>
        <v>พิกุลทอง</v>
      </c>
      <c r="G577" t="str">
        <f>ม3.1!G22</f>
        <v>พันสถา</v>
      </c>
    </row>
    <row r="578" spans="1:7">
      <c r="A578" t="s">
        <v>348</v>
      </c>
      <c r="B578">
        <f>ม3.1!B23</f>
        <v>2729</v>
      </c>
      <c r="C578">
        <f>ม3.1!C23</f>
        <v>1579901029965</v>
      </c>
      <c r="D578">
        <f>ม3.1!D23</f>
        <v>37925</v>
      </c>
      <c r="E578" t="str">
        <f>ม3.1!E23</f>
        <v>เด็กหญิง</v>
      </c>
      <c r="F578" t="str">
        <f>ม3.1!F23</f>
        <v>ทิพย์วรรณ์</v>
      </c>
      <c r="G578" t="str">
        <f>ม3.1!G23</f>
        <v>เชื้อเมืองพาน</v>
      </c>
    </row>
    <row r="579" spans="1:7">
      <c r="A579" t="s">
        <v>348</v>
      </c>
      <c r="B579">
        <f>ม3.1!B24</f>
        <v>2744</v>
      </c>
      <c r="C579">
        <f>ม3.1!C24</f>
        <v>1570501323060</v>
      </c>
      <c r="D579">
        <f>ม3.1!D24</f>
        <v>38731</v>
      </c>
      <c r="E579" t="str">
        <f>ม3.1!E24</f>
        <v>เด็กหญิง</v>
      </c>
      <c r="F579" t="str">
        <f>ม3.1!F24</f>
        <v>บัณฑิตา</v>
      </c>
      <c r="G579" t="str">
        <f>ม3.1!G24</f>
        <v>ก้อนแก้ว</v>
      </c>
    </row>
    <row r="580" spans="1:7">
      <c r="A580" t="s">
        <v>348</v>
      </c>
      <c r="B580">
        <f>ม3.1!B25</f>
        <v>2766</v>
      </c>
      <c r="C580">
        <f>ม3.1!C25</f>
        <v>1579901153682</v>
      </c>
      <c r="D580">
        <f>ม3.1!D25</f>
        <v>38658</v>
      </c>
      <c r="E580" t="str">
        <f>ม3.1!E25</f>
        <v>เด็กหญิง</v>
      </c>
      <c r="F580" t="str">
        <f>ม3.1!F25</f>
        <v>ณัฐธิดา</v>
      </c>
      <c r="G580" t="str">
        <f>ม3.1!G25</f>
        <v>เขื่อนคำ</v>
      </c>
    </row>
    <row r="581" spans="1:7">
      <c r="A581" t="s">
        <v>348</v>
      </c>
      <c r="B581">
        <f>ม3.1!B26</f>
        <v>2832</v>
      </c>
      <c r="C581">
        <f>ม3.1!C26</f>
        <v>1570501323876</v>
      </c>
      <c r="D581">
        <f>ม3.1!D26</f>
        <v>38784</v>
      </c>
      <c r="E581" t="str">
        <f>ม3.1!E26</f>
        <v>เด็กหญิง</v>
      </c>
      <c r="F581" t="str">
        <f>ม3.1!F26</f>
        <v>บัณฑิตา</v>
      </c>
      <c r="G581" t="str">
        <f>ม3.1!G26</f>
        <v>ทาซาว</v>
      </c>
    </row>
    <row r="582" spans="1:7">
      <c r="A582" t="s">
        <v>348</v>
      </c>
      <c r="B582">
        <f>ม3.1!B27</f>
        <v>2833</v>
      </c>
      <c r="C582">
        <f>ม3.1!C27</f>
        <v>1570501322802</v>
      </c>
      <c r="D582">
        <f>ม3.1!D27</f>
        <v>38714</v>
      </c>
      <c r="E582" t="str">
        <f>ม3.1!E27</f>
        <v>เด็กหญิง</v>
      </c>
      <c r="F582" t="str">
        <f>ม3.1!F27</f>
        <v>บุษรา</v>
      </c>
      <c r="G582" t="str">
        <f>ม3.1!G27</f>
        <v>ราชคม</v>
      </c>
    </row>
    <row r="583" spans="1:7">
      <c r="A583" t="s">
        <v>348</v>
      </c>
      <c r="B583">
        <f>ม3.1!B28</f>
        <v>2834</v>
      </c>
      <c r="C583">
        <f>ม3.1!C28</f>
        <v>1570501320516</v>
      </c>
      <c r="D583">
        <f>ม3.1!D28</f>
        <v>38603</v>
      </c>
      <c r="E583" t="str">
        <f>ม3.1!E28</f>
        <v>เด็กหญิง</v>
      </c>
      <c r="F583" t="str">
        <f>ม3.1!F28</f>
        <v>ผริตา</v>
      </c>
      <c r="G583" t="str">
        <f>ม3.1!G28</f>
        <v>เชื้อเมืองพาน</v>
      </c>
    </row>
    <row r="584" spans="1:7">
      <c r="A584" t="s">
        <v>348</v>
      </c>
      <c r="B584">
        <f>ม3.1!B29</f>
        <v>2850</v>
      </c>
      <c r="C584">
        <f>ม3.1!C29</f>
        <v>1570501322187</v>
      </c>
      <c r="D584">
        <f>ม3.1!D29</f>
        <v>38689</v>
      </c>
      <c r="E584" t="str">
        <f>ม3.1!E29</f>
        <v>เด็กหญิง</v>
      </c>
      <c r="F584" t="str">
        <f>ม3.1!F29</f>
        <v>ศรัณยา</v>
      </c>
      <c r="G584" t="str">
        <f>ม3.1!G29</f>
        <v>ชาญภูเขียว</v>
      </c>
    </row>
    <row r="585" spans="1:7">
      <c r="A585" t="s">
        <v>348</v>
      </c>
      <c r="B585">
        <f>ม3.1!B30</f>
        <v>2851</v>
      </c>
      <c r="C585">
        <f>ม3.1!C30</f>
        <v>1570501318716</v>
      </c>
      <c r="D585">
        <f>ม3.1!D30</f>
        <v>38498</v>
      </c>
      <c r="E585" t="str">
        <f>ม3.1!E30</f>
        <v>เด็กหญิง</v>
      </c>
      <c r="F585" t="str">
        <f>ม3.1!F30</f>
        <v>ธัญจิรา</v>
      </c>
      <c r="G585" t="str">
        <f>ม3.1!G30</f>
        <v>ติดรักษ์</v>
      </c>
    </row>
    <row r="586" spans="1:7">
      <c r="A586" t="s">
        <v>348</v>
      </c>
      <c r="B586">
        <f>ม3.1!B31</f>
        <v>3334</v>
      </c>
      <c r="C586">
        <f>ม3.1!C31</f>
        <v>1579901155073</v>
      </c>
      <c r="D586">
        <f>ม3.1!D31</f>
        <v>38671</v>
      </c>
      <c r="E586" t="str">
        <f>ม3.1!E31</f>
        <v>เด็กหญิง</v>
      </c>
      <c r="F586" t="str">
        <f>ม3.1!F31</f>
        <v>ธิดารัตน์</v>
      </c>
      <c r="G586" t="str">
        <f>ม3.1!G31</f>
        <v>คำหน้อย</v>
      </c>
    </row>
    <row r="587" spans="1:7">
      <c r="A587" t="s">
        <v>348</v>
      </c>
      <c r="B587">
        <f>ม3.1!B32</f>
        <v>3440</v>
      </c>
      <c r="C587">
        <f>ม3.1!C32</f>
        <v>1570501319151</v>
      </c>
      <c r="D587">
        <f>ม3.1!D32</f>
        <v>38521</v>
      </c>
      <c r="E587" t="str">
        <f>ม3.1!E32</f>
        <v>เด็กหญิง</v>
      </c>
      <c r="F587" t="str">
        <f>ม3.1!F32</f>
        <v>พริกหวาน</v>
      </c>
      <c r="G587" t="str">
        <f>ม3.1!G32</f>
        <v>ทิพย์ศรีบุตร</v>
      </c>
    </row>
    <row r="588" spans="1:7">
      <c r="A588" t="s">
        <v>348</v>
      </c>
      <c r="B588">
        <f>ม3.1!B33</f>
        <v>3569</v>
      </c>
      <c r="C588">
        <f>ม3.1!C33</f>
        <v>1570501324848</v>
      </c>
      <c r="D588">
        <f>ม3.1!D33</f>
        <v>38841</v>
      </c>
      <c r="E588" t="str">
        <f>ม3.1!E33</f>
        <v>เด็กหญิง</v>
      </c>
      <c r="F588" t="str">
        <f>ม3.1!F33</f>
        <v>ณัฏฐณิชา</v>
      </c>
      <c r="G588" t="str">
        <f>ม3.1!G33</f>
        <v>ลาดกัน</v>
      </c>
    </row>
    <row r="589" spans="1:7">
      <c r="A589" t="s">
        <v>348</v>
      </c>
      <c r="B589">
        <f>ม3.1!B34</f>
        <v>3570</v>
      </c>
      <c r="C589">
        <f>ม3.1!C34</f>
        <v>1570501321342</v>
      </c>
      <c r="D589">
        <f>ม3.1!D34</f>
        <v>38645</v>
      </c>
      <c r="E589" t="str">
        <f>ม3.1!E34</f>
        <v>เด็กหญิง</v>
      </c>
      <c r="F589" t="str">
        <f>ม3.1!F34</f>
        <v>รุ่งทิวา</v>
      </c>
      <c r="G589" t="str">
        <f>ม3.1!G34</f>
        <v>พลัง</v>
      </c>
    </row>
    <row r="590" spans="1:7">
      <c r="A590" t="s">
        <v>348</v>
      </c>
      <c r="B590">
        <f>ม3.1!B35</f>
        <v>3571</v>
      </c>
      <c r="C590">
        <f>ม3.1!C35</f>
        <v>1570501323906</v>
      </c>
      <c r="D590">
        <f>ม3.1!D35</f>
        <v>38788</v>
      </c>
      <c r="E590" t="str">
        <f>ม3.1!E35</f>
        <v>เด็กหญิง</v>
      </c>
      <c r="F590" t="str">
        <f>ม3.1!F35</f>
        <v>อทิตยา</v>
      </c>
      <c r="G590" t="str">
        <f>ม3.1!G35</f>
        <v>เตจ๊ะน้อย</v>
      </c>
    </row>
    <row r="591" spans="1:7">
      <c r="B591">
        <f>ม3.1!B36</f>
        <v>0</v>
      </c>
      <c r="C591">
        <f>ม3.1!C36</f>
        <v>0</v>
      </c>
      <c r="D591">
        <f>ม3.1!D36</f>
        <v>0</v>
      </c>
      <c r="E591">
        <f>ม3.1!E36</f>
        <v>0</v>
      </c>
      <c r="F591">
        <f>ม3.1!F36</f>
        <v>0</v>
      </c>
      <c r="G591">
        <f>ม3.1!G36</f>
        <v>0</v>
      </c>
    </row>
    <row r="592" spans="1:7">
      <c r="B592">
        <f>ม3.1!B37</f>
        <v>0</v>
      </c>
      <c r="C592">
        <f>ม3.1!C37</f>
        <v>0</v>
      </c>
      <c r="D592">
        <f>ม3.1!D37</f>
        <v>0</v>
      </c>
      <c r="E592">
        <f>ม3.1!E37</f>
        <v>0</v>
      </c>
      <c r="F592">
        <f>ม3.1!F37</f>
        <v>0</v>
      </c>
      <c r="G592">
        <f>ม3.1!G37</f>
        <v>0</v>
      </c>
    </row>
    <row r="593" spans="1:7">
      <c r="B593">
        <f>ม3.1!B38</f>
        <v>0</v>
      </c>
      <c r="C593">
        <f>ม3.1!C38</f>
        <v>0</v>
      </c>
      <c r="D593">
        <f>ม3.1!D38</f>
        <v>0</v>
      </c>
      <c r="E593">
        <f>ม3.1!E38</f>
        <v>0</v>
      </c>
      <c r="F593">
        <f>ม3.1!F38</f>
        <v>0</v>
      </c>
      <c r="G593">
        <f>ม3.1!G38</f>
        <v>0</v>
      </c>
    </row>
    <row r="594" spans="1:7">
      <c r="B594">
        <f>ม3.1!B39</f>
        <v>0</v>
      </c>
      <c r="C594">
        <f>ม3.1!C39</f>
        <v>0</v>
      </c>
      <c r="D594">
        <f>ม3.1!D39</f>
        <v>0</v>
      </c>
      <c r="E594">
        <f>ม3.1!E39</f>
        <v>0</v>
      </c>
      <c r="F594">
        <f>ม3.1!F39</f>
        <v>0</v>
      </c>
      <c r="G594">
        <f>ม3.1!G39</f>
        <v>0</v>
      </c>
    </row>
    <row r="595" spans="1:7">
      <c r="B595">
        <f>ม3.1!B40</f>
        <v>0</v>
      </c>
      <c r="C595">
        <f>ม3.1!C40</f>
        <v>0</v>
      </c>
      <c r="D595">
        <f>ม3.1!D40</f>
        <v>0</v>
      </c>
      <c r="E595">
        <f>ม3.1!E40</f>
        <v>0</v>
      </c>
      <c r="F595">
        <f>ม3.1!F40</f>
        <v>0</v>
      </c>
      <c r="G595">
        <f>ม3.1!G40</f>
        <v>0</v>
      </c>
    </row>
    <row r="596" spans="1:7">
      <c r="B596">
        <f>ม3.1!B41</f>
        <v>0</v>
      </c>
      <c r="C596">
        <f>ม3.1!C41</f>
        <v>0</v>
      </c>
      <c r="D596">
        <f>ม3.1!D41</f>
        <v>0</v>
      </c>
      <c r="E596">
        <f>ม3.1!E41</f>
        <v>0</v>
      </c>
      <c r="F596">
        <f>ม3.1!F41</f>
        <v>0</v>
      </c>
      <c r="G596">
        <f>ม3.1!G41</f>
        <v>0</v>
      </c>
    </row>
    <row r="597" spans="1:7">
      <c r="B597">
        <f>ม3.1!B42</f>
        <v>0</v>
      </c>
      <c r="C597">
        <f>ม3.1!C42</f>
        <v>0</v>
      </c>
      <c r="D597">
        <f>ม3.1!D42</f>
        <v>0</v>
      </c>
      <c r="E597">
        <f>ม3.1!E42</f>
        <v>0</v>
      </c>
      <c r="F597">
        <f>ม3.1!F42</f>
        <v>0</v>
      </c>
      <c r="G597">
        <f>ม3.1!G42</f>
        <v>0</v>
      </c>
    </row>
    <row r="598" spans="1:7">
      <c r="B598">
        <f>ม3.1!B43</f>
        <v>0</v>
      </c>
      <c r="C598">
        <f>ม3.1!C43</f>
        <v>0</v>
      </c>
      <c r="D598">
        <f>ม3.1!D43</f>
        <v>0</v>
      </c>
      <c r="E598">
        <f>ม3.1!E43</f>
        <v>0</v>
      </c>
      <c r="F598">
        <f>ม3.1!F43</f>
        <v>0</v>
      </c>
      <c r="G598">
        <f>ม3.1!G43</f>
        <v>0</v>
      </c>
    </row>
    <row r="599" spans="1:7">
      <c r="B599">
        <f>ม3.1!B44</f>
        <v>0</v>
      </c>
      <c r="C599">
        <f>ม3.1!C44</f>
        <v>0</v>
      </c>
      <c r="D599">
        <f>ม3.1!D44</f>
        <v>0</v>
      </c>
      <c r="E599">
        <f>ม3.1!E44</f>
        <v>0</v>
      </c>
      <c r="F599">
        <f>ม3.1!F44</f>
        <v>0</v>
      </c>
      <c r="G599">
        <f>ม3.1!G44</f>
        <v>0</v>
      </c>
    </row>
    <row r="600" spans="1:7">
      <c r="B600">
        <f>ม3.1!B45</f>
        <v>0</v>
      </c>
      <c r="C600">
        <f>ม3.1!C45</f>
        <v>0</v>
      </c>
      <c r="D600">
        <f>ม3.1!D45</f>
        <v>0</v>
      </c>
      <c r="E600">
        <f>ม3.1!E45</f>
        <v>0</v>
      </c>
      <c r="F600">
        <f>ม3.1!F45</f>
        <v>0</v>
      </c>
      <c r="G600">
        <f>ม3.1!G45</f>
        <v>0</v>
      </c>
    </row>
    <row r="601" spans="1:7">
      <c r="A601" t="s">
        <v>365</v>
      </c>
      <c r="B601">
        <f>ม3.2!B6</f>
        <v>2475</v>
      </c>
      <c r="C601">
        <f>ม3.2!C6</f>
        <v>1570501303841</v>
      </c>
      <c r="D601">
        <f>ม3.2!D6</f>
        <v>37584</v>
      </c>
      <c r="E601" t="str">
        <f>ม3.2!E6</f>
        <v>เด็กชาย</v>
      </c>
      <c r="F601" t="str">
        <f>ม3.2!F6</f>
        <v>คณิต</v>
      </c>
      <c r="G601" t="str">
        <f>ม3.2!G6</f>
        <v>บุญศรารักษพงศ์</v>
      </c>
    </row>
    <row r="602" spans="1:7">
      <c r="A602" t="s">
        <v>365</v>
      </c>
      <c r="B602">
        <f>ม3.2!B7</f>
        <v>2711</v>
      </c>
      <c r="C602">
        <f>ม3.2!C7</f>
        <v>1570501318406</v>
      </c>
      <c r="D602">
        <f>ม3.2!D7</f>
        <v>38477</v>
      </c>
      <c r="E602" t="str">
        <f>ม3.2!E7</f>
        <v>เด็กชาย</v>
      </c>
      <c r="F602" t="str">
        <f>ม3.2!F7</f>
        <v>พงศกร</v>
      </c>
      <c r="G602" t="str">
        <f>ม3.2!G7</f>
        <v>วิชัย</v>
      </c>
    </row>
    <row r="603" spans="1:7">
      <c r="A603" t="s">
        <v>365</v>
      </c>
      <c r="B603">
        <f>ม3.2!B8</f>
        <v>2737</v>
      </c>
      <c r="C603">
        <f>ม3.2!C8</f>
        <v>1129901916850</v>
      </c>
      <c r="D603">
        <f>ม3.2!D8</f>
        <v>38536</v>
      </c>
      <c r="E603" t="str">
        <f>ม3.2!E8</f>
        <v>เด็กชาย</v>
      </c>
      <c r="F603" t="str">
        <f>ม3.2!F8</f>
        <v>ธีรพล</v>
      </c>
      <c r="G603" t="str">
        <f>ม3.2!G8</f>
        <v>นนทรีย์</v>
      </c>
    </row>
    <row r="604" spans="1:7">
      <c r="A604" t="s">
        <v>365</v>
      </c>
      <c r="B604">
        <f>ม3.2!B9</f>
        <v>2738</v>
      </c>
      <c r="C604">
        <f>ม3.2!C9</f>
        <v>1570501321270</v>
      </c>
      <c r="D604">
        <f>ม3.2!D9</f>
        <v>38637</v>
      </c>
      <c r="E604" t="str">
        <f>ม3.2!E9</f>
        <v>เด็กชาย</v>
      </c>
      <c r="F604" t="str">
        <f>ม3.2!F9</f>
        <v>ชัยธวัช</v>
      </c>
      <c r="G604" t="str">
        <f>ม3.2!G9</f>
        <v>เชื้อเมืองพาน</v>
      </c>
    </row>
    <row r="605" spans="1:7">
      <c r="A605" t="s">
        <v>365</v>
      </c>
      <c r="B605">
        <f>ม3.2!B10</f>
        <v>2754</v>
      </c>
      <c r="C605">
        <f>ม3.2!C10</f>
        <v>1570501319518</v>
      </c>
      <c r="D605">
        <f>ม3.2!D10</f>
        <v>38556</v>
      </c>
      <c r="E605" t="str">
        <f>ม3.2!E10</f>
        <v>เด็กชาย</v>
      </c>
      <c r="F605" t="str">
        <f>ม3.2!F10</f>
        <v>นิธิกร</v>
      </c>
      <c r="G605" t="str">
        <f>ม3.2!G10</f>
        <v>เชื้อเมืองพาน</v>
      </c>
    </row>
    <row r="606" spans="1:7">
      <c r="A606" t="s">
        <v>365</v>
      </c>
      <c r="B606">
        <f>ม3.2!B11</f>
        <v>2757</v>
      </c>
      <c r="C606">
        <f>ม3.2!C11</f>
        <v>1100401317771</v>
      </c>
      <c r="D606">
        <f>ม3.2!D11</f>
        <v>38794</v>
      </c>
      <c r="E606" t="str">
        <f>ม3.2!E11</f>
        <v>เด็กชาย</v>
      </c>
      <c r="F606" t="str">
        <f>ม3.2!F11</f>
        <v>อนุวัตน์</v>
      </c>
      <c r="G606" t="str">
        <f>ม3.2!G11</f>
        <v>สุภาวรรณ์</v>
      </c>
    </row>
    <row r="607" spans="1:7">
      <c r="A607" t="s">
        <v>365</v>
      </c>
      <c r="B607" t="e">
        <f>ม3.2!#REF!</f>
        <v>#REF!</v>
      </c>
      <c r="C607" t="e">
        <f>ม3.2!#REF!</f>
        <v>#REF!</v>
      </c>
      <c r="D607" t="e">
        <f>ม3.2!#REF!</f>
        <v>#REF!</v>
      </c>
      <c r="E607" t="e">
        <f>ม3.2!#REF!</f>
        <v>#REF!</v>
      </c>
      <c r="F607" t="e">
        <f>ม3.2!#REF!</f>
        <v>#REF!</v>
      </c>
      <c r="G607" t="e">
        <f>ม3.2!#REF!</f>
        <v>#REF!</v>
      </c>
    </row>
    <row r="608" spans="1:7">
      <c r="A608" t="s">
        <v>365</v>
      </c>
      <c r="B608">
        <f>ม3.2!B12</f>
        <v>2856</v>
      </c>
      <c r="C608">
        <f>ม3.2!C12</f>
        <v>1560101597499</v>
      </c>
      <c r="D608">
        <f>ม3.2!D12</f>
        <v>38441</v>
      </c>
      <c r="E608" t="str">
        <f>ม3.2!E12</f>
        <v>เด็กชาย</v>
      </c>
      <c r="F608" t="str">
        <f>ม3.2!F12</f>
        <v>บุรินทร์</v>
      </c>
      <c r="G608" t="str">
        <f>ม3.2!G12</f>
        <v>บุตรชา</v>
      </c>
    </row>
    <row r="609" spans="1:7">
      <c r="A609" t="s">
        <v>365</v>
      </c>
      <c r="B609">
        <f>ม3.2!B13</f>
        <v>2983</v>
      </c>
      <c r="C609">
        <f>ม3.2!C13</f>
        <v>1959800211730</v>
      </c>
      <c r="D609">
        <f>ม3.2!D13</f>
        <v>38827</v>
      </c>
      <c r="E609" t="str">
        <f>ม3.2!E13</f>
        <v>เด็กชาย</v>
      </c>
      <c r="F609" t="str">
        <f>ม3.2!F13</f>
        <v>อลงกรณ์</v>
      </c>
      <c r="G609" t="str">
        <f>ม3.2!G13</f>
        <v>ตาคำ</v>
      </c>
    </row>
    <row r="610" spans="1:7">
      <c r="A610" t="s">
        <v>365</v>
      </c>
      <c r="B610">
        <f>ม3.2!B14</f>
        <v>3189</v>
      </c>
      <c r="C610">
        <f>ม3.2!C14</f>
        <v>1529902281706</v>
      </c>
      <c r="D610">
        <f>ม3.2!D14</f>
        <v>38751</v>
      </c>
      <c r="E610" t="str">
        <f>ม3.2!E14</f>
        <v>เด็กชาย</v>
      </c>
      <c r="F610" t="str">
        <f>ม3.2!F14</f>
        <v>ศุภกิตต์</v>
      </c>
      <c r="G610" t="str">
        <f>ม3.2!G14</f>
        <v>กันทะวงค์</v>
      </c>
    </row>
    <row r="611" spans="1:7">
      <c r="A611" t="s">
        <v>365</v>
      </c>
      <c r="B611">
        <f>ม3.2!B15</f>
        <v>3341</v>
      </c>
      <c r="C611">
        <f>ม3.2!C15</f>
        <v>1560101611343</v>
      </c>
      <c r="D611">
        <f>ม3.2!D15</f>
        <v>38713</v>
      </c>
      <c r="E611" t="str">
        <f>ม3.2!E15</f>
        <v>เด็กชาย</v>
      </c>
      <c r="F611" t="str">
        <f>ม3.2!F15</f>
        <v>ปรมัตถ์</v>
      </c>
      <c r="G611" t="str">
        <f>ม3.2!G15</f>
        <v>อุดเอ้ย</v>
      </c>
    </row>
    <row r="612" spans="1:7">
      <c r="A612" t="s">
        <v>365</v>
      </c>
      <c r="B612" t="e">
        <f>ม3.2!#REF!</f>
        <v>#REF!</v>
      </c>
      <c r="C612" t="e">
        <f>ม3.2!#REF!</f>
        <v>#REF!</v>
      </c>
      <c r="D612" t="e">
        <f>ม3.2!#REF!</f>
        <v>#REF!</v>
      </c>
      <c r="E612" t="e">
        <f>ม3.2!#REF!</f>
        <v>#REF!</v>
      </c>
      <c r="F612" t="e">
        <f>ม3.2!#REF!</f>
        <v>#REF!</v>
      </c>
      <c r="G612" t="e">
        <f>ม3.2!#REF!</f>
        <v>#REF!</v>
      </c>
    </row>
    <row r="613" spans="1:7">
      <c r="A613" t="s">
        <v>365</v>
      </c>
      <c r="B613">
        <f>ม3.2!B16</f>
        <v>3414</v>
      </c>
      <c r="C613">
        <f>ม3.2!C16</f>
        <v>1578800038747</v>
      </c>
      <c r="D613">
        <f>ม3.2!D16</f>
        <v>38763</v>
      </c>
      <c r="E613" t="str">
        <f>ม3.2!E16</f>
        <v>เด็กชาย</v>
      </c>
      <c r="F613" t="str">
        <f>ม3.2!F16</f>
        <v>นวพล</v>
      </c>
      <c r="G613" t="str">
        <f>ม3.2!G16</f>
        <v>ทรายหมอ</v>
      </c>
    </row>
    <row r="614" spans="1:7">
      <c r="A614" t="s">
        <v>365</v>
      </c>
      <c r="B614">
        <f>ม3.2!B17</f>
        <v>3572</v>
      </c>
      <c r="C614">
        <f>ม3.2!C17</f>
        <v>1519400020531</v>
      </c>
      <c r="D614">
        <f>ม3.2!D17</f>
        <v>38530</v>
      </c>
      <c r="E614" t="str">
        <f>ม3.2!E17</f>
        <v>เด็กชาย</v>
      </c>
      <c r="F614" t="str">
        <f>ม3.2!F17</f>
        <v>กฤษดา</v>
      </c>
      <c r="G614" t="str">
        <f>ม3.2!G17</f>
        <v>แตงน้อย</v>
      </c>
    </row>
    <row r="615" spans="1:7">
      <c r="A615" t="s">
        <v>365</v>
      </c>
      <c r="B615">
        <f>ม3.2!B18</f>
        <v>3573</v>
      </c>
      <c r="C615">
        <f>ม3.2!C18</f>
        <v>1570501322292</v>
      </c>
      <c r="D615">
        <f>ม3.2!D18</f>
        <v>38693</v>
      </c>
      <c r="E615" t="str">
        <f>ม3.2!E18</f>
        <v>เด็กชาย</v>
      </c>
      <c r="F615" t="str">
        <f>ม3.2!F18</f>
        <v>ฐิติโชค</v>
      </c>
      <c r="G615" t="str">
        <f>ม3.2!G18</f>
        <v>พงศ์ภักดีสกุล</v>
      </c>
    </row>
    <row r="616" spans="1:7">
      <c r="A616" t="s">
        <v>365</v>
      </c>
      <c r="B616">
        <f>ม3.2!B19</f>
        <v>2698</v>
      </c>
      <c r="C616">
        <f>ม3.2!C19</f>
        <v>1570501313161</v>
      </c>
      <c r="D616">
        <f>ม3.2!D19</f>
        <v>38179</v>
      </c>
      <c r="E616" t="str">
        <f>ม3.2!E19</f>
        <v>เด็กหญิง</v>
      </c>
      <c r="F616" t="str">
        <f>ม3.2!F19</f>
        <v>ศิริลักษณ์</v>
      </c>
      <c r="G616" t="str">
        <f>ม3.2!G19</f>
        <v>วิไล</v>
      </c>
    </row>
    <row r="617" spans="1:7">
      <c r="A617" t="s">
        <v>365</v>
      </c>
      <c r="B617">
        <f>ม3.2!B20</f>
        <v>2742</v>
      </c>
      <c r="C617">
        <f>ม3.2!C20</f>
        <v>1570501324236</v>
      </c>
      <c r="D617">
        <f>ม3.2!D20</f>
        <v>38809</v>
      </c>
      <c r="E617" t="str">
        <f>ม3.2!E20</f>
        <v>เด็กหญิง</v>
      </c>
      <c r="F617" t="str">
        <f>ม3.2!F20</f>
        <v>พัชรธิดา</v>
      </c>
      <c r="G617" t="str">
        <f>ม3.2!G20</f>
        <v>วงค์จันทร์มา</v>
      </c>
    </row>
    <row r="618" spans="1:7">
      <c r="A618" t="s">
        <v>365</v>
      </c>
      <c r="B618">
        <f>ม3.2!B21</f>
        <v>2747</v>
      </c>
      <c r="C618">
        <f>ม3.2!C21</f>
        <v>1570501322039</v>
      </c>
      <c r="D618">
        <f>ม3.2!D21</f>
        <v>38683</v>
      </c>
      <c r="E618" t="str">
        <f>ม3.2!E21</f>
        <v>เด็กหญิง</v>
      </c>
      <c r="F618" t="str">
        <f>ม3.2!F21</f>
        <v>อันติมา</v>
      </c>
      <c r="G618" t="str">
        <f>ม3.2!G21</f>
        <v>ปัญญาทะ</v>
      </c>
    </row>
    <row r="619" spans="1:7">
      <c r="A619" t="s">
        <v>365</v>
      </c>
      <c r="B619">
        <f>ม3.2!B22</f>
        <v>2769</v>
      </c>
      <c r="C619">
        <f>ม3.2!C22</f>
        <v>1570501324201</v>
      </c>
      <c r="D619">
        <f>ม3.2!D22</f>
        <v>38798</v>
      </c>
      <c r="E619" t="str">
        <f>ม3.2!E22</f>
        <v>เด็กหญิง</v>
      </c>
      <c r="F619" t="str">
        <f>ม3.2!F22</f>
        <v>ปิยนันท์</v>
      </c>
      <c r="G619" t="str">
        <f>ม3.2!G22</f>
        <v>อานุนามัง</v>
      </c>
    </row>
    <row r="620" spans="1:7">
      <c r="A620" t="s">
        <v>365</v>
      </c>
      <c r="B620">
        <f>ม3.2!B23</f>
        <v>2770</v>
      </c>
      <c r="C620">
        <f>ม3.2!C23</f>
        <v>1570501323183</v>
      </c>
      <c r="D620">
        <f>ม3.2!D23</f>
        <v>38741</v>
      </c>
      <c r="E620" t="str">
        <f>ม3.2!E23</f>
        <v>เด็กหญิง</v>
      </c>
      <c r="F620" t="str">
        <f>ม3.2!F23</f>
        <v>จริยา</v>
      </c>
      <c r="G620" t="str">
        <f>ม3.2!G23</f>
        <v>ราชคม</v>
      </c>
    </row>
    <row r="621" spans="1:7">
      <c r="A621" t="s">
        <v>365</v>
      </c>
      <c r="B621">
        <f>ม3.2!B24</f>
        <v>2831</v>
      </c>
      <c r="C621">
        <f>ม3.2!C24</f>
        <v>1570501320133</v>
      </c>
      <c r="D621">
        <f>ม3.2!D24</f>
        <v>38580</v>
      </c>
      <c r="E621" t="str">
        <f>ม3.2!E24</f>
        <v>เด็กหญิง</v>
      </c>
      <c r="F621" t="str">
        <f>ม3.2!F24</f>
        <v>จารวี</v>
      </c>
      <c r="G621" t="str">
        <f>ม3.2!G24</f>
        <v>เตจา</v>
      </c>
    </row>
    <row r="622" spans="1:7">
      <c r="A622" t="s">
        <v>365</v>
      </c>
      <c r="B622">
        <f>ม3.2!B25</f>
        <v>2849</v>
      </c>
      <c r="C622">
        <f>ม3.2!C25</f>
        <v>1570501323965</v>
      </c>
      <c r="D622">
        <f>ม3.2!D25</f>
        <v>38794</v>
      </c>
      <c r="E622" t="str">
        <f>ม3.2!E25</f>
        <v>เด็กหญิง</v>
      </c>
      <c r="F622" t="str">
        <f>ม3.2!F25</f>
        <v>ธัญสุดา</v>
      </c>
      <c r="G622" t="str">
        <f>ม3.2!G25</f>
        <v>เป็งเฟย</v>
      </c>
    </row>
    <row r="623" spans="1:7">
      <c r="A623" t="s">
        <v>365</v>
      </c>
      <c r="B623">
        <f>ม3.2!B26</f>
        <v>2852</v>
      </c>
      <c r="C623">
        <f>ม3.2!C26</f>
        <v>1570501318708</v>
      </c>
      <c r="D623">
        <f>ม3.2!D26</f>
        <v>38498</v>
      </c>
      <c r="E623" t="str">
        <f>ม3.2!E26</f>
        <v>เด็กหญิง</v>
      </c>
      <c r="F623" t="str">
        <f>ม3.2!F26</f>
        <v>ธัญชนก</v>
      </c>
      <c r="G623" t="str">
        <f>ม3.2!G26</f>
        <v>ติดรักษ์</v>
      </c>
    </row>
    <row r="624" spans="1:7">
      <c r="A624" t="s">
        <v>365</v>
      </c>
      <c r="B624">
        <f>ม3.2!B27</f>
        <v>2984</v>
      </c>
      <c r="C624">
        <f>ม3.2!C27</f>
        <v>1100201839404</v>
      </c>
      <c r="D624">
        <f>ม3.2!D27</f>
        <v>38644</v>
      </c>
      <c r="E624" t="str">
        <f>ม3.2!E27</f>
        <v>เด็กหญิง</v>
      </c>
      <c r="F624" t="str">
        <f>ม3.2!F27</f>
        <v>วริษฐา</v>
      </c>
      <c r="G624" t="str">
        <f>ม3.2!G27</f>
        <v>วงศ์อนันต์</v>
      </c>
    </row>
    <row r="625" spans="1:7">
      <c r="A625" t="s">
        <v>365</v>
      </c>
      <c r="B625">
        <f>ม3.2!B28</f>
        <v>2990</v>
      </c>
      <c r="C625">
        <f>ม3.2!C28</f>
        <v>1579901161952</v>
      </c>
      <c r="D625">
        <f>ม3.2!D28</f>
        <v>38716</v>
      </c>
      <c r="E625" t="str">
        <f>ม3.2!E28</f>
        <v>เด็กหญิง</v>
      </c>
      <c r="F625" t="str">
        <f>ม3.2!F28</f>
        <v>ชัญญา</v>
      </c>
      <c r="G625" t="str">
        <f>ม3.2!G28</f>
        <v>ขุนทอง</v>
      </c>
    </row>
    <row r="626" spans="1:7">
      <c r="A626" t="s">
        <v>365</v>
      </c>
      <c r="B626">
        <f>ม3.2!B29</f>
        <v>3088</v>
      </c>
      <c r="C626">
        <f>ม3.2!C29</f>
        <v>1209702286448</v>
      </c>
      <c r="D626">
        <f>ม3.2!D29</f>
        <v>38856</v>
      </c>
      <c r="E626" t="str">
        <f>ม3.2!E29</f>
        <v>เด็กหญิง</v>
      </c>
      <c r="F626" t="str">
        <f>ม3.2!F29</f>
        <v>กันต์ปันนี</v>
      </c>
      <c r="G626" t="str">
        <f>ม3.2!G29</f>
        <v>วรเดชสินธุ์</v>
      </c>
    </row>
    <row r="627" spans="1:7">
      <c r="A627" t="s">
        <v>365</v>
      </c>
      <c r="B627">
        <f>ม3.2!B30</f>
        <v>3335</v>
      </c>
      <c r="C627">
        <f>ม3.2!C30</f>
        <v>1570501320222</v>
      </c>
      <c r="D627">
        <f>ม3.2!D30</f>
        <v>38587</v>
      </c>
      <c r="E627" t="str">
        <f>ม3.2!E30</f>
        <v>เด็กหญิง</v>
      </c>
      <c r="F627" t="str">
        <f>ม3.2!F30</f>
        <v>นิธยาภรณ์</v>
      </c>
      <c r="G627" t="str">
        <f>ม3.2!G30</f>
        <v>อ้ายม่าน</v>
      </c>
    </row>
    <row r="628" spans="1:7">
      <c r="A628" t="s">
        <v>365</v>
      </c>
      <c r="B628">
        <f>ม3.2!B31</f>
        <v>3441</v>
      </c>
      <c r="C628">
        <f>ม3.2!C31</f>
        <v>1570501319968</v>
      </c>
      <c r="D628">
        <f>ม3.2!D31</f>
        <v>38575</v>
      </c>
      <c r="E628" t="str">
        <f>ม3.2!E31</f>
        <v>เด็กหญิง</v>
      </c>
      <c r="F628" t="str">
        <f>ม3.2!F31</f>
        <v>แพรพิไล</v>
      </c>
      <c r="G628" t="str">
        <f>ม3.2!G31</f>
        <v>ปินตา</v>
      </c>
    </row>
    <row r="629" spans="1:7">
      <c r="A629" t="s">
        <v>365</v>
      </c>
      <c r="B629">
        <f>ม3.2!B32</f>
        <v>3577</v>
      </c>
      <c r="C629">
        <f>ม3.2!C32</f>
        <v>1570501319305</v>
      </c>
      <c r="D629">
        <f>ม3.2!D32</f>
        <v>38536</v>
      </c>
      <c r="E629" t="str">
        <f>ม3.2!E32</f>
        <v>เด็กหญิง</v>
      </c>
      <c r="F629" t="str">
        <f>ม3.2!F32</f>
        <v>กีรติกา</v>
      </c>
      <c r="G629" t="str">
        <f>ม3.2!G32</f>
        <v>ท้าวกันทา</v>
      </c>
    </row>
    <row r="630" spans="1:7">
      <c r="A630" t="s">
        <v>365</v>
      </c>
      <c r="B630">
        <f>ม3.2!B33</f>
        <v>3578</v>
      </c>
      <c r="C630">
        <f>ม3.2!C33</f>
        <v>1579901128378</v>
      </c>
      <c r="D630">
        <f>ม3.2!D33</f>
        <v>38482</v>
      </c>
      <c r="E630" t="str">
        <f>ม3.2!E33</f>
        <v>เด็กหญิง</v>
      </c>
      <c r="F630" t="str">
        <f>ม3.2!F33</f>
        <v>ชนิสรา</v>
      </c>
      <c r="G630" t="str">
        <f>ม3.2!G33</f>
        <v>ใจแก้ว</v>
      </c>
    </row>
    <row r="631" spans="1:7">
      <c r="A631" t="s">
        <v>365</v>
      </c>
      <c r="B631">
        <f>ม3.2!B34</f>
        <v>3579</v>
      </c>
      <c r="C631">
        <f>ม3.2!C34</f>
        <v>1570501320486</v>
      </c>
      <c r="D631">
        <f>ม3.2!D34</f>
        <v>38604</v>
      </c>
      <c r="E631" t="str">
        <f>ม3.2!E34</f>
        <v>เด็กหญิง</v>
      </c>
      <c r="F631" t="str">
        <f>ม3.2!F34</f>
        <v>พิมพ์อัปสร</v>
      </c>
      <c r="G631" t="str">
        <f>ม3.2!G34</f>
        <v>ดาวเรือง</v>
      </c>
    </row>
    <row r="632" spans="1:7">
      <c r="B632">
        <f>ม3.2!B35</f>
        <v>0</v>
      </c>
      <c r="C632">
        <f>ม3.2!C35</f>
        <v>0</v>
      </c>
      <c r="D632">
        <f>ม3.2!D35</f>
        <v>0</v>
      </c>
      <c r="E632">
        <f>ม3.2!E35</f>
        <v>0</v>
      </c>
      <c r="F632">
        <f>ม3.2!F35</f>
        <v>0</v>
      </c>
      <c r="G632">
        <f>ม3.2!G35</f>
        <v>0</v>
      </c>
    </row>
    <row r="633" spans="1:7">
      <c r="B633">
        <f>ม3.2!B36</f>
        <v>0</v>
      </c>
      <c r="C633">
        <f>ม3.2!C36</f>
        <v>0</v>
      </c>
      <c r="D633">
        <f>ม3.2!D36</f>
        <v>0</v>
      </c>
      <c r="E633">
        <f>ม3.2!E36</f>
        <v>0</v>
      </c>
      <c r="F633">
        <f>ม3.2!F36</f>
        <v>0</v>
      </c>
      <c r="G633">
        <f>ม3.2!G36</f>
        <v>0</v>
      </c>
    </row>
    <row r="634" spans="1:7">
      <c r="B634">
        <f>ม3.2!B37</f>
        <v>0</v>
      </c>
      <c r="C634">
        <f>ม3.2!C37</f>
        <v>0</v>
      </c>
      <c r="D634">
        <f>ม3.2!D37</f>
        <v>0</v>
      </c>
      <c r="E634">
        <f>ม3.2!E37</f>
        <v>0</v>
      </c>
      <c r="F634">
        <f>ม3.2!F37</f>
        <v>0</v>
      </c>
      <c r="G634">
        <f>ม3.2!G37</f>
        <v>0</v>
      </c>
    </row>
    <row r="635" spans="1:7">
      <c r="B635">
        <f>ม3.2!B38</f>
        <v>0</v>
      </c>
      <c r="C635">
        <f>ม3.2!C38</f>
        <v>0</v>
      </c>
      <c r="D635">
        <f>ม3.2!D38</f>
        <v>0</v>
      </c>
      <c r="E635">
        <f>ม3.2!E38</f>
        <v>0</v>
      </c>
      <c r="F635">
        <f>ม3.2!F38</f>
        <v>0</v>
      </c>
      <c r="G635">
        <f>ม3.2!G38</f>
        <v>0</v>
      </c>
    </row>
    <row r="636" spans="1:7">
      <c r="B636">
        <f>ม3.2!B39</f>
        <v>0</v>
      </c>
      <c r="C636">
        <f>ม3.2!C39</f>
        <v>0</v>
      </c>
      <c r="D636">
        <f>ม3.2!D39</f>
        <v>0</v>
      </c>
      <c r="E636">
        <f>ม3.2!E39</f>
        <v>0</v>
      </c>
      <c r="F636">
        <f>ม3.2!F39</f>
        <v>0</v>
      </c>
      <c r="G636">
        <f>ม3.2!G39</f>
        <v>0</v>
      </c>
    </row>
    <row r="637" spans="1:7">
      <c r="B637">
        <f>ม3.2!B40</f>
        <v>0</v>
      </c>
      <c r="C637">
        <f>ม3.2!C40</f>
        <v>0</v>
      </c>
      <c r="D637">
        <f>ม3.2!D40</f>
        <v>0</v>
      </c>
      <c r="E637">
        <f>ม3.2!E40</f>
        <v>0</v>
      </c>
      <c r="F637">
        <f>ม3.2!F40</f>
        <v>0</v>
      </c>
      <c r="G637">
        <f>ม3.2!G40</f>
        <v>0</v>
      </c>
    </row>
    <row r="638" spans="1:7">
      <c r="B638">
        <f>ม3.2!B41</f>
        <v>0</v>
      </c>
      <c r="C638">
        <f>ม3.2!C41</f>
        <v>0</v>
      </c>
      <c r="D638">
        <f>ม3.2!D41</f>
        <v>0</v>
      </c>
      <c r="E638">
        <f>ม3.2!E41</f>
        <v>0</v>
      </c>
      <c r="F638">
        <f>ม3.2!F41</f>
        <v>0</v>
      </c>
      <c r="G638">
        <f>ม3.2!G41</f>
        <v>0</v>
      </c>
    </row>
    <row r="639" spans="1:7">
      <c r="B639">
        <f>ม3.2!B42</f>
        <v>0</v>
      </c>
      <c r="C639">
        <f>ม3.2!C42</f>
        <v>0</v>
      </c>
      <c r="D639">
        <f>ม3.2!D42</f>
        <v>0</v>
      </c>
      <c r="E639">
        <f>ม3.2!E42</f>
        <v>0</v>
      </c>
      <c r="F639">
        <f>ม3.2!F42</f>
        <v>0</v>
      </c>
      <c r="G639">
        <f>ม3.2!G42</f>
        <v>0</v>
      </c>
    </row>
    <row r="640" spans="1:7">
      <c r="B640">
        <f>ม3.2!B43</f>
        <v>0</v>
      </c>
      <c r="C640">
        <f>ม3.2!C43</f>
        <v>0</v>
      </c>
      <c r="D640">
        <f>ม3.2!D43</f>
        <v>0</v>
      </c>
      <c r="E640">
        <f>ม3.2!E43</f>
        <v>0</v>
      </c>
      <c r="F640">
        <f>ม3.2!F43</f>
        <v>0</v>
      </c>
      <c r="G640">
        <f>ม3.2!G43</f>
        <v>0</v>
      </c>
    </row>
    <row r="641" spans="1:7">
      <c r="A641" t="s">
        <v>367</v>
      </c>
      <c r="B641" t="e">
        <f>#REF!</f>
        <v>#REF!</v>
      </c>
      <c r="C641" t="e">
        <f>#REF!</f>
        <v>#REF!</v>
      </c>
      <c r="D641" t="e">
        <f>#REF!</f>
        <v>#REF!</v>
      </c>
      <c r="E641" t="e">
        <f>#REF!</f>
        <v>#REF!</v>
      </c>
      <c r="F641" t="e">
        <f>#REF!</f>
        <v>#REF!</v>
      </c>
      <c r="G641" t="e">
        <f>#REF!</f>
        <v>#REF!</v>
      </c>
    </row>
    <row r="642" spans="1:7">
      <c r="A642" t="s">
        <v>367</v>
      </c>
      <c r="B642" t="e">
        <f>#REF!</f>
        <v>#REF!</v>
      </c>
      <c r="C642" t="e">
        <f>#REF!</f>
        <v>#REF!</v>
      </c>
      <c r="D642" t="e">
        <f>#REF!</f>
        <v>#REF!</v>
      </c>
      <c r="E642" t="e">
        <f>#REF!</f>
        <v>#REF!</v>
      </c>
      <c r="F642" t="e">
        <f>#REF!</f>
        <v>#REF!</v>
      </c>
      <c r="G642" t="e">
        <f>#REF!</f>
        <v>#REF!</v>
      </c>
    </row>
    <row r="643" spans="1:7">
      <c r="A643" t="s">
        <v>367</v>
      </c>
      <c r="B643" t="e">
        <f>#REF!</f>
        <v>#REF!</v>
      </c>
      <c r="C643" t="e">
        <f>#REF!</f>
        <v>#REF!</v>
      </c>
      <c r="D643" t="e">
        <f>#REF!</f>
        <v>#REF!</v>
      </c>
      <c r="E643" t="e">
        <f>#REF!</f>
        <v>#REF!</v>
      </c>
      <c r="F643" t="e">
        <f>#REF!</f>
        <v>#REF!</v>
      </c>
      <c r="G643" t="e">
        <f>#REF!</f>
        <v>#REF!</v>
      </c>
    </row>
    <row r="644" spans="1:7">
      <c r="A644" t="s">
        <v>367</v>
      </c>
      <c r="B644" t="e">
        <f>#REF!</f>
        <v>#REF!</v>
      </c>
      <c r="C644" t="e">
        <f>#REF!</f>
        <v>#REF!</v>
      </c>
      <c r="D644" t="e">
        <f>#REF!</f>
        <v>#REF!</v>
      </c>
      <c r="E644" t="e">
        <f>#REF!</f>
        <v>#REF!</v>
      </c>
      <c r="F644" t="e">
        <f>#REF!</f>
        <v>#REF!</v>
      </c>
      <c r="G644" t="e">
        <f>#REF!</f>
        <v>#REF!</v>
      </c>
    </row>
    <row r="645" spans="1:7">
      <c r="A645" t="s">
        <v>367</v>
      </c>
      <c r="B645" t="e">
        <f>#REF!</f>
        <v>#REF!</v>
      </c>
      <c r="C645" t="e">
        <f>#REF!</f>
        <v>#REF!</v>
      </c>
      <c r="D645" t="e">
        <f>#REF!</f>
        <v>#REF!</v>
      </c>
      <c r="E645" t="e">
        <f>#REF!</f>
        <v>#REF!</v>
      </c>
      <c r="F645" t="e">
        <f>#REF!</f>
        <v>#REF!</v>
      </c>
      <c r="G645" t="e">
        <f>#REF!</f>
        <v>#REF!</v>
      </c>
    </row>
    <row r="646" spans="1:7">
      <c r="A646" t="s">
        <v>367</v>
      </c>
      <c r="B646" t="e">
        <f>#REF!</f>
        <v>#REF!</v>
      </c>
      <c r="C646" t="e">
        <f>#REF!</f>
        <v>#REF!</v>
      </c>
      <c r="D646" t="e">
        <f>#REF!</f>
        <v>#REF!</v>
      </c>
      <c r="E646" t="e">
        <f>#REF!</f>
        <v>#REF!</v>
      </c>
      <c r="F646" t="e">
        <f>#REF!</f>
        <v>#REF!</v>
      </c>
      <c r="G646" t="e">
        <f>#REF!</f>
        <v>#REF!</v>
      </c>
    </row>
    <row r="647" spans="1:7">
      <c r="A647" t="s">
        <v>367</v>
      </c>
      <c r="B647" t="e">
        <f>#REF!</f>
        <v>#REF!</v>
      </c>
      <c r="C647" t="e">
        <f>#REF!</f>
        <v>#REF!</v>
      </c>
      <c r="D647" t="e">
        <f>#REF!</f>
        <v>#REF!</v>
      </c>
      <c r="E647" t="e">
        <f>#REF!</f>
        <v>#REF!</v>
      </c>
      <c r="F647" t="e">
        <f>#REF!</f>
        <v>#REF!</v>
      </c>
      <c r="G647" t="e">
        <f>#REF!</f>
        <v>#REF!</v>
      </c>
    </row>
    <row r="648" spans="1:7">
      <c r="A648" t="s">
        <v>367</v>
      </c>
      <c r="B648" t="e">
        <f>#REF!</f>
        <v>#REF!</v>
      </c>
      <c r="C648" t="e">
        <f>#REF!</f>
        <v>#REF!</v>
      </c>
      <c r="D648" t="e">
        <f>#REF!</f>
        <v>#REF!</v>
      </c>
      <c r="E648" t="e">
        <f>#REF!</f>
        <v>#REF!</v>
      </c>
      <c r="F648" t="e">
        <f>#REF!</f>
        <v>#REF!</v>
      </c>
      <c r="G648" t="e">
        <f>#REF!</f>
        <v>#REF!</v>
      </c>
    </row>
    <row r="649" spans="1:7">
      <c r="A649" t="s">
        <v>367</v>
      </c>
      <c r="B649" t="e">
        <f>#REF!</f>
        <v>#REF!</v>
      </c>
      <c r="C649" t="e">
        <f>#REF!</f>
        <v>#REF!</v>
      </c>
      <c r="D649" t="e">
        <f>#REF!</f>
        <v>#REF!</v>
      </c>
      <c r="E649" t="e">
        <f>#REF!</f>
        <v>#REF!</v>
      </c>
      <c r="F649" t="e">
        <f>#REF!</f>
        <v>#REF!</v>
      </c>
      <c r="G649" t="e">
        <f>#REF!</f>
        <v>#REF!</v>
      </c>
    </row>
    <row r="650" spans="1:7">
      <c r="A650" t="s">
        <v>367</v>
      </c>
      <c r="B650" t="e">
        <f>#REF!</f>
        <v>#REF!</v>
      </c>
      <c r="C650" t="e">
        <f>#REF!</f>
        <v>#REF!</v>
      </c>
      <c r="D650" t="e">
        <f>#REF!</f>
        <v>#REF!</v>
      </c>
      <c r="E650" t="e">
        <f>#REF!</f>
        <v>#REF!</v>
      </c>
      <c r="F650" t="e">
        <f>#REF!</f>
        <v>#REF!</v>
      </c>
      <c r="G650" t="e">
        <f>#REF!</f>
        <v>#REF!</v>
      </c>
    </row>
    <row r="651" spans="1:7">
      <c r="A651" t="s">
        <v>367</v>
      </c>
      <c r="B651" t="e">
        <f>#REF!</f>
        <v>#REF!</v>
      </c>
      <c r="C651" t="e">
        <f>#REF!</f>
        <v>#REF!</v>
      </c>
      <c r="D651" t="e">
        <f>#REF!</f>
        <v>#REF!</v>
      </c>
      <c r="E651" t="e">
        <f>#REF!</f>
        <v>#REF!</v>
      </c>
      <c r="F651" t="e">
        <f>#REF!</f>
        <v>#REF!</v>
      </c>
      <c r="G651" t="e">
        <f>#REF!</f>
        <v>#REF!</v>
      </c>
    </row>
    <row r="652" spans="1:7">
      <c r="A652" t="s">
        <v>367</v>
      </c>
      <c r="B652" t="e">
        <f>#REF!</f>
        <v>#REF!</v>
      </c>
      <c r="C652" t="e">
        <f>#REF!</f>
        <v>#REF!</v>
      </c>
      <c r="D652" t="e">
        <f>#REF!</f>
        <v>#REF!</v>
      </c>
      <c r="E652" t="e">
        <f>#REF!</f>
        <v>#REF!</v>
      </c>
      <c r="F652" t="e">
        <f>#REF!</f>
        <v>#REF!</v>
      </c>
      <c r="G652" t="e">
        <f>#REF!</f>
        <v>#REF!</v>
      </c>
    </row>
    <row r="653" spans="1:7">
      <c r="A653" t="s">
        <v>367</v>
      </c>
      <c r="B653" t="e">
        <f>#REF!</f>
        <v>#REF!</v>
      </c>
      <c r="C653" t="e">
        <f>#REF!</f>
        <v>#REF!</v>
      </c>
      <c r="D653" t="e">
        <f>#REF!</f>
        <v>#REF!</v>
      </c>
      <c r="E653" t="e">
        <f>#REF!</f>
        <v>#REF!</v>
      </c>
      <c r="F653" t="e">
        <f>#REF!</f>
        <v>#REF!</v>
      </c>
      <c r="G653" t="e">
        <f>#REF!</f>
        <v>#REF!</v>
      </c>
    </row>
    <row r="654" spans="1:7">
      <c r="A654" t="s">
        <v>367</v>
      </c>
      <c r="B654" t="e">
        <f>#REF!</f>
        <v>#REF!</v>
      </c>
      <c r="C654" t="e">
        <f>#REF!</f>
        <v>#REF!</v>
      </c>
      <c r="D654" t="e">
        <f>#REF!</f>
        <v>#REF!</v>
      </c>
      <c r="E654" t="e">
        <f>#REF!</f>
        <v>#REF!</v>
      </c>
      <c r="F654" t="e">
        <f>#REF!</f>
        <v>#REF!</v>
      </c>
      <c r="G654" t="e">
        <f>#REF!</f>
        <v>#REF!</v>
      </c>
    </row>
    <row r="655" spans="1:7">
      <c r="A655" t="s">
        <v>367</v>
      </c>
      <c r="B655" t="e">
        <f>#REF!</f>
        <v>#REF!</v>
      </c>
      <c r="C655" t="e">
        <f>#REF!</f>
        <v>#REF!</v>
      </c>
      <c r="D655" t="e">
        <f>#REF!</f>
        <v>#REF!</v>
      </c>
      <c r="E655" t="e">
        <f>#REF!</f>
        <v>#REF!</v>
      </c>
      <c r="F655" t="e">
        <f>#REF!</f>
        <v>#REF!</v>
      </c>
      <c r="G655" t="e">
        <f>#REF!</f>
        <v>#REF!</v>
      </c>
    </row>
    <row r="656" spans="1:7">
      <c r="A656" t="s">
        <v>367</v>
      </c>
      <c r="B656" t="e">
        <f>#REF!</f>
        <v>#REF!</v>
      </c>
      <c r="C656" t="e">
        <f>#REF!</f>
        <v>#REF!</v>
      </c>
      <c r="D656" t="e">
        <f>#REF!</f>
        <v>#REF!</v>
      </c>
      <c r="E656" t="e">
        <f>#REF!</f>
        <v>#REF!</v>
      </c>
      <c r="F656" t="e">
        <f>#REF!</f>
        <v>#REF!</v>
      </c>
      <c r="G656" t="e">
        <f>#REF!</f>
        <v>#REF!</v>
      </c>
    </row>
    <row r="657" spans="1:7">
      <c r="A657" t="s">
        <v>367</v>
      </c>
      <c r="B657" t="e">
        <f>#REF!</f>
        <v>#REF!</v>
      </c>
      <c r="C657" t="e">
        <f>#REF!</f>
        <v>#REF!</v>
      </c>
      <c r="D657" t="e">
        <f>#REF!</f>
        <v>#REF!</v>
      </c>
      <c r="E657" t="e">
        <f>#REF!</f>
        <v>#REF!</v>
      </c>
      <c r="F657" t="e">
        <f>#REF!</f>
        <v>#REF!</v>
      </c>
      <c r="G657" t="e">
        <f>#REF!</f>
        <v>#REF!</v>
      </c>
    </row>
    <row r="658" spans="1:7">
      <c r="A658" t="s">
        <v>367</v>
      </c>
      <c r="B658" t="e">
        <f>#REF!</f>
        <v>#REF!</v>
      </c>
      <c r="C658" t="e">
        <f>#REF!</f>
        <v>#REF!</v>
      </c>
      <c r="D658" t="e">
        <f>#REF!</f>
        <v>#REF!</v>
      </c>
      <c r="E658" t="e">
        <f>#REF!</f>
        <v>#REF!</v>
      </c>
      <c r="F658" t="e">
        <f>#REF!</f>
        <v>#REF!</v>
      </c>
      <c r="G658" t="e">
        <f>#REF!</f>
        <v>#REF!</v>
      </c>
    </row>
    <row r="659" spans="1:7">
      <c r="A659" t="s">
        <v>367</v>
      </c>
      <c r="B659" t="e">
        <f>#REF!</f>
        <v>#REF!</v>
      </c>
      <c r="C659" t="e">
        <f>#REF!</f>
        <v>#REF!</v>
      </c>
      <c r="D659" t="e">
        <f>#REF!</f>
        <v>#REF!</v>
      </c>
      <c r="E659" t="e">
        <f>#REF!</f>
        <v>#REF!</v>
      </c>
      <c r="F659" t="e">
        <f>#REF!</f>
        <v>#REF!</v>
      </c>
      <c r="G659" t="e">
        <f>#REF!</f>
        <v>#REF!</v>
      </c>
    </row>
    <row r="660" spans="1:7">
      <c r="A660" t="s">
        <v>367</v>
      </c>
      <c r="B660" t="e">
        <f>#REF!</f>
        <v>#REF!</v>
      </c>
      <c r="C660" t="e">
        <f>#REF!</f>
        <v>#REF!</v>
      </c>
      <c r="D660" t="e">
        <f>#REF!</f>
        <v>#REF!</v>
      </c>
      <c r="E660" t="e">
        <f>#REF!</f>
        <v>#REF!</v>
      </c>
      <c r="F660" t="e">
        <f>#REF!</f>
        <v>#REF!</v>
      </c>
      <c r="G660" t="e">
        <f>#REF!</f>
        <v>#REF!</v>
      </c>
    </row>
    <row r="661" spans="1:7">
      <c r="A661" t="s">
        <v>367</v>
      </c>
      <c r="B661" t="e">
        <f>#REF!</f>
        <v>#REF!</v>
      </c>
      <c r="C661" t="e">
        <f>#REF!</f>
        <v>#REF!</v>
      </c>
      <c r="D661" t="e">
        <f>#REF!</f>
        <v>#REF!</v>
      </c>
      <c r="E661" t="e">
        <f>#REF!</f>
        <v>#REF!</v>
      </c>
      <c r="F661" t="e">
        <f>#REF!</f>
        <v>#REF!</v>
      </c>
      <c r="G661" t="e">
        <f>#REF!</f>
        <v>#REF!</v>
      </c>
    </row>
    <row r="662" spans="1:7">
      <c r="A662" t="s">
        <v>367</v>
      </c>
      <c r="B662" t="e">
        <f>#REF!</f>
        <v>#REF!</v>
      </c>
      <c r="C662" t="e">
        <f>#REF!</f>
        <v>#REF!</v>
      </c>
      <c r="D662" t="e">
        <f>#REF!</f>
        <v>#REF!</v>
      </c>
      <c r="E662" t="e">
        <f>#REF!</f>
        <v>#REF!</v>
      </c>
      <c r="F662" t="e">
        <f>#REF!</f>
        <v>#REF!</v>
      </c>
      <c r="G662" t="e">
        <f>#REF!</f>
        <v>#REF!</v>
      </c>
    </row>
    <row r="663" spans="1:7">
      <c r="A663" t="s">
        <v>367</v>
      </c>
      <c r="B663" t="e">
        <f>#REF!</f>
        <v>#REF!</v>
      </c>
      <c r="C663" t="e">
        <f>#REF!</f>
        <v>#REF!</v>
      </c>
      <c r="D663" t="e">
        <f>#REF!</f>
        <v>#REF!</v>
      </c>
      <c r="E663" t="e">
        <f>#REF!</f>
        <v>#REF!</v>
      </c>
      <c r="F663" t="e">
        <f>#REF!</f>
        <v>#REF!</v>
      </c>
      <c r="G663" t="e">
        <f>#REF!</f>
        <v>#REF!</v>
      </c>
    </row>
    <row r="664" spans="1:7">
      <c r="A664" t="s">
        <v>367</v>
      </c>
      <c r="B664" t="e">
        <f>#REF!</f>
        <v>#REF!</v>
      </c>
      <c r="C664" t="e">
        <f>#REF!</f>
        <v>#REF!</v>
      </c>
      <c r="D664" t="e">
        <f>#REF!</f>
        <v>#REF!</v>
      </c>
      <c r="E664" t="e">
        <f>#REF!</f>
        <v>#REF!</v>
      </c>
      <c r="F664" t="e">
        <f>#REF!</f>
        <v>#REF!</v>
      </c>
      <c r="G664" t="e">
        <f>#REF!</f>
        <v>#REF!</v>
      </c>
    </row>
    <row r="665" spans="1:7">
      <c r="A665" t="s">
        <v>367</v>
      </c>
      <c r="B665" t="e">
        <f>#REF!</f>
        <v>#REF!</v>
      </c>
      <c r="C665" t="e">
        <f>#REF!</f>
        <v>#REF!</v>
      </c>
      <c r="D665" t="e">
        <f>#REF!</f>
        <v>#REF!</v>
      </c>
      <c r="E665" t="e">
        <f>#REF!</f>
        <v>#REF!</v>
      </c>
      <c r="F665" t="e">
        <f>#REF!</f>
        <v>#REF!</v>
      </c>
      <c r="G665" t="e">
        <f>#REF!</f>
        <v>#REF!</v>
      </c>
    </row>
    <row r="666" spans="1:7">
      <c r="A666" t="s">
        <v>367</v>
      </c>
      <c r="B666" t="e">
        <f>#REF!</f>
        <v>#REF!</v>
      </c>
      <c r="C666" t="e">
        <f>#REF!</f>
        <v>#REF!</v>
      </c>
      <c r="D666" t="e">
        <f>#REF!</f>
        <v>#REF!</v>
      </c>
      <c r="E666" t="e">
        <f>#REF!</f>
        <v>#REF!</v>
      </c>
      <c r="F666" t="e">
        <f>#REF!</f>
        <v>#REF!</v>
      </c>
      <c r="G666" t="e">
        <f>#REF!</f>
        <v>#REF!</v>
      </c>
    </row>
    <row r="667" spans="1:7">
      <c r="A667" t="s">
        <v>367</v>
      </c>
      <c r="B667" t="e">
        <f>#REF!</f>
        <v>#REF!</v>
      </c>
      <c r="C667" t="e">
        <f>#REF!</f>
        <v>#REF!</v>
      </c>
      <c r="D667" t="e">
        <f>#REF!</f>
        <v>#REF!</v>
      </c>
      <c r="E667" t="e">
        <f>#REF!</f>
        <v>#REF!</v>
      </c>
      <c r="F667" t="e">
        <f>#REF!</f>
        <v>#REF!</v>
      </c>
      <c r="G667" t="e">
        <f>#REF!</f>
        <v>#REF!</v>
      </c>
    </row>
    <row r="668" spans="1:7">
      <c r="A668" t="s">
        <v>367</v>
      </c>
      <c r="B668" t="e">
        <f>#REF!</f>
        <v>#REF!</v>
      </c>
      <c r="C668" t="e">
        <f>#REF!</f>
        <v>#REF!</v>
      </c>
      <c r="D668" t="e">
        <f>#REF!</f>
        <v>#REF!</v>
      </c>
      <c r="E668" t="e">
        <f>#REF!</f>
        <v>#REF!</v>
      </c>
      <c r="F668" t="e">
        <f>#REF!</f>
        <v>#REF!</v>
      </c>
      <c r="G668" t="e">
        <f>#REF!</f>
        <v>#REF!</v>
      </c>
    </row>
    <row r="669" spans="1:7">
      <c r="A669" t="s">
        <v>367</v>
      </c>
      <c r="B669" t="e">
        <f>#REF!</f>
        <v>#REF!</v>
      </c>
      <c r="C669" t="e">
        <f>#REF!</f>
        <v>#REF!</v>
      </c>
      <c r="D669" t="e">
        <f>#REF!</f>
        <v>#REF!</v>
      </c>
      <c r="E669" t="e">
        <f>#REF!</f>
        <v>#REF!</v>
      </c>
      <c r="F669" t="e">
        <f>#REF!</f>
        <v>#REF!</v>
      </c>
      <c r="G669" t="e">
        <f>#REF!</f>
        <v>#REF!</v>
      </c>
    </row>
    <row r="670" spans="1:7">
      <c r="A670" t="s">
        <v>367</v>
      </c>
      <c r="B670" t="e">
        <f>#REF!</f>
        <v>#REF!</v>
      </c>
      <c r="C670" t="e">
        <f>#REF!</f>
        <v>#REF!</v>
      </c>
      <c r="D670" t="e">
        <f>#REF!</f>
        <v>#REF!</v>
      </c>
      <c r="E670" t="e">
        <f>#REF!</f>
        <v>#REF!</v>
      </c>
      <c r="F670" t="e">
        <f>#REF!</f>
        <v>#REF!</v>
      </c>
      <c r="G670" t="e">
        <f>#REF!</f>
        <v>#REF!</v>
      </c>
    </row>
    <row r="671" spans="1:7">
      <c r="B671" t="e">
        <f>#REF!</f>
        <v>#REF!</v>
      </c>
      <c r="C671" t="e">
        <f>#REF!</f>
        <v>#REF!</v>
      </c>
      <c r="D671" t="e">
        <f>#REF!</f>
        <v>#REF!</v>
      </c>
      <c r="E671" t="e">
        <f>#REF!</f>
        <v>#REF!</v>
      </c>
      <c r="F671" t="e">
        <f>#REF!</f>
        <v>#REF!</v>
      </c>
      <c r="G671" t="e">
        <f>#REF!</f>
        <v>#REF!</v>
      </c>
    </row>
    <row r="672" spans="1:7">
      <c r="B672" t="e">
        <f>#REF!</f>
        <v>#REF!</v>
      </c>
      <c r="C672" t="e">
        <f>#REF!</f>
        <v>#REF!</v>
      </c>
      <c r="D672" t="e">
        <f>#REF!</f>
        <v>#REF!</v>
      </c>
      <c r="E672" t="e">
        <f>#REF!</f>
        <v>#REF!</v>
      </c>
      <c r="F672" t="e">
        <f>#REF!</f>
        <v>#REF!</v>
      </c>
      <c r="G672" t="e">
        <f>#REF!</f>
        <v>#REF!</v>
      </c>
    </row>
    <row r="673" spans="1:7">
      <c r="B673" t="e">
        <f>#REF!</f>
        <v>#REF!</v>
      </c>
      <c r="C673" t="e">
        <f>#REF!</f>
        <v>#REF!</v>
      </c>
      <c r="D673" t="e">
        <f>#REF!</f>
        <v>#REF!</v>
      </c>
      <c r="E673" t="e">
        <f>#REF!</f>
        <v>#REF!</v>
      </c>
      <c r="F673" t="e">
        <f>#REF!</f>
        <v>#REF!</v>
      </c>
      <c r="G673" t="e">
        <f>#REF!</f>
        <v>#REF!</v>
      </c>
    </row>
    <row r="674" spans="1:7">
      <c r="B674" t="e">
        <f>#REF!</f>
        <v>#REF!</v>
      </c>
      <c r="C674" t="e">
        <f>#REF!</f>
        <v>#REF!</v>
      </c>
      <c r="D674" t="e">
        <f>#REF!</f>
        <v>#REF!</v>
      </c>
      <c r="E674" t="e">
        <f>#REF!</f>
        <v>#REF!</v>
      </c>
      <c r="F674" t="e">
        <f>#REF!</f>
        <v>#REF!</v>
      </c>
      <c r="G674" t="e">
        <f>#REF!</f>
        <v>#REF!</v>
      </c>
    </row>
    <row r="675" spans="1:7">
      <c r="B675" t="e">
        <f>#REF!</f>
        <v>#REF!</v>
      </c>
      <c r="C675" t="e">
        <f>#REF!</f>
        <v>#REF!</v>
      </c>
      <c r="D675" t="e">
        <f>#REF!</f>
        <v>#REF!</v>
      </c>
      <c r="E675" t="e">
        <f>#REF!</f>
        <v>#REF!</v>
      </c>
      <c r="F675" t="e">
        <f>#REF!</f>
        <v>#REF!</v>
      </c>
      <c r="G675" t="e">
        <f>#REF!</f>
        <v>#REF!</v>
      </c>
    </row>
    <row r="676" spans="1:7">
      <c r="B676" t="e">
        <f>#REF!</f>
        <v>#REF!</v>
      </c>
      <c r="C676" t="e">
        <f>#REF!</f>
        <v>#REF!</v>
      </c>
      <c r="D676" t="e">
        <f>#REF!</f>
        <v>#REF!</v>
      </c>
      <c r="E676" t="e">
        <f>#REF!</f>
        <v>#REF!</v>
      </c>
      <c r="F676" t="e">
        <f>#REF!</f>
        <v>#REF!</v>
      </c>
      <c r="G676" t="e">
        <f>#REF!</f>
        <v>#REF!</v>
      </c>
    </row>
    <row r="677" spans="1:7">
      <c r="B677" t="e">
        <f>#REF!</f>
        <v>#REF!</v>
      </c>
      <c r="C677" t="e">
        <f>#REF!</f>
        <v>#REF!</v>
      </c>
      <c r="D677" t="e">
        <f>#REF!</f>
        <v>#REF!</v>
      </c>
      <c r="E677" t="e">
        <f>#REF!</f>
        <v>#REF!</v>
      </c>
      <c r="F677" t="e">
        <f>#REF!</f>
        <v>#REF!</v>
      </c>
      <c r="G677" t="e">
        <f>#REF!</f>
        <v>#REF!</v>
      </c>
    </row>
    <row r="678" spans="1:7">
      <c r="B678" t="e">
        <f>#REF!</f>
        <v>#REF!</v>
      </c>
      <c r="C678" t="e">
        <f>#REF!</f>
        <v>#REF!</v>
      </c>
      <c r="D678" t="e">
        <f>#REF!</f>
        <v>#REF!</v>
      </c>
      <c r="E678" t="e">
        <f>#REF!</f>
        <v>#REF!</v>
      </c>
      <c r="F678" t="e">
        <f>#REF!</f>
        <v>#REF!</v>
      </c>
      <c r="G678" t="e">
        <f>#REF!</f>
        <v>#REF!</v>
      </c>
    </row>
    <row r="679" spans="1:7">
      <c r="B679" t="e">
        <f>#REF!</f>
        <v>#REF!</v>
      </c>
      <c r="C679" t="e">
        <f>#REF!</f>
        <v>#REF!</v>
      </c>
      <c r="D679" t="e">
        <f>#REF!</f>
        <v>#REF!</v>
      </c>
      <c r="E679" t="e">
        <f>#REF!</f>
        <v>#REF!</v>
      </c>
      <c r="F679" t="e">
        <f>#REF!</f>
        <v>#REF!</v>
      </c>
      <c r="G679" t="e">
        <f>#REF!</f>
        <v>#REF!</v>
      </c>
    </row>
    <row r="680" spans="1:7">
      <c r="B680" t="e">
        <f>#REF!</f>
        <v>#REF!</v>
      </c>
      <c r="C680" t="e">
        <f>#REF!</f>
        <v>#REF!</v>
      </c>
      <c r="D680" t="e">
        <f>#REF!</f>
        <v>#REF!</v>
      </c>
      <c r="E680" t="e">
        <f>#REF!</f>
        <v>#REF!</v>
      </c>
      <c r="F680" t="e">
        <f>#REF!</f>
        <v>#REF!</v>
      </c>
      <c r="G680" t="e">
        <f>#REF!</f>
        <v>#REF!</v>
      </c>
    </row>
    <row r="681" spans="1:7">
      <c r="A681" t="s">
        <v>368</v>
      </c>
      <c r="B681" t="e">
        <f>#REF!</f>
        <v>#REF!</v>
      </c>
      <c r="C681" t="e">
        <f>#REF!</f>
        <v>#REF!</v>
      </c>
      <c r="D681" t="e">
        <f>#REF!</f>
        <v>#REF!</v>
      </c>
      <c r="E681" t="e">
        <f>#REF!</f>
        <v>#REF!</v>
      </c>
      <c r="F681" t="e">
        <f>#REF!</f>
        <v>#REF!</v>
      </c>
      <c r="G681" t="e">
        <f>#REF!</f>
        <v>#REF!</v>
      </c>
    </row>
    <row r="682" spans="1:7">
      <c r="A682" t="s">
        <v>368</v>
      </c>
      <c r="B682" t="e">
        <f>#REF!</f>
        <v>#REF!</v>
      </c>
      <c r="C682" t="e">
        <f>#REF!</f>
        <v>#REF!</v>
      </c>
      <c r="D682" t="e">
        <f>#REF!</f>
        <v>#REF!</v>
      </c>
      <c r="E682" t="e">
        <f>#REF!</f>
        <v>#REF!</v>
      </c>
      <c r="F682" t="e">
        <f>#REF!</f>
        <v>#REF!</v>
      </c>
      <c r="G682" t="e">
        <f>#REF!</f>
        <v>#REF!</v>
      </c>
    </row>
    <row r="683" spans="1:7">
      <c r="A683" t="s">
        <v>368</v>
      </c>
      <c r="B683" t="e">
        <f>#REF!</f>
        <v>#REF!</v>
      </c>
      <c r="C683" t="e">
        <f>#REF!</f>
        <v>#REF!</v>
      </c>
      <c r="D683" t="e">
        <f>#REF!</f>
        <v>#REF!</v>
      </c>
      <c r="E683" t="e">
        <f>#REF!</f>
        <v>#REF!</v>
      </c>
      <c r="F683" t="e">
        <f>#REF!</f>
        <v>#REF!</v>
      </c>
      <c r="G683" t="e">
        <f>#REF!</f>
        <v>#REF!</v>
      </c>
    </row>
    <row r="684" spans="1:7">
      <c r="A684" t="s">
        <v>368</v>
      </c>
      <c r="B684" t="e">
        <f>#REF!</f>
        <v>#REF!</v>
      </c>
      <c r="C684" t="e">
        <f>#REF!</f>
        <v>#REF!</v>
      </c>
      <c r="D684" t="e">
        <f>#REF!</f>
        <v>#REF!</v>
      </c>
      <c r="E684" t="e">
        <f>#REF!</f>
        <v>#REF!</v>
      </c>
      <c r="F684" t="e">
        <f>#REF!</f>
        <v>#REF!</v>
      </c>
      <c r="G684" t="e">
        <f>#REF!</f>
        <v>#REF!</v>
      </c>
    </row>
    <row r="685" spans="1:7">
      <c r="A685" t="s">
        <v>368</v>
      </c>
      <c r="B685" t="e">
        <f>#REF!</f>
        <v>#REF!</v>
      </c>
      <c r="C685" t="e">
        <f>#REF!</f>
        <v>#REF!</v>
      </c>
      <c r="D685" t="e">
        <f>#REF!</f>
        <v>#REF!</v>
      </c>
      <c r="E685" t="e">
        <f>#REF!</f>
        <v>#REF!</v>
      </c>
      <c r="F685" t="e">
        <f>#REF!</f>
        <v>#REF!</v>
      </c>
      <c r="G685" t="e">
        <f>#REF!</f>
        <v>#REF!</v>
      </c>
    </row>
    <row r="686" spans="1:7">
      <c r="A686" t="s">
        <v>368</v>
      </c>
      <c r="B686" t="e">
        <f>#REF!</f>
        <v>#REF!</v>
      </c>
      <c r="C686" t="e">
        <f>#REF!</f>
        <v>#REF!</v>
      </c>
      <c r="D686" t="e">
        <f>#REF!</f>
        <v>#REF!</v>
      </c>
      <c r="E686" t="e">
        <f>#REF!</f>
        <v>#REF!</v>
      </c>
      <c r="F686" t="e">
        <f>#REF!</f>
        <v>#REF!</v>
      </c>
      <c r="G686" t="e">
        <f>#REF!</f>
        <v>#REF!</v>
      </c>
    </row>
    <row r="687" spans="1:7">
      <c r="A687" t="s">
        <v>368</v>
      </c>
      <c r="B687" t="e">
        <f>#REF!</f>
        <v>#REF!</v>
      </c>
      <c r="C687" t="e">
        <f>#REF!</f>
        <v>#REF!</v>
      </c>
      <c r="D687" t="e">
        <f>#REF!</f>
        <v>#REF!</v>
      </c>
      <c r="E687" t="e">
        <f>#REF!</f>
        <v>#REF!</v>
      </c>
      <c r="F687" t="e">
        <f>#REF!</f>
        <v>#REF!</v>
      </c>
      <c r="G687" t="e">
        <f>#REF!</f>
        <v>#REF!</v>
      </c>
    </row>
    <row r="688" spans="1:7">
      <c r="A688" t="s">
        <v>368</v>
      </c>
      <c r="B688" t="e">
        <f>#REF!</f>
        <v>#REF!</v>
      </c>
      <c r="C688" t="e">
        <f>#REF!</f>
        <v>#REF!</v>
      </c>
      <c r="D688" t="e">
        <f>#REF!</f>
        <v>#REF!</v>
      </c>
      <c r="E688" t="e">
        <f>#REF!</f>
        <v>#REF!</v>
      </c>
      <c r="F688" t="e">
        <f>#REF!</f>
        <v>#REF!</v>
      </c>
      <c r="G688" t="e">
        <f>#REF!</f>
        <v>#REF!</v>
      </c>
    </row>
    <row r="689" spans="1:7">
      <c r="A689" t="s">
        <v>368</v>
      </c>
      <c r="B689" t="e">
        <f>#REF!</f>
        <v>#REF!</v>
      </c>
      <c r="C689" t="e">
        <f>#REF!</f>
        <v>#REF!</v>
      </c>
      <c r="D689" t="e">
        <f>#REF!</f>
        <v>#REF!</v>
      </c>
      <c r="E689" t="e">
        <f>#REF!</f>
        <v>#REF!</v>
      </c>
      <c r="F689" t="e">
        <f>#REF!</f>
        <v>#REF!</v>
      </c>
      <c r="G689" t="e">
        <f>#REF!</f>
        <v>#REF!</v>
      </c>
    </row>
    <row r="690" spans="1:7">
      <c r="A690" t="s">
        <v>368</v>
      </c>
      <c r="B690" t="e">
        <f>#REF!</f>
        <v>#REF!</v>
      </c>
      <c r="C690" t="e">
        <f>#REF!</f>
        <v>#REF!</v>
      </c>
      <c r="D690" t="e">
        <f>#REF!</f>
        <v>#REF!</v>
      </c>
      <c r="E690" t="e">
        <f>#REF!</f>
        <v>#REF!</v>
      </c>
      <c r="F690" t="e">
        <f>#REF!</f>
        <v>#REF!</v>
      </c>
      <c r="G690" t="e">
        <f>#REF!</f>
        <v>#REF!</v>
      </c>
    </row>
    <row r="691" spans="1:7">
      <c r="A691" t="s">
        <v>368</v>
      </c>
      <c r="B691" t="e">
        <f>#REF!</f>
        <v>#REF!</v>
      </c>
      <c r="C691" t="e">
        <f>#REF!</f>
        <v>#REF!</v>
      </c>
      <c r="D691" t="e">
        <f>#REF!</f>
        <v>#REF!</v>
      </c>
      <c r="E691" t="e">
        <f>#REF!</f>
        <v>#REF!</v>
      </c>
      <c r="F691" t="e">
        <f>#REF!</f>
        <v>#REF!</v>
      </c>
      <c r="G691" t="e">
        <f>#REF!</f>
        <v>#REF!</v>
      </c>
    </row>
    <row r="692" spans="1:7">
      <c r="A692" t="s">
        <v>368</v>
      </c>
      <c r="B692" t="e">
        <f>#REF!</f>
        <v>#REF!</v>
      </c>
      <c r="C692" t="e">
        <f>#REF!</f>
        <v>#REF!</v>
      </c>
      <c r="D692" t="e">
        <f>#REF!</f>
        <v>#REF!</v>
      </c>
      <c r="E692" t="e">
        <f>#REF!</f>
        <v>#REF!</v>
      </c>
      <c r="F692" t="e">
        <f>#REF!</f>
        <v>#REF!</v>
      </c>
      <c r="G692" t="e">
        <f>#REF!</f>
        <v>#REF!</v>
      </c>
    </row>
    <row r="693" spans="1:7">
      <c r="A693" t="s">
        <v>368</v>
      </c>
      <c r="B693" t="e">
        <f>#REF!</f>
        <v>#REF!</v>
      </c>
      <c r="C693" t="e">
        <f>#REF!</f>
        <v>#REF!</v>
      </c>
      <c r="D693" t="e">
        <f>#REF!</f>
        <v>#REF!</v>
      </c>
      <c r="E693" t="e">
        <f>#REF!</f>
        <v>#REF!</v>
      </c>
      <c r="F693" t="e">
        <f>#REF!</f>
        <v>#REF!</v>
      </c>
      <c r="G693" t="e">
        <f>#REF!</f>
        <v>#REF!</v>
      </c>
    </row>
    <row r="694" spans="1:7">
      <c r="A694" t="s">
        <v>368</v>
      </c>
      <c r="B694" t="e">
        <f>#REF!</f>
        <v>#REF!</v>
      </c>
      <c r="C694" t="e">
        <f>#REF!</f>
        <v>#REF!</v>
      </c>
      <c r="D694" t="e">
        <f>#REF!</f>
        <v>#REF!</v>
      </c>
      <c r="E694" t="e">
        <f>#REF!</f>
        <v>#REF!</v>
      </c>
      <c r="F694" t="e">
        <f>#REF!</f>
        <v>#REF!</v>
      </c>
      <c r="G694" t="e">
        <f>#REF!</f>
        <v>#REF!</v>
      </c>
    </row>
    <row r="695" spans="1:7">
      <c r="A695" t="s">
        <v>368</v>
      </c>
      <c r="B695" t="e">
        <f>#REF!</f>
        <v>#REF!</v>
      </c>
      <c r="C695" t="e">
        <f>#REF!</f>
        <v>#REF!</v>
      </c>
      <c r="D695" t="e">
        <f>#REF!</f>
        <v>#REF!</v>
      </c>
      <c r="E695" t="e">
        <f>#REF!</f>
        <v>#REF!</v>
      </c>
      <c r="F695" t="e">
        <f>#REF!</f>
        <v>#REF!</v>
      </c>
      <c r="G695" t="e">
        <f>#REF!</f>
        <v>#REF!</v>
      </c>
    </row>
    <row r="696" spans="1:7">
      <c r="A696" t="s">
        <v>368</v>
      </c>
      <c r="B696" t="e">
        <f>#REF!</f>
        <v>#REF!</v>
      </c>
      <c r="C696" t="e">
        <f>#REF!</f>
        <v>#REF!</v>
      </c>
      <c r="D696" t="e">
        <f>#REF!</f>
        <v>#REF!</v>
      </c>
      <c r="E696" t="e">
        <f>#REF!</f>
        <v>#REF!</v>
      </c>
      <c r="F696" t="e">
        <f>#REF!</f>
        <v>#REF!</v>
      </c>
      <c r="G696" t="e">
        <f>#REF!</f>
        <v>#REF!</v>
      </c>
    </row>
    <row r="697" spans="1:7">
      <c r="A697" t="s">
        <v>368</v>
      </c>
      <c r="B697" t="e">
        <f>#REF!</f>
        <v>#REF!</v>
      </c>
      <c r="C697" t="e">
        <f>#REF!</f>
        <v>#REF!</v>
      </c>
      <c r="D697" t="e">
        <f>#REF!</f>
        <v>#REF!</v>
      </c>
      <c r="E697" t="e">
        <f>#REF!</f>
        <v>#REF!</v>
      </c>
      <c r="F697" t="e">
        <f>#REF!</f>
        <v>#REF!</v>
      </c>
      <c r="G697" t="e">
        <f>#REF!</f>
        <v>#REF!</v>
      </c>
    </row>
    <row r="698" spans="1:7">
      <c r="A698" t="s">
        <v>368</v>
      </c>
      <c r="B698" t="e">
        <f>#REF!</f>
        <v>#REF!</v>
      </c>
      <c r="C698" t="e">
        <f>#REF!</f>
        <v>#REF!</v>
      </c>
      <c r="D698" t="e">
        <f>#REF!</f>
        <v>#REF!</v>
      </c>
      <c r="E698" t="e">
        <f>#REF!</f>
        <v>#REF!</v>
      </c>
      <c r="F698" t="e">
        <f>#REF!</f>
        <v>#REF!</v>
      </c>
      <c r="G698" t="e">
        <f>#REF!</f>
        <v>#REF!</v>
      </c>
    </row>
    <row r="699" spans="1:7">
      <c r="A699" t="s">
        <v>368</v>
      </c>
      <c r="B699" t="e">
        <f>#REF!</f>
        <v>#REF!</v>
      </c>
      <c r="C699" t="e">
        <f>#REF!</f>
        <v>#REF!</v>
      </c>
      <c r="D699" t="e">
        <f>#REF!</f>
        <v>#REF!</v>
      </c>
      <c r="E699" t="e">
        <f>#REF!</f>
        <v>#REF!</v>
      </c>
      <c r="F699" t="e">
        <f>#REF!</f>
        <v>#REF!</v>
      </c>
      <c r="G699" t="e">
        <f>#REF!</f>
        <v>#REF!</v>
      </c>
    </row>
    <row r="700" spans="1:7">
      <c r="A700" t="s">
        <v>368</v>
      </c>
      <c r="B700" t="e">
        <f>#REF!</f>
        <v>#REF!</v>
      </c>
      <c r="C700" t="e">
        <f>#REF!</f>
        <v>#REF!</v>
      </c>
      <c r="D700" t="e">
        <f>#REF!</f>
        <v>#REF!</v>
      </c>
      <c r="E700" t="e">
        <f>#REF!</f>
        <v>#REF!</v>
      </c>
      <c r="F700" t="e">
        <f>#REF!</f>
        <v>#REF!</v>
      </c>
      <c r="G700" t="e">
        <f>#REF!</f>
        <v>#REF!</v>
      </c>
    </row>
    <row r="701" spans="1:7">
      <c r="A701" t="s">
        <v>368</v>
      </c>
      <c r="B701" t="e">
        <f>#REF!</f>
        <v>#REF!</v>
      </c>
      <c r="C701" t="e">
        <f>#REF!</f>
        <v>#REF!</v>
      </c>
      <c r="D701" t="e">
        <f>#REF!</f>
        <v>#REF!</v>
      </c>
      <c r="E701" t="e">
        <f>#REF!</f>
        <v>#REF!</v>
      </c>
      <c r="F701" t="e">
        <f>#REF!</f>
        <v>#REF!</v>
      </c>
      <c r="G701" t="e">
        <f>#REF!</f>
        <v>#REF!</v>
      </c>
    </row>
    <row r="702" spans="1:7">
      <c r="A702" t="s">
        <v>368</v>
      </c>
      <c r="B702" t="e">
        <f>#REF!</f>
        <v>#REF!</v>
      </c>
      <c r="C702" t="e">
        <f>#REF!</f>
        <v>#REF!</v>
      </c>
      <c r="D702" t="e">
        <f>#REF!</f>
        <v>#REF!</v>
      </c>
      <c r="E702" t="e">
        <f>#REF!</f>
        <v>#REF!</v>
      </c>
      <c r="F702" t="e">
        <f>#REF!</f>
        <v>#REF!</v>
      </c>
      <c r="G702" t="e">
        <f>#REF!</f>
        <v>#REF!</v>
      </c>
    </row>
    <row r="703" spans="1:7">
      <c r="A703" t="s">
        <v>368</v>
      </c>
      <c r="B703" t="e">
        <f>#REF!</f>
        <v>#REF!</v>
      </c>
      <c r="C703" t="e">
        <f>#REF!</f>
        <v>#REF!</v>
      </c>
      <c r="D703" t="e">
        <f>#REF!</f>
        <v>#REF!</v>
      </c>
      <c r="E703" t="e">
        <f>#REF!</f>
        <v>#REF!</v>
      </c>
      <c r="F703" t="e">
        <f>#REF!</f>
        <v>#REF!</v>
      </c>
      <c r="G703" t="e">
        <f>#REF!</f>
        <v>#REF!</v>
      </c>
    </row>
    <row r="704" spans="1:7">
      <c r="A704" t="s">
        <v>368</v>
      </c>
      <c r="B704" t="e">
        <f>#REF!</f>
        <v>#REF!</v>
      </c>
      <c r="C704" t="e">
        <f>#REF!</f>
        <v>#REF!</v>
      </c>
      <c r="D704" t="e">
        <f>#REF!</f>
        <v>#REF!</v>
      </c>
      <c r="E704" t="e">
        <f>#REF!</f>
        <v>#REF!</v>
      </c>
      <c r="F704" t="e">
        <f>#REF!</f>
        <v>#REF!</v>
      </c>
      <c r="G704" t="e">
        <f>#REF!</f>
        <v>#REF!</v>
      </c>
    </row>
    <row r="705" spans="1:7">
      <c r="A705" t="s">
        <v>368</v>
      </c>
      <c r="B705" t="e">
        <f>#REF!</f>
        <v>#REF!</v>
      </c>
      <c r="C705" t="e">
        <f>#REF!</f>
        <v>#REF!</v>
      </c>
      <c r="D705" t="e">
        <f>#REF!</f>
        <v>#REF!</v>
      </c>
      <c r="E705" t="e">
        <f>#REF!</f>
        <v>#REF!</v>
      </c>
      <c r="F705" t="e">
        <f>#REF!</f>
        <v>#REF!</v>
      </c>
      <c r="G705" t="e">
        <f>#REF!</f>
        <v>#REF!</v>
      </c>
    </row>
    <row r="706" spans="1:7">
      <c r="A706" t="s">
        <v>368</v>
      </c>
      <c r="B706" t="e">
        <f>#REF!</f>
        <v>#REF!</v>
      </c>
      <c r="C706" t="e">
        <f>#REF!</f>
        <v>#REF!</v>
      </c>
      <c r="D706" t="e">
        <f>#REF!</f>
        <v>#REF!</v>
      </c>
      <c r="E706" t="e">
        <f>#REF!</f>
        <v>#REF!</v>
      </c>
      <c r="F706" t="e">
        <f>#REF!</f>
        <v>#REF!</v>
      </c>
      <c r="G706" t="e">
        <f>#REF!</f>
        <v>#REF!</v>
      </c>
    </row>
    <row r="707" spans="1:7">
      <c r="A707" t="s">
        <v>368</v>
      </c>
      <c r="B707" t="e">
        <f>#REF!</f>
        <v>#REF!</v>
      </c>
      <c r="C707" t="e">
        <f>#REF!</f>
        <v>#REF!</v>
      </c>
      <c r="D707" t="e">
        <f>#REF!</f>
        <v>#REF!</v>
      </c>
      <c r="E707" t="e">
        <f>#REF!</f>
        <v>#REF!</v>
      </c>
      <c r="F707" t="e">
        <f>#REF!</f>
        <v>#REF!</v>
      </c>
      <c r="G707" t="e">
        <f>#REF!</f>
        <v>#REF!</v>
      </c>
    </row>
    <row r="708" spans="1:7">
      <c r="A708" t="s">
        <v>368</v>
      </c>
      <c r="B708" t="e">
        <f>#REF!</f>
        <v>#REF!</v>
      </c>
      <c r="C708" t="e">
        <f>#REF!</f>
        <v>#REF!</v>
      </c>
      <c r="D708" t="e">
        <f>#REF!</f>
        <v>#REF!</v>
      </c>
      <c r="E708" t="e">
        <f>#REF!</f>
        <v>#REF!</v>
      </c>
      <c r="F708" t="e">
        <f>#REF!</f>
        <v>#REF!</v>
      </c>
      <c r="G708" t="e">
        <f>#REF!</f>
        <v>#REF!</v>
      </c>
    </row>
    <row r="709" spans="1:7">
      <c r="A709" t="s">
        <v>368</v>
      </c>
      <c r="B709" t="e">
        <f>#REF!</f>
        <v>#REF!</v>
      </c>
      <c r="C709" t="e">
        <f>#REF!</f>
        <v>#REF!</v>
      </c>
      <c r="D709" t="e">
        <f>#REF!</f>
        <v>#REF!</v>
      </c>
      <c r="E709" t="e">
        <f>#REF!</f>
        <v>#REF!</v>
      </c>
      <c r="F709" t="e">
        <f>#REF!</f>
        <v>#REF!</v>
      </c>
      <c r="G709" t="e">
        <f>#REF!</f>
        <v>#REF!</v>
      </c>
    </row>
    <row r="710" spans="1:7">
      <c r="A710" t="s">
        <v>368</v>
      </c>
      <c r="B710" t="e">
        <f>#REF!</f>
        <v>#REF!</v>
      </c>
      <c r="C710" t="e">
        <f>#REF!</f>
        <v>#REF!</v>
      </c>
      <c r="D710" t="e">
        <f>#REF!</f>
        <v>#REF!</v>
      </c>
      <c r="E710" t="e">
        <f>#REF!</f>
        <v>#REF!</v>
      </c>
      <c r="F710" t="e">
        <f>#REF!</f>
        <v>#REF!</v>
      </c>
      <c r="G710" t="e">
        <f>#REF!</f>
        <v>#REF!</v>
      </c>
    </row>
    <row r="711" spans="1:7">
      <c r="B711" t="e">
        <f>#REF!</f>
        <v>#REF!</v>
      </c>
      <c r="C711" t="e">
        <f>#REF!</f>
        <v>#REF!</v>
      </c>
      <c r="D711" t="e">
        <f>#REF!</f>
        <v>#REF!</v>
      </c>
      <c r="E711" t="e">
        <f>#REF!</f>
        <v>#REF!</v>
      </c>
      <c r="F711" t="e">
        <f>#REF!</f>
        <v>#REF!</v>
      </c>
      <c r="G711" t="e">
        <f>#REF!</f>
        <v>#REF!</v>
      </c>
    </row>
    <row r="712" spans="1:7">
      <c r="B712" t="e">
        <f>#REF!</f>
        <v>#REF!</v>
      </c>
      <c r="C712" t="e">
        <f>#REF!</f>
        <v>#REF!</v>
      </c>
      <c r="D712" t="e">
        <f>#REF!</f>
        <v>#REF!</v>
      </c>
      <c r="E712" t="e">
        <f>#REF!</f>
        <v>#REF!</v>
      </c>
      <c r="F712" t="e">
        <f>#REF!</f>
        <v>#REF!</v>
      </c>
      <c r="G712" t="e">
        <f>#REF!</f>
        <v>#REF!</v>
      </c>
    </row>
    <row r="713" spans="1:7">
      <c r="B713" t="e">
        <f>#REF!</f>
        <v>#REF!</v>
      </c>
      <c r="C713" t="e">
        <f>#REF!</f>
        <v>#REF!</v>
      </c>
      <c r="D713" t="e">
        <f>#REF!</f>
        <v>#REF!</v>
      </c>
      <c r="E713" t="e">
        <f>#REF!</f>
        <v>#REF!</v>
      </c>
      <c r="F713" t="e">
        <f>#REF!</f>
        <v>#REF!</v>
      </c>
      <c r="G713" t="e">
        <f>#REF!</f>
        <v>#REF!</v>
      </c>
    </row>
    <row r="714" spans="1:7">
      <c r="B714" t="e">
        <f>#REF!</f>
        <v>#REF!</v>
      </c>
      <c r="C714" t="e">
        <f>#REF!</f>
        <v>#REF!</v>
      </c>
      <c r="D714" t="e">
        <f>#REF!</f>
        <v>#REF!</v>
      </c>
      <c r="E714" t="e">
        <f>#REF!</f>
        <v>#REF!</v>
      </c>
      <c r="F714" t="e">
        <f>#REF!</f>
        <v>#REF!</v>
      </c>
      <c r="G714" t="e">
        <f>#REF!</f>
        <v>#REF!</v>
      </c>
    </row>
    <row r="715" spans="1:7">
      <c r="B715" t="e">
        <f>#REF!</f>
        <v>#REF!</v>
      </c>
      <c r="C715" t="e">
        <f>#REF!</f>
        <v>#REF!</v>
      </c>
      <c r="D715" t="e">
        <f>#REF!</f>
        <v>#REF!</v>
      </c>
      <c r="E715" t="e">
        <f>#REF!</f>
        <v>#REF!</v>
      </c>
      <c r="F715" t="e">
        <f>#REF!</f>
        <v>#REF!</v>
      </c>
      <c r="G715" t="e">
        <f>#REF!</f>
        <v>#REF!</v>
      </c>
    </row>
    <row r="716" spans="1:7">
      <c r="B716" t="e">
        <f>#REF!</f>
        <v>#REF!</v>
      </c>
      <c r="C716" t="e">
        <f>#REF!</f>
        <v>#REF!</v>
      </c>
      <c r="D716" t="e">
        <f>#REF!</f>
        <v>#REF!</v>
      </c>
      <c r="E716" t="e">
        <f>#REF!</f>
        <v>#REF!</v>
      </c>
      <c r="F716" t="e">
        <f>#REF!</f>
        <v>#REF!</v>
      </c>
      <c r="G716" t="e">
        <f>#REF!</f>
        <v>#REF!</v>
      </c>
    </row>
    <row r="717" spans="1:7">
      <c r="B717" t="e">
        <f>#REF!</f>
        <v>#REF!</v>
      </c>
      <c r="C717" t="e">
        <f>#REF!</f>
        <v>#REF!</v>
      </c>
      <c r="D717" t="e">
        <f>#REF!</f>
        <v>#REF!</v>
      </c>
      <c r="E717" t="e">
        <f>#REF!</f>
        <v>#REF!</v>
      </c>
      <c r="F717" t="e">
        <f>#REF!</f>
        <v>#REF!</v>
      </c>
      <c r="G717" t="e">
        <f>#REF!</f>
        <v>#REF!</v>
      </c>
    </row>
    <row r="718" spans="1:7">
      <c r="B718" t="e">
        <f>#REF!</f>
        <v>#REF!</v>
      </c>
      <c r="C718" t="e">
        <f>#REF!</f>
        <v>#REF!</v>
      </c>
      <c r="D718" t="e">
        <f>#REF!</f>
        <v>#REF!</v>
      </c>
      <c r="E718" t="e">
        <f>#REF!</f>
        <v>#REF!</v>
      </c>
      <c r="F718" t="e">
        <f>#REF!</f>
        <v>#REF!</v>
      </c>
      <c r="G718" t="e">
        <f>#REF!</f>
        <v>#REF!</v>
      </c>
    </row>
    <row r="719" spans="1:7">
      <c r="B719" t="e">
        <f>#REF!</f>
        <v>#REF!</v>
      </c>
      <c r="C719" t="e">
        <f>#REF!</f>
        <v>#REF!</v>
      </c>
      <c r="D719" t="e">
        <f>#REF!</f>
        <v>#REF!</v>
      </c>
      <c r="E719" t="e">
        <f>#REF!</f>
        <v>#REF!</v>
      </c>
      <c r="F719" t="e">
        <f>#REF!</f>
        <v>#REF!</v>
      </c>
      <c r="G719" t="e">
        <f>#REF!</f>
        <v>#REF!</v>
      </c>
    </row>
    <row r="720" spans="1:7">
      <c r="B720" t="e">
        <f>#REF!</f>
        <v>#REF!</v>
      </c>
      <c r="C720" t="e">
        <f>#REF!</f>
        <v>#REF!</v>
      </c>
      <c r="D720" t="e">
        <f>#REF!</f>
        <v>#REF!</v>
      </c>
      <c r="E720" t="e">
        <f>#REF!</f>
        <v>#REF!</v>
      </c>
      <c r="F720" t="e">
        <f>#REF!</f>
        <v>#REF!</v>
      </c>
      <c r="G720" t="e">
        <f>#REF!</f>
        <v>#REF!</v>
      </c>
    </row>
    <row r="721" spans="1:7">
      <c r="A721" t="s">
        <v>766</v>
      </c>
      <c r="B721">
        <v>3716</v>
      </c>
      <c r="C721">
        <v>1579901773206</v>
      </c>
      <c r="D721">
        <v>42460</v>
      </c>
      <c r="E721" t="s">
        <v>729</v>
      </c>
      <c r="F721" t="s">
        <v>1750</v>
      </c>
      <c r="G721" t="s">
        <v>1751</v>
      </c>
    </row>
    <row r="722" spans="1:7">
      <c r="A722" t="s">
        <v>766</v>
      </c>
      <c r="B722">
        <v>3719</v>
      </c>
      <c r="C722">
        <v>1570501372516</v>
      </c>
      <c r="D722">
        <v>42369</v>
      </c>
      <c r="E722" t="s">
        <v>729</v>
      </c>
      <c r="F722" t="s">
        <v>1712</v>
      </c>
      <c r="G722" t="s">
        <v>1713</v>
      </c>
    </row>
    <row r="723" spans="1:7">
      <c r="A723" t="s">
        <v>766</v>
      </c>
      <c r="B723">
        <v>3724</v>
      </c>
      <c r="C723">
        <v>1579901717764</v>
      </c>
      <c r="D723">
        <v>42141</v>
      </c>
      <c r="E723" t="s">
        <v>729</v>
      </c>
      <c r="F723" t="s">
        <v>1714</v>
      </c>
      <c r="G723" t="s">
        <v>1715</v>
      </c>
    </row>
    <row r="724" spans="1:7">
      <c r="A724" t="s">
        <v>766</v>
      </c>
      <c r="B724">
        <v>3733</v>
      </c>
      <c r="C724">
        <v>1579901745041</v>
      </c>
      <c r="D724">
        <v>42298</v>
      </c>
      <c r="E724" t="s">
        <v>729</v>
      </c>
      <c r="F724" t="s">
        <v>1716</v>
      </c>
      <c r="G724" t="s">
        <v>1717</v>
      </c>
    </row>
    <row r="725" spans="1:7">
      <c r="A725" t="s">
        <v>766</v>
      </c>
      <c r="B725">
        <v>3734</v>
      </c>
      <c r="C725">
        <v>1579901769128</v>
      </c>
      <c r="D725">
        <v>42436</v>
      </c>
      <c r="E725" t="s">
        <v>729</v>
      </c>
      <c r="F725" t="s">
        <v>1718</v>
      </c>
      <c r="G725" t="s">
        <v>1719</v>
      </c>
    </row>
    <row r="726" spans="1:7">
      <c r="A726" t="s">
        <v>766</v>
      </c>
      <c r="B726">
        <v>3738</v>
      </c>
      <c r="C726">
        <v>1579901770479</v>
      </c>
      <c r="D726">
        <v>42444</v>
      </c>
      <c r="E726" t="s">
        <v>729</v>
      </c>
      <c r="F726" t="s">
        <v>1752</v>
      </c>
      <c r="G726" t="s">
        <v>1753</v>
      </c>
    </row>
    <row r="727" spans="1:7">
      <c r="A727" t="s">
        <v>766</v>
      </c>
      <c r="B727">
        <v>3714</v>
      </c>
      <c r="C727">
        <v>1579901739172</v>
      </c>
      <c r="D727">
        <v>42269</v>
      </c>
      <c r="E727" t="s">
        <v>730</v>
      </c>
      <c r="F727" t="s">
        <v>1754</v>
      </c>
      <c r="G727" t="s">
        <v>101</v>
      </c>
    </row>
    <row r="728" spans="1:7">
      <c r="A728" t="s">
        <v>766</v>
      </c>
      <c r="B728">
        <v>3715</v>
      </c>
      <c r="C728">
        <v>1570501372826</v>
      </c>
      <c r="D728">
        <v>42386</v>
      </c>
      <c r="E728" t="s">
        <v>730</v>
      </c>
      <c r="F728" t="s">
        <v>1755</v>
      </c>
      <c r="G728" t="s">
        <v>1756</v>
      </c>
    </row>
    <row r="729" spans="1:7">
      <c r="A729" t="s">
        <v>766</v>
      </c>
      <c r="B729">
        <v>3725</v>
      </c>
      <c r="C729">
        <v>1579901779280</v>
      </c>
      <c r="D729">
        <v>42499</v>
      </c>
      <c r="E729" t="s">
        <v>730</v>
      </c>
      <c r="F729" t="s">
        <v>1723</v>
      </c>
      <c r="G729" t="s">
        <v>855</v>
      </c>
    </row>
    <row r="730" spans="1:7">
      <c r="A730" t="s">
        <v>766</v>
      </c>
      <c r="B730">
        <v>3726</v>
      </c>
      <c r="C730">
        <v>1579901753493</v>
      </c>
      <c r="D730">
        <v>42500</v>
      </c>
      <c r="E730" t="s">
        <v>730</v>
      </c>
      <c r="F730" t="s">
        <v>1724</v>
      </c>
      <c r="G730" t="s">
        <v>1725</v>
      </c>
    </row>
    <row r="731" spans="1:7">
      <c r="A731" t="s">
        <v>766</v>
      </c>
      <c r="B731">
        <v>3735</v>
      </c>
      <c r="C731">
        <v>1579901736718</v>
      </c>
      <c r="D731">
        <v>42256</v>
      </c>
      <c r="E731" t="s">
        <v>730</v>
      </c>
      <c r="F731" t="s">
        <v>1726</v>
      </c>
      <c r="G731" t="s">
        <v>1727</v>
      </c>
    </row>
    <row r="732" spans="1:7">
      <c r="A732" t="s">
        <v>766</v>
      </c>
      <c r="B732">
        <v>3739</v>
      </c>
      <c r="C732">
        <v>1529902648251</v>
      </c>
      <c r="D732">
        <v>42292</v>
      </c>
      <c r="E732" t="s">
        <v>730</v>
      </c>
      <c r="F732" t="s">
        <v>1757</v>
      </c>
      <c r="G732" t="s">
        <v>1758</v>
      </c>
    </row>
    <row r="733" spans="1:7">
      <c r="A733" t="s">
        <v>766</v>
      </c>
      <c r="B733">
        <v>3761</v>
      </c>
      <c r="C733">
        <v>1579901769519</v>
      </c>
      <c r="D733">
        <v>42438</v>
      </c>
      <c r="E733" t="s">
        <v>729</v>
      </c>
      <c r="F733" t="s">
        <v>486</v>
      </c>
      <c r="G733" t="s">
        <v>1832</v>
      </c>
    </row>
    <row r="734" spans="1:7">
      <c r="A734" t="s">
        <v>766</v>
      </c>
      <c r="B734">
        <v>3766</v>
      </c>
      <c r="C734">
        <v>1579901745318</v>
      </c>
      <c r="D734">
        <v>42299</v>
      </c>
      <c r="E734" t="s">
        <v>730</v>
      </c>
      <c r="F734" t="s">
        <v>917</v>
      </c>
      <c r="G734" t="s">
        <v>1722</v>
      </c>
    </row>
    <row r="736" spans="1:7">
      <c r="A736" t="s">
        <v>767</v>
      </c>
      <c r="B736">
        <v>3729</v>
      </c>
      <c r="C736">
        <v>1229901590295</v>
      </c>
      <c r="D736">
        <v>42406</v>
      </c>
      <c r="E736" t="s">
        <v>729</v>
      </c>
      <c r="F736" t="s">
        <v>1759</v>
      </c>
      <c r="G736" t="s">
        <v>1850</v>
      </c>
    </row>
    <row r="737" spans="1:7">
      <c r="A737" t="s">
        <v>767</v>
      </c>
      <c r="B737">
        <v>3742</v>
      </c>
      <c r="C737">
        <v>1101402536485</v>
      </c>
      <c r="D737">
        <v>42382</v>
      </c>
      <c r="E737" t="s">
        <v>729</v>
      </c>
      <c r="F737" t="s">
        <v>1728</v>
      </c>
      <c r="G737" t="s">
        <v>1729</v>
      </c>
    </row>
    <row r="738" spans="1:7">
      <c r="A738" t="s">
        <v>767</v>
      </c>
      <c r="B738">
        <v>3746</v>
      </c>
      <c r="C738">
        <v>1570501373741</v>
      </c>
      <c r="D738">
        <v>42504</v>
      </c>
      <c r="E738" t="s">
        <v>729</v>
      </c>
      <c r="F738" t="s">
        <v>1730</v>
      </c>
      <c r="G738" t="s">
        <v>1731</v>
      </c>
    </row>
    <row r="739" spans="1:7">
      <c r="A739" t="s">
        <v>767</v>
      </c>
      <c r="B739">
        <v>3750</v>
      </c>
      <c r="C739">
        <v>1139600797347</v>
      </c>
      <c r="D739">
        <v>42352</v>
      </c>
      <c r="E739" t="s">
        <v>729</v>
      </c>
      <c r="F739" t="s">
        <v>1732</v>
      </c>
      <c r="G739" t="s">
        <v>313</v>
      </c>
    </row>
    <row r="740" spans="1:7">
      <c r="A740" t="s">
        <v>767</v>
      </c>
      <c r="B740">
        <v>3728</v>
      </c>
      <c r="C740">
        <v>1579901743943</v>
      </c>
      <c r="D740">
        <v>42292</v>
      </c>
      <c r="E740" t="s">
        <v>730</v>
      </c>
      <c r="F740" t="s">
        <v>1761</v>
      </c>
      <c r="G740" t="s">
        <v>1762</v>
      </c>
    </row>
    <row r="741" spans="1:7">
      <c r="A741" t="s">
        <v>767</v>
      </c>
      <c r="B741">
        <v>3743</v>
      </c>
      <c r="C741">
        <v>1570501371790</v>
      </c>
      <c r="D741">
        <v>42276</v>
      </c>
      <c r="E741" t="s">
        <v>730</v>
      </c>
      <c r="F741" t="s">
        <v>1733</v>
      </c>
      <c r="G741" t="s">
        <v>1734</v>
      </c>
    </row>
    <row r="742" spans="1:7">
      <c r="A742" t="s">
        <v>767</v>
      </c>
      <c r="B742">
        <v>3744</v>
      </c>
      <c r="C742">
        <v>1567700111603</v>
      </c>
      <c r="D742">
        <v>42475</v>
      </c>
      <c r="E742" t="s">
        <v>730</v>
      </c>
      <c r="F742" t="s">
        <v>1735</v>
      </c>
      <c r="G742" t="s">
        <v>1736</v>
      </c>
    </row>
    <row r="743" spans="1:7">
      <c r="A743" t="s">
        <v>767</v>
      </c>
      <c r="B743">
        <v>3747</v>
      </c>
      <c r="C743">
        <v>1570501372699</v>
      </c>
      <c r="D743">
        <v>42382</v>
      </c>
      <c r="E743" t="s">
        <v>730</v>
      </c>
      <c r="F743" t="s">
        <v>1737</v>
      </c>
      <c r="G743" t="s">
        <v>1738</v>
      </c>
    </row>
    <row r="744" spans="1:7">
      <c r="A744" t="s">
        <v>767</v>
      </c>
      <c r="B744">
        <v>3748</v>
      </c>
      <c r="C744">
        <v>1567700102451</v>
      </c>
      <c r="D744">
        <v>42277</v>
      </c>
      <c r="E744" t="s">
        <v>730</v>
      </c>
      <c r="F744" t="s">
        <v>1739</v>
      </c>
      <c r="G744" t="s">
        <v>1254</v>
      </c>
    </row>
    <row r="745" spans="1:7">
      <c r="A745" t="s">
        <v>767</v>
      </c>
      <c r="B745">
        <v>3751</v>
      </c>
      <c r="C745">
        <v>1570501373342</v>
      </c>
      <c r="D745">
        <v>42461</v>
      </c>
      <c r="E745" t="s">
        <v>730</v>
      </c>
      <c r="F745" t="s">
        <v>581</v>
      </c>
      <c r="G745" t="s">
        <v>1740</v>
      </c>
    </row>
    <row r="746" spans="1:7">
      <c r="A746" t="s">
        <v>767</v>
      </c>
      <c r="B746">
        <v>3752</v>
      </c>
      <c r="C746">
        <v>1570501371960</v>
      </c>
      <c r="D746">
        <v>42295</v>
      </c>
      <c r="E746" t="s">
        <v>730</v>
      </c>
      <c r="F746" t="s">
        <v>1741</v>
      </c>
      <c r="G746" t="s">
        <v>856</v>
      </c>
    </row>
    <row r="748" spans="1:7">
      <c r="A748" t="s">
        <v>768</v>
      </c>
      <c r="B748">
        <v>3619</v>
      </c>
      <c r="C748">
        <v>1409904304887</v>
      </c>
      <c r="D748">
        <v>41759</v>
      </c>
      <c r="E748" t="s">
        <v>729</v>
      </c>
      <c r="F748" t="s">
        <v>82</v>
      </c>
      <c r="G748" t="s">
        <v>1198</v>
      </c>
    </row>
    <row r="749" spans="1:7">
      <c r="A749" t="s">
        <v>768</v>
      </c>
      <c r="B749">
        <v>3621</v>
      </c>
      <c r="C749">
        <v>1579901679447</v>
      </c>
      <c r="D749">
        <v>41910</v>
      </c>
      <c r="E749" t="s">
        <v>729</v>
      </c>
      <c r="F749" t="s">
        <v>1143</v>
      </c>
      <c r="G749" t="s">
        <v>1144</v>
      </c>
    </row>
    <row r="750" spans="1:7">
      <c r="A750" t="s">
        <v>768</v>
      </c>
      <c r="B750">
        <v>3622</v>
      </c>
      <c r="C750">
        <v>1579901682944</v>
      </c>
      <c r="D750">
        <v>41928</v>
      </c>
      <c r="E750" t="s">
        <v>729</v>
      </c>
      <c r="F750" t="s">
        <v>1145</v>
      </c>
      <c r="G750" t="s">
        <v>1146</v>
      </c>
    </row>
    <row r="751" spans="1:7">
      <c r="A751" t="s">
        <v>768</v>
      </c>
      <c r="B751">
        <v>3623</v>
      </c>
      <c r="C751">
        <v>1579901682251</v>
      </c>
      <c r="D751">
        <v>41925</v>
      </c>
      <c r="E751" t="s">
        <v>729</v>
      </c>
      <c r="F751" t="s">
        <v>1147</v>
      </c>
      <c r="G751" t="s">
        <v>85</v>
      </c>
    </row>
    <row r="752" spans="1:7">
      <c r="A752" t="s">
        <v>768</v>
      </c>
      <c r="B752">
        <v>3624</v>
      </c>
      <c r="C752">
        <v>1579901684963</v>
      </c>
      <c r="D752">
        <v>41939</v>
      </c>
      <c r="E752" t="s">
        <v>729</v>
      </c>
      <c r="F752" t="s">
        <v>1148</v>
      </c>
      <c r="G752" t="s">
        <v>862</v>
      </c>
    </row>
    <row r="753" spans="1:7">
      <c r="A753" t="s">
        <v>768</v>
      </c>
      <c r="B753">
        <v>3625</v>
      </c>
      <c r="C753">
        <v>1139600763485</v>
      </c>
      <c r="D753">
        <v>42023</v>
      </c>
      <c r="E753" t="s">
        <v>729</v>
      </c>
      <c r="F753" t="s">
        <v>1149</v>
      </c>
      <c r="G753" t="s">
        <v>34</v>
      </c>
    </row>
    <row r="754" spans="1:7">
      <c r="A754" t="s">
        <v>768</v>
      </c>
      <c r="B754">
        <v>3626</v>
      </c>
      <c r="C754">
        <v>1579901664547</v>
      </c>
      <c r="D754">
        <v>41827</v>
      </c>
      <c r="E754" t="s">
        <v>729</v>
      </c>
      <c r="F754" t="s">
        <v>1150</v>
      </c>
      <c r="G754" t="s">
        <v>1151</v>
      </c>
    </row>
    <row r="755" spans="1:7">
      <c r="A755" t="s">
        <v>768</v>
      </c>
      <c r="B755">
        <v>3627</v>
      </c>
      <c r="C755">
        <v>1579901690050</v>
      </c>
      <c r="D755">
        <v>41968</v>
      </c>
      <c r="E755" t="s">
        <v>729</v>
      </c>
      <c r="F755" t="s">
        <v>213</v>
      </c>
      <c r="G755" t="s">
        <v>315</v>
      </c>
    </row>
    <row r="756" spans="1:7">
      <c r="A756" t="s">
        <v>768</v>
      </c>
      <c r="B756">
        <v>3628</v>
      </c>
      <c r="C756">
        <v>1570501367695</v>
      </c>
      <c r="D756">
        <v>41912</v>
      </c>
      <c r="E756" t="s">
        <v>729</v>
      </c>
      <c r="F756" t="s">
        <v>1152</v>
      </c>
      <c r="G756" t="s">
        <v>252</v>
      </c>
    </row>
    <row r="757" spans="1:7">
      <c r="A757" t="s">
        <v>768</v>
      </c>
      <c r="B757">
        <v>3629</v>
      </c>
      <c r="C757">
        <v>1570501368411</v>
      </c>
      <c r="D757">
        <v>41961</v>
      </c>
      <c r="E757" t="s">
        <v>729</v>
      </c>
      <c r="F757" t="s">
        <v>650</v>
      </c>
      <c r="G757" t="s">
        <v>1153</v>
      </c>
    </row>
    <row r="758" spans="1:7">
      <c r="A758" t="s">
        <v>768</v>
      </c>
      <c r="B758">
        <v>3722</v>
      </c>
      <c r="C758">
        <v>1579901675581</v>
      </c>
      <c r="D758">
        <v>41889</v>
      </c>
      <c r="E758" t="s">
        <v>729</v>
      </c>
      <c r="F758" t="s">
        <v>1763</v>
      </c>
      <c r="G758" t="s">
        <v>1764</v>
      </c>
    </row>
    <row r="759" spans="1:7">
      <c r="A759" t="s">
        <v>768</v>
      </c>
      <c r="B759">
        <v>3723</v>
      </c>
      <c r="C759">
        <v>1939900931912</v>
      </c>
      <c r="D759">
        <v>42109</v>
      </c>
      <c r="E759" t="s">
        <v>729</v>
      </c>
      <c r="F759" t="s">
        <v>1824</v>
      </c>
      <c r="G759" t="s">
        <v>1766</v>
      </c>
    </row>
    <row r="760" spans="1:7">
      <c r="A760" t="s">
        <v>768</v>
      </c>
      <c r="B760">
        <v>3736</v>
      </c>
      <c r="C760">
        <v>1101000524431</v>
      </c>
      <c r="D760">
        <v>42099</v>
      </c>
      <c r="E760" t="s">
        <v>729</v>
      </c>
      <c r="F760" t="s">
        <v>1742</v>
      </c>
      <c r="G760" t="s">
        <v>787</v>
      </c>
    </row>
    <row r="761" spans="1:7">
      <c r="A761" t="s">
        <v>768</v>
      </c>
      <c r="B761">
        <v>3630</v>
      </c>
      <c r="C761">
        <v>1570501368021</v>
      </c>
      <c r="D761">
        <v>41936</v>
      </c>
      <c r="E761" t="s">
        <v>730</v>
      </c>
      <c r="F761" t="s">
        <v>1154</v>
      </c>
      <c r="G761" t="s">
        <v>128</v>
      </c>
    </row>
    <row r="762" spans="1:7">
      <c r="A762" t="s">
        <v>768</v>
      </c>
      <c r="B762">
        <v>3631</v>
      </c>
      <c r="C762">
        <v>1567700092391</v>
      </c>
      <c r="D762">
        <v>42042</v>
      </c>
      <c r="E762" t="s">
        <v>730</v>
      </c>
      <c r="F762" t="s">
        <v>1155</v>
      </c>
      <c r="G762" t="s">
        <v>1156</v>
      </c>
    </row>
    <row r="763" spans="1:7">
      <c r="A763" t="s">
        <v>768</v>
      </c>
      <c r="B763">
        <v>3632</v>
      </c>
      <c r="C763">
        <v>1579901664385</v>
      </c>
      <c r="D763">
        <v>41827</v>
      </c>
      <c r="E763" t="s">
        <v>730</v>
      </c>
      <c r="F763" t="s">
        <v>1217</v>
      </c>
      <c r="G763" t="s">
        <v>1109</v>
      </c>
    </row>
    <row r="764" spans="1:7">
      <c r="A764" t="s">
        <v>768</v>
      </c>
      <c r="B764">
        <v>3633</v>
      </c>
      <c r="C764">
        <v>1570501367512</v>
      </c>
      <c r="D764">
        <v>41898</v>
      </c>
      <c r="E764" t="s">
        <v>730</v>
      </c>
      <c r="F764" t="s">
        <v>1157</v>
      </c>
      <c r="G764" t="s">
        <v>1158</v>
      </c>
    </row>
    <row r="765" spans="1:7">
      <c r="A765" t="s">
        <v>768</v>
      </c>
      <c r="B765">
        <v>3634</v>
      </c>
      <c r="C765">
        <v>1570501367008</v>
      </c>
      <c r="D765">
        <v>41859</v>
      </c>
      <c r="E765" t="s">
        <v>730</v>
      </c>
      <c r="F765" t="s">
        <v>655</v>
      </c>
      <c r="G765" t="s">
        <v>1159</v>
      </c>
    </row>
    <row r="766" spans="1:7">
      <c r="A766" t="s">
        <v>768</v>
      </c>
      <c r="B766">
        <v>3635</v>
      </c>
      <c r="C766">
        <v>1129701660614</v>
      </c>
      <c r="D766">
        <v>42069</v>
      </c>
      <c r="E766" t="s">
        <v>730</v>
      </c>
      <c r="F766" t="s">
        <v>1160</v>
      </c>
      <c r="G766" t="s">
        <v>1161</v>
      </c>
    </row>
    <row r="767" spans="1:7">
      <c r="A767" t="s">
        <v>768</v>
      </c>
      <c r="B767">
        <v>3636</v>
      </c>
      <c r="C767">
        <v>1570501366842</v>
      </c>
      <c r="D767">
        <v>41850</v>
      </c>
      <c r="E767" t="s">
        <v>730</v>
      </c>
      <c r="F767" t="s">
        <v>1162</v>
      </c>
      <c r="G767" t="s">
        <v>1163</v>
      </c>
    </row>
    <row r="768" spans="1:7">
      <c r="A768" t="s">
        <v>768</v>
      </c>
      <c r="B768">
        <v>3637</v>
      </c>
      <c r="C768">
        <v>1579901670415</v>
      </c>
      <c r="D768">
        <v>41859</v>
      </c>
      <c r="E768" t="s">
        <v>730</v>
      </c>
      <c r="F768" t="s">
        <v>1164</v>
      </c>
      <c r="G768" t="s">
        <v>1165</v>
      </c>
    </row>
    <row r="769" spans="1:7">
      <c r="A769" t="s">
        <v>768</v>
      </c>
      <c r="B769">
        <v>3638</v>
      </c>
      <c r="C769">
        <v>1570501367741</v>
      </c>
      <c r="D769">
        <v>41910</v>
      </c>
      <c r="E769" t="s">
        <v>730</v>
      </c>
      <c r="F769" t="s">
        <v>1166</v>
      </c>
      <c r="G769" t="s">
        <v>210</v>
      </c>
    </row>
    <row r="770" spans="1:7">
      <c r="A770" t="s">
        <v>768</v>
      </c>
      <c r="B770">
        <v>3639</v>
      </c>
      <c r="C770">
        <v>1579901667431</v>
      </c>
      <c r="D770">
        <v>41840</v>
      </c>
      <c r="E770" t="s">
        <v>730</v>
      </c>
      <c r="F770" t="s">
        <v>1167</v>
      </c>
      <c r="G770" t="s">
        <v>1168</v>
      </c>
    </row>
    <row r="771" spans="1:7">
      <c r="A771" t="s">
        <v>768</v>
      </c>
      <c r="B771">
        <v>3737</v>
      </c>
      <c r="C771">
        <v>1570501369795</v>
      </c>
      <c r="D771">
        <v>42085</v>
      </c>
      <c r="E771" t="s">
        <v>730</v>
      </c>
      <c r="F771" t="s">
        <v>1743</v>
      </c>
      <c r="G771" t="s">
        <v>1744</v>
      </c>
    </row>
    <row r="772" spans="1:7">
      <c r="A772" t="s">
        <v>768</v>
      </c>
      <c r="B772">
        <v>3740</v>
      </c>
      <c r="C772">
        <v>1570501366559</v>
      </c>
      <c r="D772">
        <v>41828</v>
      </c>
      <c r="E772" t="s">
        <v>730</v>
      </c>
      <c r="F772" t="s">
        <v>1773</v>
      </c>
      <c r="G772" t="s">
        <v>131</v>
      </c>
    </row>
    <row r="774" spans="1:7">
      <c r="A774" t="s">
        <v>769</v>
      </c>
      <c r="B774">
        <v>3617</v>
      </c>
      <c r="C774">
        <v>1570501365773</v>
      </c>
      <c r="D774">
        <v>41760</v>
      </c>
      <c r="E774" t="s">
        <v>729</v>
      </c>
      <c r="F774" t="s">
        <v>1199</v>
      </c>
      <c r="G774" t="s">
        <v>1200</v>
      </c>
    </row>
    <row r="775" spans="1:7">
      <c r="A775" t="s">
        <v>769</v>
      </c>
      <c r="B775">
        <v>3640</v>
      </c>
      <c r="C775">
        <v>1570501367202</v>
      </c>
      <c r="D775">
        <v>41874</v>
      </c>
      <c r="E775" t="s">
        <v>729</v>
      </c>
      <c r="F775" t="s">
        <v>1169</v>
      </c>
      <c r="G775" t="s">
        <v>1170</v>
      </c>
    </row>
    <row r="776" spans="1:7">
      <c r="A776" t="s">
        <v>769</v>
      </c>
      <c r="B776">
        <v>3641</v>
      </c>
      <c r="C776">
        <v>1570501366524</v>
      </c>
      <c r="D776">
        <v>41815</v>
      </c>
      <c r="E776" t="s">
        <v>729</v>
      </c>
      <c r="F776" t="s">
        <v>1171</v>
      </c>
      <c r="G776" t="s">
        <v>7</v>
      </c>
    </row>
    <row r="777" spans="1:7">
      <c r="A777" t="s">
        <v>769</v>
      </c>
      <c r="B777">
        <v>3642</v>
      </c>
      <c r="C777">
        <v>1570501367377</v>
      </c>
      <c r="D777">
        <v>41894</v>
      </c>
      <c r="E777" t="s">
        <v>729</v>
      </c>
      <c r="F777" t="s">
        <v>1172</v>
      </c>
      <c r="G777" t="s">
        <v>152</v>
      </c>
    </row>
    <row r="778" spans="1:7">
      <c r="A778" t="s">
        <v>769</v>
      </c>
      <c r="B778">
        <v>3643</v>
      </c>
      <c r="C778">
        <v>1579901675174</v>
      </c>
      <c r="D778">
        <v>41891</v>
      </c>
      <c r="E778" t="s">
        <v>729</v>
      </c>
      <c r="F778" t="s">
        <v>1173</v>
      </c>
      <c r="G778" t="s">
        <v>240</v>
      </c>
    </row>
    <row r="779" spans="1:7">
      <c r="A779" t="s">
        <v>769</v>
      </c>
      <c r="B779">
        <v>3644</v>
      </c>
      <c r="C779">
        <v>1579901703372</v>
      </c>
      <c r="D779">
        <v>42047</v>
      </c>
      <c r="E779" t="s">
        <v>729</v>
      </c>
      <c r="F779" t="s">
        <v>1174</v>
      </c>
      <c r="G779" t="s">
        <v>1175</v>
      </c>
    </row>
    <row r="780" spans="1:7">
      <c r="A780" t="s">
        <v>769</v>
      </c>
      <c r="B780">
        <v>3645</v>
      </c>
      <c r="C780">
        <v>1579901695418</v>
      </c>
      <c r="D780">
        <v>41996</v>
      </c>
      <c r="E780" t="s">
        <v>729</v>
      </c>
      <c r="F780" t="s">
        <v>1176</v>
      </c>
      <c r="G780" t="s">
        <v>1259</v>
      </c>
    </row>
    <row r="781" spans="1:7">
      <c r="A781" t="s">
        <v>769</v>
      </c>
      <c r="B781">
        <v>3646</v>
      </c>
      <c r="C781">
        <v>1579901700519</v>
      </c>
      <c r="D781">
        <v>42030</v>
      </c>
      <c r="E781" t="s">
        <v>729</v>
      </c>
      <c r="F781" t="s">
        <v>1177</v>
      </c>
      <c r="G781" t="s">
        <v>1178</v>
      </c>
    </row>
    <row r="782" spans="1:7">
      <c r="A782" t="s">
        <v>769</v>
      </c>
      <c r="B782">
        <v>3647</v>
      </c>
      <c r="C782">
        <v>1579901701752</v>
      </c>
      <c r="D782">
        <v>42035</v>
      </c>
      <c r="E782" t="s">
        <v>729</v>
      </c>
      <c r="F782" t="s">
        <v>601</v>
      </c>
      <c r="G782" t="s">
        <v>1179</v>
      </c>
    </row>
    <row r="783" spans="1:7">
      <c r="A783" t="s">
        <v>769</v>
      </c>
      <c r="B783">
        <v>3648</v>
      </c>
      <c r="C783">
        <v>1570501368888</v>
      </c>
      <c r="D783">
        <v>41993</v>
      </c>
      <c r="E783" t="s">
        <v>729</v>
      </c>
      <c r="F783" t="s">
        <v>665</v>
      </c>
      <c r="G783" t="s">
        <v>222</v>
      </c>
    </row>
    <row r="784" spans="1:7">
      <c r="A784" t="s">
        <v>769</v>
      </c>
      <c r="B784">
        <v>3727</v>
      </c>
      <c r="C784">
        <v>1570501367342</v>
      </c>
      <c r="D784">
        <v>41887</v>
      </c>
      <c r="E784" t="s">
        <v>729</v>
      </c>
      <c r="F784" t="s">
        <v>1767</v>
      </c>
      <c r="G784" t="s">
        <v>1768</v>
      </c>
    </row>
    <row r="785" spans="1:7">
      <c r="A785" t="s">
        <v>769</v>
      </c>
      <c r="B785">
        <v>3731</v>
      </c>
      <c r="C785">
        <v>1409600568191</v>
      </c>
      <c r="D785">
        <v>41848</v>
      </c>
      <c r="E785" t="s">
        <v>729</v>
      </c>
      <c r="F785" t="s">
        <v>1055</v>
      </c>
      <c r="G785" t="s">
        <v>1769</v>
      </c>
    </row>
    <row r="786" spans="1:7">
      <c r="A786" t="s">
        <v>769</v>
      </c>
      <c r="B786">
        <v>3745</v>
      </c>
      <c r="C786">
        <v>1579901700837</v>
      </c>
      <c r="D786">
        <v>42030</v>
      </c>
      <c r="E786" t="s">
        <v>729</v>
      </c>
      <c r="F786" t="s">
        <v>1746</v>
      </c>
      <c r="G786" t="s">
        <v>95</v>
      </c>
    </row>
    <row r="787" spans="1:7">
      <c r="A787" t="s">
        <v>769</v>
      </c>
      <c r="B787">
        <v>3753</v>
      </c>
      <c r="C787">
        <v>1570501367041</v>
      </c>
      <c r="D787">
        <v>41866</v>
      </c>
      <c r="E787" t="s">
        <v>729</v>
      </c>
      <c r="F787" t="s">
        <v>1812</v>
      </c>
      <c r="G787" t="s">
        <v>1748</v>
      </c>
    </row>
    <row r="788" spans="1:7">
      <c r="A788" t="s">
        <v>769</v>
      </c>
      <c r="B788">
        <v>3616</v>
      </c>
      <c r="C788">
        <v>1570501365820</v>
      </c>
      <c r="D788">
        <v>41762</v>
      </c>
      <c r="E788" t="s">
        <v>730</v>
      </c>
      <c r="F788" t="s">
        <v>1201</v>
      </c>
      <c r="G788" t="s">
        <v>1092</v>
      </c>
    </row>
    <row r="789" spans="1:7">
      <c r="A789" t="s">
        <v>769</v>
      </c>
      <c r="B789">
        <v>3650</v>
      </c>
      <c r="C789">
        <v>1570501366354</v>
      </c>
      <c r="D789">
        <v>41811</v>
      </c>
      <c r="E789" t="s">
        <v>730</v>
      </c>
      <c r="F789" t="s">
        <v>1180</v>
      </c>
      <c r="G789" t="s">
        <v>1181</v>
      </c>
    </row>
    <row r="790" spans="1:7">
      <c r="A790" t="s">
        <v>769</v>
      </c>
      <c r="B790">
        <v>3651</v>
      </c>
      <c r="C790">
        <v>1570501366095</v>
      </c>
      <c r="D790">
        <v>41781</v>
      </c>
      <c r="E790" t="s">
        <v>730</v>
      </c>
      <c r="F790" t="s">
        <v>1182</v>
      </c>
      <c r="G790" t="s">
        <v>1183</v>
      </c>
    </row>
    <row r="791" spans="1:7">
      <c r="A791" t="s">
        <v>769</v>
      </c>
      <c r="B791">
        <v>3652</v>
      </c>
      <c r="C791">
        <v>1570501369728</v>
      </c>
      <c r="D791">
        <v>42082</v>
      </c>
      <c r="E791" t="s">
        <v>730</v>
      </c>
      <c r="F791" t="s">
        <v>1184</v>
      </c>
      <c r="G791" t="s">
        <v>1185</v>
      </c>
    </row>
    <row r="792" spans="1:7">
      <c r="A792" t="s">
        <v>769</v>
      </c>
      <c r="B792">
        <v>3653</v>
      </c>
      <c r="C792">
        <v>1579901667449</v>
      </c>
      <c r="D792">
        <v>41840</v>
      </c>
      <c r="E792" t="s">
        <v>730</v>
      </c>
      <c r="F792" t="s">
        <v>1186</v>
      </c>
      <c r="G792" t="s">
        <v>1168</v>
      </c>
    </row>
    <row r="793" spans="1:7">
      <c r="A793" t="s">
        <v>769</v>
      </c>
      <c r="B793">
        <v>3655</v>
      </c>
      <c r="C793">
        <v>1570501368560</v>
      </c>
      <c r="D793">
        <v>41974</v>
      </c>
      <c r="E793" t="s">
        <v>730</v>
      </c>
      <c r="F793" t="s">
        <v>1218</v>
      </c>
      <c r="G793" t="s">
        <v>1189</v>
      </c>
    </row>
    <row r="794" spans="1:7">
      <c r="A794" t="s">
        <v>769</v>
      </c>
      <c r="B794">
        <v>3656</v>
      </c>
      <c r="C794">
        <v>1570501366338</v>
      </c>
      <c r="D794">
        <v>41808</v>
      </c>
      <c r="E794" t="s">
        <v>730</v>
      </c>
      <c r="F794" t="s">
        <v>1190</v>
      </c>
      <c r="G794" t="s">
        <v>164</v>
      </c>
    </row>
    <row r="795" spans="1:7">
      <c r="A795" t="s">
        <v>769</v>
      </c>
      <c r="B795">
        <v>3657</v>
      </c>
      <c r="C795">
        <v>1100202160928</v>
      </c>
      <c r="D795">
        <v>41855</v>
      </c>
      <c r="E795" t="s">
        <v>730</v>
      </c>
      <c r="F795" t="s">
        <v>1191</v>
      </c>
      <c r="G795" t="s">
        <v>129</v>
      </c>
    </row>
    <row r="796" spans="1:7">
      <c r="A796" t="s">
        <v>769</v>
      </c>
      <c r="B796">
        <v>3658</v>
      </c>
      <c r="C796">
        <v>1570501369787</v>
      </c>
      <c r="D796">
        <v>42087</v>
      </c>
      <c r="E796" t="s">
        <v>730</v>
      </c>
      <c r="F796" t="s">
        <v>1192</v>
      </c>
      <c r="G796" t="s">
        <v>1193</v>
      </c>
    </row>
    <row r="797" spans="1:7">
      <c r="A797" t="s">
        <v>769</v>
      </c>
      <c r="B797">
        <v>3730</v>
      </c>
      <c r="C797">
        <v>1570501370106</v>
      </c>
      <c r="D797">
        <v>42113</v>
      </c>
      <c r="E797" t="s">
        <v>730</v>
      </c>
      <c r="F797" t="s">
        <v>1770</v>
      </c>
      <c r="G797" t="s">
        <v>1771</v>
      </c>
    </row>
    <row r="798" spans="1:7">
      <c r="A798" t="s">
        <v>769</v>
      </c>
      <c r="B798">
        <v>3767</v>
      </c>
      <c r="C798">
        <v>1570501366851</v>
      </c>
      <c r="D798">
        <v>41850</v>
      </c>
      <c r="E798" t="s">
        <v>729</v>
      </c>
      <c r="F798" t="s">
        <v>490</v>
      </c>
      <c r="G798" t="s">
        <v>1846</v>
      </c>
    </row>
    <row r="800" spans="1:7">
      <c r="A800" t="s">
        <v>770</v>
      </c>
      <c r="B800">
        <v>3500</v>
      </c>
      <c r="C800">
        <v>1570501361611</v>
      </c>
      <c r="D800">
        <v>41418</v>
      </c>
      <c r="E800" t="s">
        <v>729</v>
      </c>
      <c r="F800" t="s">
        <v>941</v>
      </c>
      <c r="G800" t="s">
        <v>850</v>
      </c>
    </row>
    <row r="801" spans="1:7">
      <c r="A801" t="s">
        <v>770</v>
      </c>
      <c r="B801">
        <v>3501</v>
      </c>
      <c r="C801">
        <v>1579901653405</v>
      </c>
      <c r="D801">
        <v>41754</v>
      </c>
      <c r="E801" t="s">
        <v>729</v>
      </c>
      <c r="F801" t="s">
        <v>942</v>
      </c>
      <c r="G801" t="s">
        <v>851</v>
      </c>
    </row>
    <row r="802" spans="1:7">
      <c r="A802" t="s">
        <v>770</v>
      </c>
      <c r="B802">
        <v>3502</v>
      </c>
      <c r="C802">
        <v>1509967035530</v>
      </c>
      <c r="D802">
        <v>41684</v>
      </c>
      <c r="E802" t="s">
        <v>729</v>
      </c>
      <c r="F802" t="s">
        <v>943</v>
      </c>
      <c r="G802" t="s">
        <v>852</v>
      </c>
    </row>
    <row r="803" spans="1:7">
      <c r="A803" t="s">
        <v>770</v>
      </c>
      <c r="B803">
        <v>3503</v>
      </c>
      <c r="C803">
        <v>1570501363380</v>
      </c>
      <c r="D803">
        <v>41562</v>
      </c>
      <c r="E803" t="s">
        <v>729</v>
      </c>
      <c r="F803" t="s">
        <v>640</v>
      </c>
      <c r="G803" t="s">
        <v>853</v>
      </c>
    </row>
    <row r="804" spans="1:7">
      <c r="A804" t="s">
        <v>770</v>
      </c>
      <c r="B804">
        <v>3504</v>
      </c>
      <c r="C804">
        <v>1579901648614</v>
      </c>
      <c r="D804">
        <v>41730</v>
      </c>
      <c r="E804" t="s">
        <v>729</v>
      </c>
      <c r="F804" t="s">
        <v>944</v>
      </c>
      <c r="G804" t="s">
        <v>854</v>
      </c>
    </row>
    <row r="805" spans="1:7">
      <c r="A805" t="s">
        <v>770</v>
      </c>
      <c r="B805">
        <v>3505</v>
      </c>
      <c r="C805">
        <v>1579901646069</v>
      </c>
      <c r="D805">
        <v>41713</v>
      </c>
      <c r="E805" t="s">
        <v>729</v>
      </c>
      <c r="F805" t="s">
        <v>945</v>
      </c>
      <c r="G805" t="s">
        <v>855</v>
      </c>
    </row>
    <row r="806" spans="1:7">
      <c r="A806" t="s">
        <v>770</v>
      </c>
      <c r="B806">
        <v>3506</v>
      </c>
      <c r="C806">
        <v>1570501362081</v>
      </c>
      <c r="D806">
        <v>41449</v>
      </c>
      <c r="E806" t="s">
        <v>729</v>
      </c>
      <c r="F806" t="s">
        <v>946</v>
      </c>
      <c r="G806" t="s">
        <v>856</v>
      </c>
    </row>
    <row r="807" spans="1:7">
      <c r="A807" t="s">
        <v>770</v>
      </c>
      <c r="B807">
        <v>3507</v>
      </c>
      <c r="C807">
        <v>1103101267576</v>
      </c>
      <c r="D807">
        <v>41515</v>
      </c>
      <c r="E807" t="s">
        <v>729</v>
      </c>
      <c r="F807" t="s">
        <v>947</v>
      </c>
      <c r="G807" t="s">
        <v>857</v>
      </c>
    </row>
    <row r="808" spans="1:7">
      <c r="A808" t="s">
        <v>770</v>
      </c>
      <c r="B808">
        <v>3508</v>
      </c>
      <c r="C808">
        <v>1579901646760</v>
      </c>
      <c r="D808">
        <v>41718</v>
      </c>
      <c r="E808" t="s">
        <v>729</v>
      </c>
      <c r="F808" t="s">
        <v>948</v>
      </c>
      <c r="G808" t="s">
        <v>858</v>
      </c>
    </row>
    <row r="809" spans="1:7">
      <c r="A809" t="s">
        <v>770</v>
      </c>
      <c r="B809">
        <v>3509</v>
      </c>
      <c r="C809">
        <v>1570501364050</v>
      </c>
      <c r="D809">
        <v>41616</v>
      </c>
      <c r="E809" t="s">
        <v>729</v>
      </c>
      <c r="F809" t="s">
        <v>949</v>
      </c>
      <c r="G809" t="s">
        <v>145</v>
      </c>
    </row>
    <row r="810" spans="1:7">
      <c r="A810" t="s">
        <v>770</v>
      </c>
      <c r="B810">
        <v>3510</v>
      </c>
      <c r="C810">
        <v>1579901638490</v>
      </c>
      <c r="D810">
        <v>41669</v>
      </c>
      <c r="E810" t="s">
        <v>729</v>
      </c>
      <c r="F810" t="s">
        <v>950</v>
      </c>
      <c r="G810" t="s">
        <v>1</v>
      </c>
    </row>
    <row r="811" spans="1:7">
      <c r="A811" t="s">
        <v>770</v>
      </c>
      <c r="B811">
        <v>3511</v>
      </c>
      <c r="C811">
        <v>1579901603751</v>
      </c>
      <c r="D811">
        <v>41477</v>
      </c>
      <c r="E811" t="s">
        <v>729</v>
      </c>
      <c r="F811" t="s">
        <v>951</v>
      </c>
      <c r="G811" t="s">
        <v>1033</v>
      </c>
    </row>
    <row r="812" spans="1:7">
      <c r="A812" t="s">
        <v>770</v>
      </c>
      <c r="B812">
        <v>3669</v>
      </c>
      <c r="C812">
        <v>1570501364289</v>
      </c>
      <c r="D812">
        <v>41623</v>
      </c>
      <c r="E812" t="s">
        <v>729</v>
      </c>
      <c r="F812" t="s">
        <v>1567</v>
      </c>
      <c r="G812" t="s">
        <v>1568</v>
      </c>
    </row>
    <row r="813" spans="1:7">
      <c r="A813" t="s">
        <v>770</v>
      </c>
      <c r="B813">
        <v>3512</v>
      </c>
      <c r="C813">
        <v>1502101058221</v>
      </c>
      <c r="D813">
        <v>41505</v>
      </c>
      <c r="E813" t="s">
        <v>730</v>
      </c>
      <c r="F813" t="s">
        <v>684</v>
      </c>
      <c r="G813" t="s">
        <v>859</v>
      </c>
    </row>
    <row r="814" spans="1:7">
      <c r="A814" t="s">
        <v>770</v>
      </c>
      <c r="B814">
        <v>3513</v>
      </c>
      <c r="C814">
        <v>1579901618502</v>
      </c>
      <c r="D814">
        <v>41557</v>
      </c>
      <c r="E814" t="s">
        <v>730</v>
      </c>
      <c r="F814" t="s">
        <v>1034</v>
      </c>
      <c r="G814" t="s">
        <v>85</v>
      </c>
    </row>
    <row r="815" spans="1:7">
      <c r="A815" t="s">
        <v>770</v>
      </c>
      <c r="B815">
        <v>3514</v>
      </c>
      <c r="C815">
        <v>1579901595243</v>
      </c>
      <c r="D815">
        <v>41421</v>
      </c>
      <c r="E815" t="s">
        <v>730</v>
      </c>
      <c r="F815" t="s">
        <v>952</v>
      </c>
      <c r="G815" t="s">
        <v>816</v>
      </c>
    </row>
    <row r="816" spans="1:7">
      <c r="A816" t="s">
        <v>770</v>
      </c>
      <c r="B816">
        <v>3515</v>
      </c>
      <c r="C816">
        <v>1103101279418</v>
      </c>
      <c r="D816">
        <v>41616</v>
      </c>
      <c r="E816" t="s">
        <v>730</v>
      </c>
      <c r="F816" t="s">
        <v>953</v>
      </c>
      <c r="G816" t="s">
        <v>860</v>
      </c>
    </row>
    <row r="817" spans="1:7">
      <c r="A817" t="s">
        <v>770</v>
      </c>
      <c r="B817">
        <v>3516</v>
      </c>
      <c r="C817">
        <v>1579901603742</v>
      </c>
      <c r="D817">
        <v>41477</v>
      </c>
      <c r="E817" t="s">
        <v>730</v>
      </c>
      <c r="F817" t="s">
        <v>954</v>
      </c>
      <c r="G817" t="s">
        <v>1033</v>
      </c>
    </row>
    <row r="818" spans="1:7">
      <c r="A818" t="s">
        <v>770</v>
      </c>
      <c r="B818">
        <v>3517</v>
      </c>
      <c r="C818">
        <v>1570501365269</v>
      </c>
      <c r="D818">
        <v>41711</v>
      </c>
      <c r="E818" t="s">
        <v>730</v>
      </c>
      <c r="F818" t="s">
        <v>955</v>
      </c>
      <c r="G818" t="s">
        <v>861</v>
      </c>
    </row>
    <row r="819" spans="1:7">
      <c r="A819" t="s">
        <v>770</v>
      </c>
      <c r="B819">
        <v>3518</v>
      </c>
      <c r="C819">
        <v>1579901624871</v>
      </c>
      <c r="D819">
        <v>41591</v>
      </c>
      <c r="E819" t="s">
        <v>730</v>
      </c>
      <c r="F819" t="s">
        <v>956</v>
      </c>
      <c r="G819" t="s">
        <v>862</v>
      </c>
    </row>
    <row r="820" spans="1:7">
      <c r="A820" t="s">
        <v>770</v>
      </c>
      <c r="B820">
        <v>3520</v>
      </c>
      <c r="C820">
        <v>1570501363142</v>
      </c>
      <c r="D820">
        <v>41541</v>
      </c>
      <c r="E820" t="s">
        <v>730</v>
      </c>
      <c r="F820" t="s">
        <v>957</v>
      </c>
      <c r="G820" t="s">
        <v>863</v>
      </c>
    </row>
    <row r="821" spans="1:7">
      <c r="A821" t="s">
        <v>770</v>
      </c>
      <c r="B821">
        <v>3521</v>
      </c>
      <c r="C821">
        <v>1570501364904</v>
      </c>
      <c r="D821">
        <v>41677</v>
      </c>
      <c r="E821" t="s">
        <v>730</v>
      </c>
      <c r="F821" t="s">
        <v>958</v>
      </c>
      <c r="G821" t="s">
        <v>864</v>
      </c>
    </row>
    <row r="822" spans="1:7">
      <c r="A822" t="s">
        <v>770</v>
      </c>
      <c r="B822">
        <v>3522</v>
      </c>
      <c r="C822">
        <v>1559900650704</v>
      </c>
      <c r="D822">
        <v>41521</v>
      </c>
      <c r="E822" t="s">
        <v>730</v>
      </c>
      <c r="F822" t="s">
        <v>1039</v>
      </c>
      <c r="G822" t="s">
        <v>865</v>
      </c>
    </row>
    <row r="823" spans="1:7">
      <c r="A823" t="s">
        <v>770</v>
      </c>
      <c r="B823">
        <v>3523</v>
      </c>
      <c r="C823">
        <v>1579901631886</v>
      </c>
      <c r="D823">
        <v>41628</v>
      </c>
      <c r="E823" t="s">
        <v>730</v>
      </c>
      <c r="F823" t="s">
        <v>959</v>
      </c>
      <c r="G823" t="s">
        <v>818</v>
      </c>
    </row>
    <row r="824" spans="1:7">
      <c r="A824" t="s">
        <v>770</v>
      </c>
      <c r="B824">
        <v>3524</v>
      </c>
      <c r="C824">
        <v>1579901619894</v>
      </c>
      <c r="D824">
        <v>41564</v>
      </c>
      <c r="E824" t="s">
        <v>730</v>
      </c>
      <c r="F824" t="s">
        <v>960</v>
      </c>
      <c r="G824" t="s">
        <v>866</v>
      </c>
    </row>
    <row r="825" spans="1:7">
      <c r="A825" t="s">
        <v>770</v>
      </c>
      <c r="B825">
        <v>3525</v>
      </c>
      <c r="C825">
        <v>1570501363568</v>
      </c>
      <c r="D825">
        <v>41576</v>
      </c>
      <c r="E825" t="s">
        <v>730</v>
      </c>
      <c r="F825" t="s">
        <v>1550</v>
      </c>
      <c r="G825" t="s">
        <v>867</v>
      </c>
    </row>
    <row r="826" spans="1:7">
      <c r="A826" t="s">
        <v>770</v>
      </c>
      <c r="B826">
        <v>3526</v>
      </c>
      <c r="C826">
        <v>1579901603084</v>
      </c>
      <c r="D826">
        <v>41473</v>
      </c>
      <c r="E826" t="s">
        <v>730</v>
      </c>
      <c r="F826" t="s">
        <v>962</v>
      </c>
      <c r="G826" t="s">
        <v>868</v>
      </c>
    </row>
    <row r="827" spans="1:7">
      <c r="A827" t="s">
        <v>770</v>
      </c>
      <c r="B827">
        <v>3543</v>
      </c>
      <c r="C827">
        <v>1570501362367</v>
      </c>
      <c r="D827">
        <v>41479</v>
      </c>
      <c r="E827" t="s">
        <v>730</v>
      </c>
      <c r="F827" t="s">
        <v>976</v>
      </c>
      <c r="G827" t="s">
        <v>117</v>
      </c>
    </row>
    <row r="828" spans="1:7">
      <c r="A828" t="s">
        <v>770</v>
      </c>
      <c r="B828">
        <v>3556</v>
      </c>
      <c r="C828">
        <v>1579901642365</v>
      </c>
      <c r="D828">
        <v>41693</v>
      </c>
      <c r="E828" t="s">
        <v>730</v>
      </c>
      <c r="F828" t="s">
        <v>1049</v>
      </c>
      <c r="G828" t="s">
        <v>1050</v>
      </c>
    </row>
    <row r="829" spans="1:7">
      <c r="A829" t="s">
        <v>770</v>
      </c>
      <c r="B829">
        <v>3618</v>
      </c>
      <c r="C829">
        <v>1100501763331</v>
      </c>
      <c r="D829">
        <v>41759</v>
      </c>
      <c r="E829" t="s">
        <v>730</v>
      </c>
      <c r="F829" t="s">
        <v>1258</v>
      </c>
      <c r="G829" t="s">
        <v>1197</v>
      </c>
    </row>
    <row r="830" spans="1:7">
      <c r="A830" t="s">
        <v>770</v>
      </c>
      <c r="B830">
        <v>3662</v>
      </c>
      <c r="C830">
        <v>1509100001957</v>
      </c>
      <c r="D830">
        <v>41450</v>
      </c>
      <c r="E830" t="s">
        <v>730</v>
      </c>
      <c r="F830" t="s">
        <v>1233</v>
      </c>
      <c r="G830" t="s">
        <v>1234</v>
      </c>
    </row>
    <row r="832" spans="1:7">
      <c r="A832" t="s">
        <v>771</v>
      </c>
      <c r="B832">
        <v>3527</v>
      </c>
      <c r="C832">
        <v>1570501363258</v>
      </c>
      <c r="D832">
        <v>41553</v>
      </c>
      <c r="E832" t="s">
        <v>729</v>
      </c>
      <c r="F832" t="s">
        <v>963</v>
      </c>
      <c r="G832" t="s">
        <v>869</v>
      </c>
    </row>
    <row r="833" spans="1:7">
      <c r="A833" t="s">
        <v>771</v>
      </c>
      <c r="B833">
        <v>3528</v>
      </c>
      <c r="C833">
        <v>1579901621163</v>
      </c>
      <c r="D833">
        <v>41569</v>
      </c>
      <c r="E833" t="s">
        <v>729</v>
      </c>
      <c r="F833" t="s">
        <v>516</v>
      </c>
      <c r="G833" t="s">
        <v>870</v>
      </c>
    </row>
    <row r="834" spans="1:7">
      <c r="A834" t="s">
        <v>771</v>
      </c>
      <c r="B834">
        <v>3530</v>
      </c>
      <c r="C834">
        <v>1579901612946</v>
      </c>
      <c r="D834">
        <v>41527</v>
      </c>
      <c r="E834" t="s">
        <v>729</v>
      </c>
      <c r="F834" t="s">
        <v>965</v>
      </c>
      <c r="G834" t="s">
        <v>872</v>
      </c>
    </row>
    <row r="835" spans="1:7">
      <c r="A835" t="s">
        <v>771</v>
      </c>
      <c r="B835">
        <v>3531</v>
      </c>
      <c r="C835">
        <v>1570501362219</v>
      </c>
      <c r="D835">
        <v>41462</v>
      </c>
      <c r="E835" t="s">
        <v>729</v>
      </c>
      <c r="F835" t="s">
        <v>453</v>
      </c>
      <c r="G835" t="s">
        <v>739</v>
      </c>
    </row>
    <row r="836" spans="1:7">
      <c r="A836" t="s">
        <v>771</v>
      </c>
      <c r="B836">
        <v>3532</v>
      </c>
      <c r="C836">
        <v>1570501365331</v>
      </c>
      <c r="D836">
        <v>41716</v>
      </c>
      <c r="E836" t="s">
        <v>729</v>
      </c>
      <c r="F836" t="s">
        <v>966</v>
      </c>
      <c r="G836" t="s">
        <v>873</v>
      </c>
    </row>
    <row r="837" spans="1:7">
      <c r="A837" t="s">
        <v>771</v>
      </c>
      <c r="B837">
        <v>3533</v>
      </c>
      <c r="C837">
        <v>1579901634958</v>
      </c>
      <c r="D837">
        <v>41647</v>
      </c>
      <c r="E837" t="s">
        <v>729</v>
      </c>
      <c r="F837" t="s">
        <v>1065</v>
      </c>
      <c r="G837" t="s">
        <v>1066</v>
      </c>
    </row>
    <row r="838" spans="1:7">
      <c r="A838" t="s">
        <v>771</v>
      </c>
      <c r="B838">
        <v>3534</v>
      </c>
      <c r="C838">
        <v>1579901648941</v>
      </c>
      <c r="D838">
        <v>41724</v>
      </c>
      <c r="E838" t="s">
        <v>729</v>
      </c>
      <c r="F838" t="s">
        <v>967</v>
      </c>
      <c r="G838" t="s">
        <v>874</v>
      </c>
    </row>
    <row r="839" spans="1:7">
      <c r="A839" t="s">
        <v>771</v>
      </c>
      <c r="B839">
        <v>3549</v>
      </c>
      <c r="C839">
        <v>1629901040640</v>
      </c>
      <c r="D839">
        <v>41643</v>
      </c>
      <c r="E839" t="s">
        <v>729</v>
      </c>
      <c r="F839" t="s">
        <v>981</v>
      </c>
      <c r="G839" t="s">
        <v>883</v>
      </c>
    </row>
    <row r="840" spans="1:7">
      <c r="A840" t="s">
        <v>771</v>
      </c>
      <c r="B840">
        <v>3663</v>
      </c>
      <c r="C840">
        <v>1509100001957</v>
      </c>
      <c r="D840">
        <v>41476</v>
      </c>
      <c r="E840" t="s">
        <v>729</v>
      </c>
      <c r="F840" t="s">
        <v>1253</v>
      </c>
      <c r="G840" t="s">
        <v>1254</v>
      </c>
    </row>
    <row r="841" spans="1:7">
      <c r="A841" t="s">
        <v>771</v>
      </c>
      <c r="B841">
        <v>3668</v>
      </c>
      <c r="C841">
        <v>1570501363207</v>
      </c>
      <c r="D841">
        <v>41547</v>
      </c>
      <c r="E841" t="s">
        <v>729</v>
      </c>
      <c r="F841" t="s">
        <v>1569</v>
      </c>
      <c r="G841" t="s">
        <v>1570</v>
      </c>
    </row>
    <row r="842" spans="1:7">
      <c r="A842" t="s">
        <v>771</v>
      </c>
      <c r="B842">
        <v>3718</v>
      </c>
      <c r="C842">
        <v>1219901522681</v>
      </c>
      <c r="D842">
        <v>41639</v>
      </c>
      <c r="E842" t="s">
        <v>729</v>
      </c>
      <c r="F842" t="s">
        <v>213</v>
      </c>
      <c r="G842" t="s">
        <v>1774</v>
      </c>
    </row>
    <row r="843" spans="1:7">
      <c r="A843" t="s">
        <v>771</v>
      </c>
      <c r="B843">
        <v>3732</v>
      </c>
      <c r="C843">
        <v>1909803982443</v>
      </c>
      <c r="D843">
        <v>41638</v>
      </c>
      <c r="E843" t="s">
        <v>729</v>
      </c>
      <c r="F843" t="s">
        <v>1775</v>
      </c>
      <c r="G843" t="s">
        <v>1776</v>
      </c>
    </row>
    <row r="844" spans="1:7">
      <c r="A844" t="s">
        <v>771</v>
      </c>
      <c r="B844">
        <v>3535</v>
      </c>
      <c r="C844">
        <v>1102004511807</v>
      </c>
      <c r="D844">
        <v>41566</v>
      </c>
      <c r="E844" t="s">
        <v>730</v>
      </c>
      <c r="F844" t="s">
        <v>968</v>
      </c>
      <c r="G844" t="s">
        <v>875</v>
      </c>
    </row>
    <row r="845" spans="1:7">
      <c r="A845" t="s">
        <v>771</v>
      </c>
      <c r="B845">
        <v>3536</v>
      </c>
      <c r="C845">
        <v>1570501363151</v>
      </c>
      <c r="D845">
        <v>41546</v>
      </c>
      <c r="E845" t="s">
        <v>730</v>
      </c>
      <c r="F845" t="s">
        <v>969</v>
      </c>
      <c r="G845" t="s">
        <v>876</v>
      </c>
    </row>
    <row r="846" spans="1:7">
      <c r="A846" t="s">
        <v>771</v>
      </c>
      <c r="B846">
        <v>3537</v>
      </c>
      <c r="C846">
        <v>1579901653413</v>
      </c>
      <c r="D846">
        <v>41754</v>
      </c>
      <c r="E846" t="s">
        <v>730</v>
      </c>
      <c r="F846" t="s">
        <v>970</v>
      </c>
      <c r="G846" t="s">
        <v>851</v>
      </c>
    </row>
    <row r="847" spans="1:7">
      <c r="A847" t="s">
        <v>771</v>
      </c>
      <c r="B847">
        <v>3539</v>
      </c>
      <c r="C847">
        <v>1570501361841</v>
      </c>
      <c r="D847">
        <v>41430</v>
      </c>
      <c r="E847" t="s">
        <v>730</v>
      </c>
      <c r="F847" t="s">
        <v>972</v>
      </c>
      <c r="G847" t="s">
        <v>878</v>
      </c>
    </row>
    <row r="848" spans="1:7">
      <c r="A848" t="s">
        <v>771</v>
      </c>
      <c r="B848">
        <v>3540</v>
      </c>
      <c r="C848">
        <v>1567700064478</v>
      </c>
      <c r="D848">
        <v>41452</v>
      </c>
      <c r="E848" t="s">
        <v>730</v>
      </c>
      <c r="F848" t="s">
        <v>973</v>
      </c>
      <c r="G848" t="s">
        <v>879</v>
      </c>
    </row>
    <row r="849" spans="1:7">
      <c r="A849" t="s">
        <v>771</v>
      </c>
      <c r="B849">
        <v>3542</v>
      </c>
      <c r="C849">
        <v>1579901644414</v>
      </c>
      <c r="D849">
        <v>41704</v>
      </c>
      <c r="E849" t="s">
        <v>730</v>
      </c>
      <c r="F849" t="s">
        <v>975</v>
      </c>
      <c r="G849" t="s">
        <v>881</v>
      </c>
    </row>
    <row r="850" spans="1:7">
      <c r="A850" t="s">
        <v>771</v>
      </c>
      <c r="B850">
        <v>3545</v>
      </c>
      <c r="C850">
        <v>1579901639119</v>
      </c>
      <c r="D850">
        <v>41673</v>
      </c>
      <c r="E850" t="s">
        <v>730</v>
      </c>
      <c r="F850" t="s">
        <v>977</v>
      </c>
      <c r="G850" t="s">
        <v>856</v>
      </c>
    </row>
    <row r="851" spans="1:7">
      <c r="A851" t="s">
        <v>771</v>
      </c>
      <c r="B851">
        <v>3546</v>
      </c>
      <c r="C851">
        <v>1509967011096</v>
      </c>
      <c r="D851">
        <v>41558</v>
      </c>
      <c r="E851" t="s">
        <v>730</v>
      </c>
      <c r="F851" t="s">
        <v>978</v>
      </c>
      <c r="G851" t="s">
        <v>1053</v>
      </c>
    </row>
    <row r="852" spans="1:7">
      <c r="A852" t="s">
        <v>771</v>
      </c>
      <c r="B852">
        <v>3547</v>
      </c>
      <c r="C852">
        <v>1570501364971</v>
      </c>
      <c r="D852">
        <v>41688</v>
      </c>
      <c r="E852" t="s">
        <v>730</v>
      </c>
      <c r="F852" t="s">
        <v>979</v>
      </c>
      <c r="G852" t="s">
        <v>188</v>
      </c>
    </row>
    <row r="853" spans="1:7">
      <c r="A853" t="s">
        <v>771</v>
      </c>
      <c r="B853">
        <v>3548</v>
      </c>
      <c r="C853">
        <v>1720900409560</v>
      </c>
      <c r="D853">
        <v>41632</v>
      </c>
      <c r="E853" t="s">
        <v>730</v>
      </c>
      <c r="F853" t="s">
        <v>980</v>
      </c>
      <c r="G853" t="s">
        <v>882</v>
      </c>
    </row>
    <row r="854" spans="1:7">
      <c r="A854" t="s">
        <v>771</v>
      </c>
      <c r="B854">
        <v>3550</v>
      </c>
      <c r="C854">
        <v>1102500121434</v>
      </c>
      <c r="D854">
        <v>41597</v>
      </c>
      <c r="E854" t="s">
        <v>730</v>
      </c>
      <c r="F854" t="s">
        <v>982</v>
      </c>
      <c r="G854" t="s">
        <v>884</v>
      </c>
    </row>
    <row r="855" spans="1:7">
      <c r="A855" t="s">
        <v>771</v>
      </c>
      <c r="B855">
        <v>3551</v>
      </c>
      <c r="C855">
        <v>1570501363606</v>
      </c>
      <c r="D855">
        <v>41581</v>
      </c>
      <c r="E855" t="s">
        <v>730</v>
      </c>
      <c r="F855" t="s">
        <v>1035</v>
      </c>
      <c r="G855" t="s">
        <v>885</v>
      </c>
    </row>
    <row r="856" spans="1:7">
      <c r="A856" t="s">
        <v>771</v>
      </c>
      <c r="B856">
        <v>3552</v>
      </c>
      <c r="C856">
        <v>1709800656300</v>
      </c>
      <c r="D856">
        <v>41534</v>
      </c>
      <c r="E856" t="s">
        <v>730</v>
      </c>
      <c r="F856" t="s">
        <v>983</v>
      </c>
      <c r="G856" t="s">
        <v>886</v>
      </c>
    </row>
    <row r="857" spans="1:7">
      <c r="A857" t="s">
        <v>771</v>
      </c>
      <c r="B857">
        <v>3553</v>
      </c>
      <c r="C857">
        <v>1570800163552</v>
      </c>
      <c r="D857">
        <v>41640</v>
      </c>
      <c r="E857" t="s">
        <v>730</v>
      </c>
      <c r="F857" t="s">
        <v>984</v>
      </c>
      <c r="G857" t="s">
        <v>256</v>
      </c>
    </row>
    <row r="858" spans="1:7">
      <c r="A858" t="s">
        <v>771</v>
      </c>
      <c r="B858">
        <v>3554</v>
      </c>
      <c r="C858">
        <v>1570501362758</v>
      </c>
      <c r="D858">
        <v>41515</v>
      </c>
      <c r="E858" t="s">
        <v>730</v>
      </c>
      <c r="F858" t="s">
        <v>985</v>
      </c>
      <c r="G858" t="s">
        <v>103</v>
      </c>
    </row>
    <row r="859" spans="1:7">
      <c r="A859" t="s">
        <v>771</v>
      </c>
      <c r="B859">
        <v>3717</v>
      </c>
      <c r="C859">
        <v>1570501363371</v>
      </c>
      <c r="D859">
        <v>41552</v>
      </c>
      <c r="E859" t="s">
        <v>730</v>
      </c>
      <c r="F859" t="s">
        <v>1777</v>
      </c>
      <c r="G859" t="s">
        <v>1778</v>
      </c>
    </row>
    <row r="860" spans="1:7">
      <c r="A860" t="s">
        <v>771</v>
      </c>
      <c r="B860">
        <v>3749</v>
      </c>
      <c r="C860">
        <v>1570501365072</v>
      </c>
      <c r="D860">
        <v>41690</v>
      </c>
      <c r="E860" t="s">
        <v>730</v>
      </c>
      <c r="F860" t="s">
        <v>1779</v>
      </c>
      <c r="G860" t="s">
        <v>1780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860"/>
  <sheetViews>
    <sheetView topLeftCell="A829" workbookViewId="0">
      <selection activeCell="G834" sqref="G834"/>
    </sheetView>
  </sheetViews>
  <sheetFormatPr defaultRowHeight="14.25"/>
  <sheetData>
    <row r="1" spans="1:7">
      <c r="A1" t="s">
        <v>28</v>
      </c>
      <c r="B1">
        <f>ป2.1!B6</f>
        <v>3361</v>
      </c>
      <c r="C1">
        <f>ป2.1!C6</f>
        <v>1570501356111</v>
      </c>
      <c r="D1">
        <f>ป2.1!D6</f>
        <v>41037</v>
      </c>
      <c r="E1" t="str">
        <f>ป2.1!E6</f>
        <v>เด็กชาย</v>
      </c>
      <c r="F1" t="str">
        <f>ป2.1!F6</f>
        <v>พีรวิชญ์</v>
      </c>
      <c r="G1" t="str">
        <f>ป2.1!G6</f>
        <v>สีใจสา</v>
      </c>
    </row>
    <row r="2" spans="1:7">
      <c r="A2" t="s">
        <v>28</v>
      </c>
      <c r="B2">
        <f>ป2.1!B7</f>
        <v>3363</v>
      </c>
      <c r="C2">
        <f>ป2.1!C7</f>
        <v>1579901580408</v>
      </c>
      <c r="D2">
        <f>ป2.1!D7</f>
        <v>41329</v>
      </c>
      <c r="E2" t="str">
        <f>ป2.1!E7</f>
        <v>เด็กชาย</v>
      </c>
      <c r="F2" t="str">
        <f>ป2.1!F7</f>
        <v xml:space="preserve">พัชรพรรณ </v>
      </c>
      <c r="G2" t="str">
        <f>ป2.1!G7</f>
        <v>ลาดคม</v>
      </c>
    </row>
    <row r="3" spans="1:7">
      <c r="A3" t="s">
        <v>28</v>
      </c>
      <c r="B3">
        <f>ป2.1!B8</f>
        <v>3364</v>
      </c>
      <c r="C3">
        <f>ป2.1!C8</f>
        <v>1749901443387</v>
      </c>
      <c r="D3">
        <f>ป2.1!D8</f>
        <v>41219</v>
      </c>
      <c r="E3" t="str">
        <f>ป2.1!E8</f>
        <v>เด็กชาย</v>
      </c>
      <c r="F3" t="str">
        <f>ป2.1!F8</f>
        <v>พัทชดนย์</v>
      </c>
      <c r="G3" t="str">
        <f>ป2.1!G8</f>
        <v>เย็นมาก</v>
      </c>
    </row>
    <row r="4" spans="1:7">
      <c r="A4" t="s">
        <v>28</v>
      </c>
      <c r="B4">
        <f>ป2.1!B9</f>
        <v>3367</v>
      </c>
      <c r="C4">
        <f>ป2.1!C9</f>
        <v>1570501360721</v>
      </c>
      <c r="D4">
        <f>ป2.1!D9</f>
        <v>41338</v>
      </c>
      <c r="E4" t="str">
        <f>ป2.1!E9</f>
        <v>เด็กชาย</v>
      </c>
      <c r="F4" t="str">
        <f>ป2.1!F9</f>
        <v>ธีรดนย์</v>
      </c>
      <c r="G4" t="str">
        <f>ป2.1!G9</f>
        <v>บัวธนะ</v>
      </c>
    </row>
    <row r="5" spans="1:7">
      <c r="A5" t="s">
        <v>28</v>
      </c>
      <c r="B5">
        <f>ป2.1!B10</f>
        <v>3375</v>
      </c>
      <c r="C5">
        <f>ป2.1!C10</f>
        <v>1579901539858</v>
      </c>
      <c r="D5">
        <f>ป2.1!D10</f>
        <v>41121</v>
      </c>
      <c r="E5" t="str">
        <f>ป2.1!E10</f>
        <v>เด็กชาย</v>
      </c>
      <c r="F5" t="str">
        <f>ป2.1!F10</f>
        <v>ณัฐนนท์</v>
      </c>
      <c r="G5" t="str">
        <f>ป2.1!G10</f>
        <v>อู๋เมืองคำ</v>
      </c>
    </row>
    <row r="6" spans="1:7">
      <c r="A6" t="s">
        <v>28</v>
      </c>
      <c r="B6">
        <f>ป2.1!B11</f>
        <v>3380</v>
      </c>
      <c r="C6">
        <f>ป2.1!C11</f>
        <v>1579901578691</v>
      </c>
      <c r="D6">
        <f>ป2.1!D11</f>
        <v>41318</v>
      </c>
      <c r="E6" t="str">
        <f>ป2.1!E11</f>
        <v>เด็กชาย</v>
      </c>
      <c r="F6" t="str">
        <f>ป2.1!F11</f>
        <v>เสฏฐวุฒิ</v>
      </c>
      <c r="G6" t="str">
        <f>ป2.1!G11</f>
        <v>อินทวี</v>
      </c>
    </row>
    <row r="7" spans="1:7">
      <c r="A7" t="s">
        <v>28</v>
      </c>
      <c r="B7">
        <f>ป2.1!B12</f>
        <v>3385</v>
      </c>
      <c r="C7">
        <f>ป2.1!C12</f>
        <v>1570501359765</v>
      </c>
      <c r="D7">
        <f>ป2.1!D12</f>
        <v>41272</v>
      </c>
      <c r="E7" t="str">
        <f>ป2.1!E12</f>
        <v>เด็กชาย</v>
      </c>
      <c r="F7" t="str">
        <f>ป2.1!F12</f>
        <v>ณัฐวัฒน์</v>
      </c>
      <c r="G7" t="str">
        <f>ป2.1!G12</f>
        <v>จุ่มปาแฝก</v>
      </c>
    </row>
    <row r="8" spans="1:7">
      <c r="A8" t="s">
        <v>28</v>
      </c>
      <c r="B8">
        <f>ป2.1!B13</f>
        <v>3388</v>
      </c>
      <c r="C8">
        <f>ป2.1!C13</f>
        <v>1509966922028</v>
      </c>
      <c r="D8">
        <f>ป2.1!D13</f>
        <v>41114</v>
      </c>
      <c r="E8" t="str">
        <f>ป2.1!E13</f>
        <v>เด็กชาย</v>
      </c>
      <c r="F8" t="str">
        <f>ป2.1!F13</f>
        <v>ธิติสรณ์</v>
      </c>
      <c r="G8" t="str">
        <f>ป2.1!G13</f>
        <v>ใจมอย</v>
      </c>
    </row>
    <row r="9" spans="1:7">
      <c r="A9" t="s">
        <v>28</v>
      </c>
      <c r="B9">
        <f>ป2.1!B14</f>
        <v>3496</v>
      </c>
      <c r="C9">
        <f>ป2.1!C14</f>
        <v>1570501356910</v>
      </c>
      <c r="D9">
        <f>ป2.1!D14</f>
        <v>41091</v>
      </c>
      <c r="E9" t="str">
        <f>ป2.1!E14</f>
        <v>เด็กชาย</v>
      </c>
      <c r="F9" t="str">
        <f>ป2.1!F14</f>
        <v>วัชรภูมิ</v>
      </c>
      <c r="G9" t="str">
        <f>ป2.1!G14</f>
        <v>แสนวิเศษ</v>
      </c>
    </row>
    <row r="10" spans="1:7">
      <c r="A10" t="s">
        <v>28</v>
      </c>
      <c r="B10" t="e">
        <f>ป2.1!#REF!</f>
        <v>#REF!</v>
      </c>
      <c r="C10" t="e">
        <f>ป2.1!#REF!</f>
        <v>#REF!</v>
      </c>
      <c r="D10" t="e">
        <f>ป2.1!#REF!</f>
        <v>#REF!</v>
      </c>
      <c r="E10" t="e">
        <f>ป2.1!#REF!</f>
        <v>#REF!</v>
      </c>
      <c r="F10" t="e">
        <f>ป2.1!#REF!</f>
        <v>#REF!</v>
      </c>
      <c r="G10" t="e">
        <f>ป2.1!#REF!</f>
        <v>#REF!</v>
      </c>
    </row>
    <row r="11" spans="1:7">
      <c r="A11" t="s">
        <v>28</v>
      </c>
      <c r="B11">
        <f>ป2.1!B15</f>
        <v>3702</v>
      </c>
      <c r="C11">
        <f>ป2.1!C15</f>
        <v>1579901545785</v>
      </c>
      <c r="D11">
        <f>ป2.1!D15</f>
        <v>41150</v>
      </c>
      <c r="E11" t="str">
        <f>ป2.1!E15</f>
        <v>เด็กชาย</v>
      </c>
      <c r="F11" t="str">
        <f>ป2.1!F15</f>
        <v>วศิษฐ์</v>
      </c>
      <c r="G11" t="str">
        <f>ป2.1!G15</f>
        <v>ชัยรัตน์</v>
      </c>
    </row>
    <row r="12" spans="1:7">
      <c r="A12" t="s">
        <v>28</v>
      </c>
      <c r="B12">
        <f>ป2.1!B18</f>
        <v>3358</v>
      </c>
      <c r="C12">
        <f>ป2.1!C18</f>
        <v>1579901580254</v>
      </c>
      <c r="D12">
        <f>ป2.1!D18</f>
        <v>41327</v>
      </c>
      <c r="E12" t="str">
        <f>ป2.1!E18</f>
        <v>เด็กหญิง</v>
      </c>
      <c r="F12" t="str">
        <f>ป2.1!F18</f>
        <v>จิดาภา</v>
      </c>
      <c r="G12" t="str">
        <f>ป2.1!G18</f>
        <v>เสรีไพร</v>
      </c>
    </row>
    <row r="13" spans="1:7">
      <c r="A13" t="s">
        <v>28</v>
      </c>
      <c r="B13">
        <f>ป2.1!B19</f>
        <v>3359</v>
      </c>
      <c r="C13">
        <f>ป2.1!C19</f>
        <v>1229901455525</v>
      </c>
      <c r="D13">
        <f>ป2.1!D19</f>
        <v>41267</v>
      </c>
      <c r="E13" t="str">
        <f>ป2.1!E19</f>
        <v>เด็กหญิง</v>
      </c>
      <c r="F13" t="str">
        <f>ป2.1!F19</f>
        <v>พิมชนกวนันท์</v>
      </c>
      <c r="G13" t="str">
        <f>ป2.1!G19</f>
        <v>ไวกสิกรณ์</v>
      </c>
    </row>
    <row r="14" spans="1:7">
      <c r="A14" t="s">
        <v>28</v>
      </c>
      <c r="B14">
        <f>ป2.1!B20</f>
        <v>3362</v>
      </c>
      <c r="C14">
        <f>ป2.1!C20</f>
        <v>1570501360674</v>
      </c>
      <c r="D14">
        <f>ป2.1!D20</f>
        <v>41342</v>
      </c>
      <c r="E14" t="str">
        <f>ป2.1!E20</f>
        <v>เด็กหญิง</v>
      </c>
      <c r="F14" t="str">
        <f>ป2.1!F20</f>
        <v>วิรัญชนา</v>
      </c>
      <c r="G14" t="str">
        <f>ป2.1!G20</f>
        <v>เอมอาด</v>
      </c>
    </row>
    <row r="15" spans="1:7">
      <c r="A15" t="s">
        <v>28</v>
      </c>
      <c r="B15" t="e">
        <f>ป2.1!#REF!</f>
        <v>#REF!</v>
      </c>
      <c r="C15" t="e">
        <f>ป2.1!#REF!</f>
        <v>#REF!</v>
      </c>
      <c r="D15" t="e">
        <f>ป2.1!#REF!</f>
        <v>#REF!</v>
      </c>
      <c r="E15" t="e">
        <f>ป2.1!#REF!</f>
        <v>#REF!</v>
      </c>
      <c r="F15" t="e">
        <f>ป2.1!#REF!</f>
        <v>#REF!</v>
      </c>
      <c r="G15" t="e">
        <f>ป2.1!#REF!</f>
        <v>#REF!</v>
      </c>
    </row>
    <row r="16" spans="1:7">
      <c r="A16" t="s">
        <v>28</v>
      </c>
      <c r="B16" t="e">
        <f>ป2.1!#REF!</f>
        <v>#REF!</v>
      </c>
      <c r="C16" t="e">
        <f>ป2.1!#REF!</f>
        <v>#REF!</v>
      </c>
      <c r="D16" t="e">
        <f>ป2.1!#REF!</f>
        <v>#REF!</v>
      </c>
      <c r="E16" t="e">
        <f>ป2.1!#REF!</f>
        <v>#REF!</v>
      </c>
      <c r="F16" t="e">
        <f>ป2.1!#REF!</f>
        <v>#REF!</v>
      </c>
      <c r="G16" t="e">
        <f>ป2.1!#REF!</f>
        <v>#REF!</v>
      </c>
    </row>
    <row r="17" spans="1:7">
      <c r="A17" t="s">
        <v>28</v>
      </c>
      <c r="B17">
        <f>ป2.1!B21</f>
        <v>3376</v>
      </c>
      <c r="C17">
        <f>ป2.1!C21</f>
        <v>1579901579094</v>
      </c>
      <c r="D17">
        <f>ป2.1!D21</f>
        <v>41319</v>
      </c>
      <c r="E17" t="str">
        <f>ป2.1!E21</f>
        <v>เด็กหญิง</v>
      </c>
      <c r="F17" t="str">
        <f>ป2.1!F21</f>
        <v>มณีวรรณ</v>
      </c>
      <c r="G17" t="str">
        <f>ป2.1!G21</f>
        <v>ตาสาย</v>
      </c>
    </row>
    <row r="18" spans="1:7">
      <c r="A18" t="s">
        <v>28</v>
      </c>
      <c r="B18">
        <f>ป2.1!B22</f>
        <v>3386</v>
      </c>
      <c r="C18">
        <f>ป2.1!C22</f>
        <v>1100202110963</v>
      </c>
      <c r="D18">
        <f>ป2.1!D22</f>
        <v>41157</v>
      </c>
      <c r="E18" t="str">
        <f>ป2.1!E22</f>
        <v>เด็กหญิง</v>
      </c>
      <c r="F18" t="str">
        <f>ป2.1!F22</f>
        <v>วริศรา</v>
      </c>
      <c r="G18" t="str">
        <f>ป2.1!G22</f>
        <v>วงศ์อนันต์</v>
      </c>
    </row>
    <row r="19" spans="1:7">
      <c r="A19" t="s">
        <v>28</v>
      </c>
      <c r="B19">
        <f>ป2.1!B23</f>
        <v>3499</v>
      </c>
      <c r="C19">
        <f>ป2.1!C23</f>
        <v>1579901546366</v>
      </c>
      <c r="D19">
        <f>ป2.1!D23</f>
        <v>41154</v>
      </c>
      <c r="E19" t="str">
        <f>ป2.1!E23</f>
        <v>เด็กหญิง</v>
      </c>
      <c r="F19" t="str">
        <f>ป2.1!F23</f>
        <v>รัตนาวดี</v>
      </c>
      <c r="G19" t="str">
        <f>ป2.1!G23</f>
        <v>ดวงมณี</v>
      </c>
    </row>
    <row r="20" spans="1:7">
      <c r="A20" t="s">
        <v>28</v>
      </c>
      <c r="B20">
        <f>ป2.1!B24</f>
        <v>3703</v>
      </c>
      <c r="C20">
        <f>ป2.1!C24</f>
        <v>1570501359129</v>
      </c>
      <c r="D20">
        <f>ป2.1!D24</f>
        <v>41226</v>
      </c>
      <c r="E20" t="str">
        <f>ป2.1!E24</f>
        <v>เด็กหญิง</v>
      </c>
      <c r="F20" t="str">
        <f>ป2.1!F24</f>
        <v>ณัฐธนิสชา</v>
      </c>
      <c r="G20" t="str">
        <f>ป2.1!G24</f>
        <v>มะโนเกตุ</v>
      </c>
    </row>
    <row r="21" spans="1:7">
      <c r="A21" t="s">
        <v>28</v>
      </c>
      <c r="B21">
        <f>ป2.1!B25</f>
        <v>3704</v>
      </c>
      <c r="C21">
        <f>ป2.1!C25</f>
        <v>1570501358521</v>
      </c>
      <c r="D21">
        <f>ป2.1!D25</f>
        <v>41189</v>
      </c>
      <c r="E21" t="str">
        <f>ป2.1!E25</f>
        <v>เด็กหญิง</v>
      </c>
      <c r="F21" t="str">
        <f>ป2.1!F25</f>
        <v>พรสุภัค</v>
      </c>
      <c r="G21" t="str">
        <f>ป2.1!G25</f>
        <v>ดวงวรรณา</v>
      </c>
    </row>
    <row r="22" spans="1:7">
      <c r="A22" t="s">
        <v>28</v>
      </c>
      <c r="B22">
        <f>ป2.1!B26</f>
        <v>3705</v>
      </c>
      <c r="C22">
        <f>ป2.1!C26</f>
        <v>1579901592562</v>
      </c>
      <c r="D22">
        <f>ป2.1!D26</f>
        <v>41403</v>
      </c>
      <c r="E22" t="str">
        <f>ป2.1!E26</f>
        <v>เด็กหญิง</v>
      </c>
      <c r="F22" t="str">
        <f>ป2.1!F26</f>
        <v>พัชนิดา</v>
      </c>
      <c r="G22" t="str">
        <f>ป2.1!G26</f>
        <v>ตุ่นสีใส</v>
      </c>
    </row>
    <row r="23" spans="1:7">
      <c r="A23" t="s">
        <v>28</v>
      </c>
      <c r="B23">
        <f>ป2.1!B27</f>
        <v>3712</v>
      </c>
      <c r="C23">
        <f>ป2.1!C27</f>
        <v>1570501357452</v>
      </c>
      <c r="D23">
        <f>ป2.1!D27</f>
        <v>41128</v>
      </c>
      <c r="E23" t="str">
        <f>ป2.1!E27</f>
        <v>เด็กหญิง</v>
      </c>
      <c r="F23" t="str">
        <f>ป2.1!F27</f>
        <v>วราพรรณ</v>
      </c>
      <c r="G23" t="str">
        <f>ป2.1!G27</f>
        <v>เชื้อเมืองพาน</v>
      </c>
    </row>
    <row r="24" spans="1:7">
      <c r="A24" t="s">
        <v>28</v>
      </c>
      <c r="B24">
        <f>ป2.1!B28</f>
        <v>3758</v>
      </c>
      <c r="C24">
        <f>ป2.1!C28</f>
        <v>1139900731058</v>
      </c>
      <c r="D24">
        <f>ป2.1!D28</f>
        <v>41333</v>
      </c>
      <c r="E24" t="str">
        <f>ป2.1!E28</f>
        <v>เด็กหญิง</v>
      </c>
      <c r="F24" t="str">
        <f>ป2.1!F28</f>
        <v>อาภัสรา</v>
      </c>
      <c r="G24" t="str">
        <f>ป2.1!G28</f>
        <v>ภัครเมธี</v>
      </c>
    </row>
    <row r="25" spans="1:7">
      <c r="B25" t="e">
        <f>ป2.1!#REF!</f>
        <v>#REF!</v>
      </c>
      <c r="C25" t="e">
        <f>ป2.1!#REF!</f>
        <v>#REF!</v>
      </c>
      <c r="D25" t="e">
        <f>ป2.1!#REF!</f>
        <v>#REF!</v>
      </c>
      <c r="E25" t="e">
        <f>ป2.1!#REF!</f>
        <v>#REF!</v>
      </c>
      <c r="F25" t="e">
        <f>ป2.1!#REF!</f>
        <v>#REF!</v>
      </c>
      <c r="G25" t="e">
        <f>ป2.1!#REF!</f>
        <v>#REF!</v>
      </c>
    </row>
    <row r="26" spans="1:7">
      <c r="B26">
        <f>ป2.1!B29</f>
        <v>0</v>
      </c>
      <c r="C26">
        <f>ป2.1!C29</f>
        <v>0</v>
      </c>
      <c r="D26">
        <f>ป2.1!D29</f>
        <v>0</v>
      </c>
      <c r="E26">
        <f>ป2.1!E29</f>
        <v>0</v>
      </c>
      <c r="F26">
        <f>ป2.1!F29</f>
        <v>0</v>
      </c>
      <c r="G26">
        <f>ป2.1!G29</f>
        <v>0</v>
      </c>
    </row>
    <row r="27" spans="1:7">
      <c r="B27">
        <f>ป2.1!B30</f>
        <v>0</v>
      </c>
      <c r="C27">
        <f>ป2.1!C30</f>
        <v>0</v>
      </c>
      <c r="D27">
        <f>ป2.1!D30</f>
        <v>0</v>
      </c>
      <c r="E27">
        <f>ป2.1!E30</f>
        <v>0</v>
      </c>
      <c r="F27">
        <f>ป2.1!F30</f>
        <v>0</v>
      </c>
      <c r="G27">
        <f>ป2.1!G30</f>
        <v>0</v>
      </c>
    </row>
    <row r="28" spans="1:7">
      <c r="B28">
        <f>ป2.1!B31</f>
        <v>0</v>
      </c>
      <c r="C28">
        <f>ป2.1!C31</f>
        <v>0</v>
      </c>
      <c r="D28">
        <f>ป2.1!D31</f>
        <v>0</v>
      </c>
      <c r="E28">
        <f>ป2.1!E31</f>
        <v>0</v>
      </c>
      <c r="F28">
        <f>ป2.1!F31</f>
        <v>0</v>
      </c>
      <c r="G28">
        <f>ป2.1!G31</f>
        <v>0</v>
      </c>
    </row>
    <row r="29" spans="1:7">
      <c r="B29">
        <f>ป2.1!B32</f>
        <v>0</v>
      </c>
      <c r="C29">
        <f>ป2.1!C32</f>
        <v>0</v>
      </c>
      <c r="D29">
        <f>ป2.1!D32</f>
        <v>0</v>
      </c>
      <c r="E29">
        <f>ป2.1!E32</f>
        <v>0</v>
      </c>
      <c r="F29">
        <f>ป2.1!F32</f>
        <v>0</v>
      </c>
      <c r="G29">
        <f>ป2.1!G32</f>
        <v>0</v>
      </c>
    </row>
    <row r="30" spans="1:7">
      <c r="B30">
        <f>ป2.1!B33</f>
        <v>0</v>
      </c>
      <c r="C30">
        <f>ป2.1!C33</f>
        <v>0</v>
      </c>
      <c r="D30">
        <f>ป2.1!D33</f>
        <v>0</v>
      </c>
      <c r="E30">
        <f>ป2.1!E33</f>
        <v>0</v>
      </c>
      <c r="F30">
        <f>ป2.1!F33</f>
        <v>0</v>
      </c>
      <c r="G30">
        <f>ป2.1!G33</f>
        <v>0</v>
      </c>
    </row>
    <row r="31" spans="1:7">
      <c r="B31">
        <f>ป2.1!B34</f>
        <v>0</v>
      </c>
      <c r="C31">
        <f>ป2.1!C34</f>
        <v>0</v>
      </c>
      <c r="D31">
        <f>ป2.1!D34</f>
        <v>0</v>
      </c>
      <c r="E31">
        <f>ป2.1!E34</f>
        <v>0</v>
      </c>
      <c r="F31">
        <f>ป2.1!F34</f>
        <v>0</v>
      </c>
      <c r="G31">
        <f>ป2.1!G34</f>
        <v>0</v>
      </c>
    </row>
    <row r="32" spans="1:7">
      <c r="B32">
        <f>ป2.1!B35</f>
        <v>0</v>
      </c>
      <c r="C32">
        <f>ป2.1!C35</f>
        <v>0</v>
      </c>
      <c r="D32">
        <f>ป2.1!D35</f>
        <v>0</v>
      </c>
      <c r="E32">
        <f>ป2.1!E35</f>
        <v>0</v>
      </c>
      <c r="F32">
        <f>ป2.1!F35</f>
        <v>0</v>
      </c>
      <c r="G32">
        <f>ป2.1!G35</f>
        <v>0</v>
      </c>
    </row>
    <row r="33" spans="1:7">
      <c r="B33">
        <f>ป2.1!B36</f>
        <v>0</v>
      </c>
      <c r="C33">
        <f>ป2.1!C36</f>
        <v>0</v>
      </c>
      <c r="D33">
        <f>ป2.1!D36</f>
        <v>0</v>
      </c>
      <c r="E33">
        <f>ป2.1!E36</f>
        <v>0</v>
      </c>
      <c r="F33">
        <f>ป2.1!F36</f>
        <v>0</v>
      </c>
      <c r="G33">
        <f>ป2.1!G36</f>
        <v>0</v>
      </c>
    </row>
    <row r="34" spans="1:7">
      <c r="B34">
        <f>ป2.1!B37</f>
        <v>0</v>
      </c>
      <c r="C34">
        <f>ป2.1!C37</f>
        <v>0</v>
      </c>
      <c r="D34">
        <f>ป2.1!D37</f>
        <v>0</v>
      </c>
      <c r="E34">
        <f>ป2.1!E37</f>
        <v>0</v>
      </c>
      <c r="F34">
        <f>ป2.1!F37</f>
        <v>0</v>
      </c>
      <c r="G34">
        <f>ป2.1!G37</f>
        <v>0</v>
      </c>
    </row>
    <row r="35" spans="1:7">
      <c r="B35">
        <f>ป2.1!B38</f>
        <v>0</v>
      </c>
      <c r="C35">
        <f>ป2.1!C38</f>
        <v>0</v>
      </c>
      <c r="D35">
        <f>ป2.1!D38</f>
        <v>0</v>
      </c>
      <c r="E35">
        <f>ป2.1!E38</f>
        <v>0</v>
      </c>
      <c r="F35">
        <f>ป2.1!F38</f>
        <v>0</v>
      </c>
      <c r="G35">
        <f>ป2.1!G38</f>
        <v>0</v>
      </c>
    </row>
    <row r="36" spans="1:7">
      <c r="B36">
        <f>ป2.1!B39</f>
        <v>0</v>
      </c>
      <c r="C36">
        <f>ป2.1!C39</f>
        <v>0</v>
      </c>
      <c r="D36">
        <f>ป2.1!D39</f>
        <v>0</v>
      </c>
      <c r="E36">
        <f>ป2.1!E39</f>
        <v>0</v>
      </c>
      <c r="F36">
        <f>ป2.1!F39</f>
        <v>0</v>
      </c>
      <c r="G36">
        <f>ป2.1!G39</f>
        <v>0</v>
      </c>
    </row>
    <row r="37" spans="1:7">
      <c r="B37">
        <f>ป2.1!B40</f>
        <v>0</v>
      </c>
      <c r="C37">
        <f>ป2.1!C40</f>
        <v>0</v>
      </c>
      <c r="D37">
        <f>ป2.1!D40</f>
        <v>0</v>
      </c>
      <c r="E37">
        <f>ป2.1!E40</f>
        <v>0</v>
      </c>
      <c r="F37">
        <f>ป2.1!F40</f>
        <v>0</v>
      </c>
      <c r="G37">
        <f>ป2.1!G40</f>
        <v>0</v>
      </c>
    </row>
    <row r="38" spans="1:7">
      <c r="B38">
        <f>ป2.1!B41</f>
        <v>0</v>
      </c>
      <c r="C38">
        <f>ป2.1!C41</f>
        <v>0</v>
      </c>
      <c r="D38">
        <f>ป2.1!D41</f>
        <v>0</v>
      </c>
      <c r="E38">
        <f>ป2.1!E41</f>
        <v>0</v>
      </c>
      <c r="F38">
        <f>ป2.1!F41</f>
        <v>0</v>
      </c>
      <c r="G38">
        <f>ป2.1!G41</f>
        <v>0</v>
      </c>
    </row>
    <row r="39" spans="1:7">
      <c r="B39">
        <f>ป2.1!B42</f>
        <v>0</v>
      </c>
      <c r="C39">
        <f>ป2.1!C42</f>
        <v>0</v>
      </c>
      <c r="D39">
        <f>ป2.1!D42</f>
        <v>0</v>
      </c>
      <c r="E39">
        <f>ป2.1!E42</f>
        <v>0</v>
      </c>
      <c r="F39">
        <f>ป2.1!F42</f>
        <v>0</v>
      </c>
      <c r="G39">
        <f>ป2.1!G42</f>
        <v>0</v>
      </c>
    </row>
    <row r="40" spans="1:7">
      <c r="B40">
        <f>ป2.1!B43</f>
        <v>0</v>
      </c>
      <c r="C40">
        <f>ป2.1!C43</f>
        <v>0</v>
      </c>
      <c r="D40">
        <f>ป2.1!D43</f>
        <v>0</v>
      </c>
      <c r="E40">
        <f>ป2.1!E43</f>
        <v>0</v>
      </c>
      <c r="F40">
        <f>ป2.1!F43</f>
        <v>0</v>
      </c>
      <c r="G40">
        <f>ป2.1!G43</f>
        <v>0</v>
      </c>
    </row>
    <row r="41" spans="1:7">
      <c r="A41" t="s">
        <v>58</v>
      </c>
      <c r="B41">
        <f>ป2.2!B6</f>
        <v>3353</v>
      </c>
      <c r="C41">
        <f>ป2.2!C6</f>
        <v>1100401637511</v>
      </c>
      <c r="D41">
        <f>ป2.2!D6</f>
        <v>41309</v>
      </c>
      <c r="E41" t="str">
        <f>ป2.2!E6</f>
        <v>เด็กชาย</v>
      </c>
      <c r="F41" t="str">
        <f>ป2.2!F6</f>
        <v>พงศกร</v>
      </c>
      <c r="G41" t="str">
        <f>ป2.2!G6</f>
        <v>สุภาวรรณ์</v>
      </c>
    </row>
    <row r="42" spans="1:7">
      <c r="A42" t="s">
        <v>58</v>
      </c>
      <c r="B42">
        <f>ป2.2!B7</f>
        <v>3360</v>
      </c>
      <c r="C42">
        <f>ป2.2!C7</f>
        <v>1570501357908</v>
      </c>
      <c r="D42">
        <f>ป2.2!D7</f>
        <v>41149</v>
      </c>
      <c r="E42" t="str">
        <f>ป2.2!E7</f>
        <v>เด็กชาย</v>
      </c>
      <c r="F42" t="str">
        <f>ป2.2!F7</f>
        <v>เกียรติภูมิ</v>
      </c>
      <c r="G42" t="str">
        <f>ป2.2!G7</f>
        <v>อุ่นเสาร์</v>
      </c>
    </row>
    <row r="43" spans="1:7">
      <c r="A43" t="s">
        <v>58</v>
      </c>
      <c r="B43">
        <f>ป2.2!B8</f>
        <v>3365</v>
      </c>
      <c r="C43">
        <f>ป2.2!C8</f>
        <v>1579901542611</v>
      </c>
      <c r="D43">
        <f>ป2.2!D8</f>
        <v>41136</v>
      </c>
      <c r="E43" t="str">
        <f>ป2.2!E8</f>
        <v>เด็กชาย</v>
      </c>
      <c r="F43" t="str">
        <f>ป2.2!F8</f>
        <v>ฐิติภัทร</v>
      </c>
      <c r="G43" t="str">
        <f>ป2.2!G8</f>
        <v>คำมูลชัย</v>
      </c>
    </row>
    <row r="44" spans="1:7">
      <c r="A44" t="s">
        <v>58</v>
      </c>
      <c r="B44" t="e">
        <f>ป2.2!#REF!</f>
        <v>#REF!</v>
      </c>
      <c r="C44" t="e">
        <f>ป2.2!#REF!</f>
        <v>#REF!</v>
      </c>
      <c r="D44" t="e">
        <f>ป2.2!#REF!</f>
        <v>#REF!</v>
      </c>
      <c r="E44" t="e">
        <f>ป2.2!#REF!</f>
        <v>#REF!</v>
      </c>
      <c r="F44" t="e">
        <f>ป2.2!#REF!</f>
        <v>#REF!</v>
      </c>
      <c r="G44" t="e">
        <f>ป2.2!#REF!</f>
        <v>#REF!</v>
      </c>
    </row>
    <row r="45" spans="1:7">
      <c r="A45" t="s">
        <v>58</v>
      </c>
      <c r="B45">
        <f>ป2.2!B9</f>
        <v>3384</v>
      </c>
      <c r="C45">
        <f>ป2.2!C9</f>
        <v>1419902901799</v>
      </c>
      <c r="D45">
        <f>ป2.2!D9</f>
        <v>41314</v>
      </c>
      <c r="E45" t="str">
        <f>ป2.2!E9</f>
        <v>เด็กชาย</v>
      </c>
      <c r="F45" t="str">
        <f>ป2.2!F9</f>
        <v>อดิเทพ</v>
      </c>
      <c r="G45" t="str">
        <f>ป2.2!G9</f>
        <v>มีจันที</v>
      </c>
    </row>
    <row r="46" spans="1:7">
      <c r="A46" t="s">
        <v>58</v>
      </c>
      <c r="B46">
        <f>ป2.2!B10</f>
        <v>3387</v>
      </c>
      <c r="C46">
        <f>ป2.2!C10</f>
        <v>1579901528872</v>
      </c>
      <c r="D46">
        <f>ป2.2!D10</f>
        <v>41057</v>
      </c>
      <c r="E46" t="str">
        <f>ป2.2!E10</f>
        <v>เด็กชาย</v>
      </c>
      <c r="F46" t="str">
        <f>ป2.2!F10</f>
        <v>พานกนก</v>
      </c>
      <c r="G46" t="str">
        <f>ป2.2!G10</f>
        <v>สมพบ</v>
      </c>
    </row>
    <row r="47" spans="1:7">
      <c r="A47" t="s">
        <v>58</v>
      </c>
      <c r="B47">
        <f>ป2.2!B11</f>
        <v>3563</v>
      </c>
      <c r="C47">
        <f>ป2.2!C11</f>
        <v>1579901569668</v>
      </c>
      <c r="D47">
        <f>ป2.2!D11</f>
        <v>41260</v>
      </c>
      <c r="E47" t="str">
        <f>ป2.2!E11</f>
        <v>เด็กชาย</v>
      </c>
      <c r="F47" t="str">
        <f>ป2.2!F11</f>
        <v>ภณ</v>
      </c>
      <c r="G47" t="str">
        <f>ป2.2!G11</f>
        <v>ศิริเสถียร</v>
      </c>
    </row>
    <row r="48" spans="1:7">
      <c r="A48" t="s">
        <v>58</v>
      </c>
      <c r="B48">
        <f>ป2.2!B12</f>
        <v>3689</v>
      </c>
      <c r="C48">
        <f>ป2.2!C12</f>
        <v>1839902288627</v>
      </c>
      <c r="D48">
        <f>ป2.2!D12</f>
        <v>41358</v>
      </c>
      <c r="E48" t="str">
        <f>ป2.2!E12</f>
        <v>เด็กชาย</v>
      </c>
      <c r="F48" t="str">
        <f>ป2.2!F12</f>
        <v>กรกฤต</v>
      </c>
      <c r="G48" t="str">
        <f>ป2.2!G12</f>
        <v>เออแสง</v>
      </c>
    </row>
    <row r="49" spans="1:7">
      <c r="A49" t="s">
        <v>58</v>
      </c>
      <c r="B49">
        <f>ป2.2!B13</f>
        <v>3690</v>
      </c>
      <c r="C49">
        <f>ป2.2!C13</f>
        <v>2119901026003</v>
      </c>
      <c r="D49">
        <f>ป2.2!D13</f>
        <v>40885</v>
      </c>
      <c r="E49" t="str">
        <f>ป2.2!E13</f>
        <v>เด็กชาย</v>
      </c>
      <c r="F49" t="str">
        <f>ป2.2!F13</f>
        <v>จักรริณทร</v>
      </c>
      <c r="G49" t="str">
        <f>ป2.2!G13</f>
        <v>อินทะประดิษฐ์</v>
      </c>
    </row>
    <row r="50" spans="1:7">
      <c r="A50" t="s">
        <v>58</v>
      </c>
      <c r="B50">
        <f>ป2.2!B14</f>
        <v>3691</v>
      </c>
      <c r="C50">
        <f>ป2.2!C14</f>
        <v>1570501357592</v>
      </c>
      <c r="D50">
        <f>ป2.2!D14</f>
        <v>41135</v>
      </c>
      <c r="E50" t="str">
        <f>ป2.2!E14</f>
        <v>เด็กชาย</v>
      </c>
      <c r="F50" t="str">
        <f>ป2.2!F14</f>
        <v>นพรรณพ</v>
      </c>
      <c r="G50" t="str">
        <f>ป2.2!G14</f>
        <v>วรกิตติกรกุล</v>
      </c>
    </row>
    <row r="51" spans="1:7">
      <c r="A51" t="s">
        <v>58</v>
      </c>
      <c r="B51">
        <f>ป2.2!B15</f>
        <v>3692</v>
      </c>
      <c r="C51">
        <f>ป2.2!C15</f>
        <v>1149901275706</v>
      </c>
      <c r="D51">
        <f>ป2.2!D15</f>
        <v>41142</v>
      </c>
      <c r="E51" t="str">
        <f>ป2.2!E15</f>
        <v>เด็กชาย</v>
      </c>
      <c r="F51" t="str">
        <f>ป2.2!F15</f>
        <v>ภูมิพัฒน์</v>
      </c>
      <c r="G51" t="str">
        <f>ป2.2!G15</f>
        <v>แสนคำ</v>
      </c>
    </row>
    <row r="52" spans="1:7">
      <c r="A52" t="s">
        <v>58</v>
      </c>
      <c r="B52">
        <f>ป2.2!B16</f>
        <v>3693</v>
      </c>
      <c r="C52">
        <f>ป2.2!C16</f>
        <v>1570501357622</v>
      </c>
      <c r="D52">
        <f>ป2.2!D16</f>
        <v>41140</v>
      </c>
      <c r="E52" t="str">
        <f>ป2.2!E16</f>
        <v>เด็กชาย</v>
      </c>
      <c r="F52" t="str">
        <f>ป2.2!F16</f>
        <v>สุธีกานต์</v>
      </c>
      <c r="G52" t="str">
        <f>ป2.2!G16</f>
        <v>ตาระนะ</v>
      </c>
    </row>
    <row r="53" spans="1:7">
      <c r="A53" t="s">
        <v>58</v>
      </c>
      <c r="B53">
        <f>ป2.2!B17</f>
        <v>3354</v>
      </c>
      <c r="C53">
        <f>ป2.2!C17</f>
        <v>1570501359536</v>
      </c>
      <c r="D53">
        <f>ป2.2!D17</f>
        <v>41246</v>
      </c>
      <c r="E53" t="str">
        <f>ป2.2!E17</f>
        <v>เด็กหญิง</v>
      </c>
      <c r="F53" t="str">
        <f>ป2.2!F17</f>
        <v xml:space="preserve">ฑักษอร </v>
      </c>
      <c r="G53" t="str">
        <f>ป2.2!G17</f>
        <v>มั่นเหมาะ</v>
      </c>
    </row>
    <row r="54" spans="1:7">
      <c r="A54" t="s">
        <v>58</v>
      </c>
      <c r="B54">
        <f>ป2.2!B18</f>
        <v>3355</v>
      </c>
      <c r="C54">
        <f>ป2.2!C18</f>
        <v>1169400040579</v>
      </c>
      <c r="D54">
        <f>ป2.2!D18</f>
        <v>41168</v>
      </c>
      <c r="E54" t="str">
        <f>ป2.2!E18</f>
        <v>เด็กหญิง</v>
      </c>
      <c r="F54" t="str">
        <f>ป2.2!F18</f>
        <v>ภาวิณี</v>
      </c>
      <c r="G54" t="str">
        <f>ป2.2!G18</f>
        <v>สิมมา</v>
      </c>
    </row>
    <row r="55" spans="1:7">
      <c r="A55" t="s">
        <v>58</v>
      </c>
      <c r="B55">
        <f>ป2.2!B19</f>
        <v>3356</v>
      </c>
      <c r="C55">
        <f>ป2.2!C19</f>
        <v>1570501356162</v>
      </c>
      <c r="D55">
        <f>ป2.2!D19</f>
        <v>41038</v>
      </c>
      <c r="E55" t="str">
        <f>ป2.2!E19</f>
        <v>เด็กหญิง</v>
      </c>
      <c r="F55" t="str">
        <f>ป2.2!F19</f>
        <v>ชนัญญา</v>
      </c>
      <c r="G55" t="str">
        <f>ป2.2!G19</f>
        <v>เชื้อเมืองพาน</v>
      </c>
    </row>
    <row r="56" spans="1:7">
      <c r="A56" t="s">
        <v>58</v>
      </c>
      <c r="B56">
        <f>ป2.2!B20</f>
        <v>3368</v>
      </c>
      <c r="C56">
        <f>ป2.2!C20</f>
        <v>1319901518976</v>
      </c>
      <c r="D56">
        <f>ป2.2!D20</f>
        <v>41325</v>
      </c>
      <c r="E56" t="str">
        <f>ป2.2!E20</f>
        <v>เด็กหญิง</v>
      </c>
      <c r="F56" t="str">
        <f>ป2.2!F20</f>
        <v>ณัฐธิดา</v>
      </c>
      <c r="G56" t="str">
        <f>ป2.2!G20</f>
        <v>ยูลึ</v>
      </c>
    </row>
    <row r="57" spans="1:7">
      <c r="A57" t="s">
        <v>58</v>
      </c>
      <c r="B57">
        <f>ป2.2!B21</f>
        <v>3495</v>
      </c>
      <c r="C57">
        <f>ป2.2!C21</f>
        <v>1570501357673</v>
      </c>
      <c r="D57">
        <f>ป2.2!D21</f>
        <v>41141</v>
      </c>
      <c r="E57" t="str">
        <f>ป2.2!E21</f>
        <v>เด็กหญิง</v>
      </c>
      <c r="F57" t="str">
        <f>ป2.2!F21</f>
        <v>ธัญพิชชา</v>
      </c>
      <c r="G57" t="str">
        <f>ป2.2!G21</f>
        <v>ตาเรือน</v>
      </c>
    </row>
    <row r="58" spans="1:7">
      <c r="A58" t="s">
        <v>58</v>
      </c>
      <c r="B58">
        <f>ป2.2!B22</f>
        <v>3694</v>
      </c>
      <c r="C58">
        <f>ป2.2!C22</f>
        <v>1570501357916</v>
      </c>
      <c r="D58">
        <f>ป2.2!D22</f>
        <v>41152</v>
      </c>
      <c r="E58" t="str">
        <f>ป2.2!E22</f>
        <v>เด็กหญิง</v>
      </c>
      <c r="F58" t="str">
        <f>ป2.2!F22</f>
        <v>ญภา</v>
      </c>
      <c r="G58" t="str">
        <f>ป2.2!G22</f>
        <v>ปาณะการ</v>
      </c>
    </row>
    <row r="59" spans="1:7">
      <c r="A59" t="s">
        <v>58</v>
      </c>
      <c r="B59">
        <f>ป2.2!B23</f>
        <v>3695</v>
      </c>
      <c r="C59">
        <f>ป2.2!C23</f>
        <v>2570501038495</v>
      </c>
      <c r="D59">
        <f>ป2.2!D23</f>
        <v>41264</v>
      </c>
      <c r="E59" t="str">
        <f>ป2.2!E23</f>
        <v>เด็กหญิง</v>
      </c>
      <c r="F59" t="str">
        <f>ป2.2!F23</f>
        <v>ญาธิดา</v>
      </c>
      <c r="G59" t="str">
        <f>ป2.2!G23</f>
        <v>เกตณรงค์</v>
      </c>
    </row>
    <row r="60" spans="1:7">
      <c r="A60" t="s">
        <v>58</v>
      </c>
      <c r="B60">
        <f>ป2.2!B24</f>
        <v>3696</v>
      </c>
      <c r="C60">
        <f>ป2.2!C24</f>
        <v>1579901584233</v>
      </c>
      <c r="D60">
        <f>ป2.2!D24</f>
        <v>41352</v>
      </c>
      <c r="E60" t="str">
        <f>ป2.2!E24</f>
        <v>เด็กหญิง</v>
      </c>
      <c r="F60" t="str">
        <f>ป2.2!F24</f>
        <v>ณัชชารินทร์</v>
      </c>
      <c r="G60" t="str">
        <f>ป2.2!G24</f>
        <v>ตื้อแก้ว</v>
      </c>
    </row>
    <row r="61" spans="1:7">
      <c r="A61" t="s">
        <v>58</v>
      </c>
      <c r="B61">
        <f>ป2.2!B25</f>
        <v>3697</v>
      </c>
      <c r="C61">
        <f>ป2.2!C25</f>
        <v>1570501359293</v>
      </c>
      <c r="D61">
        <f>ป2.2!D25</f>
        <v>41233</v>
      </c>
      <c r="E61" t="str">
        <f>ป2.2!E25</f>
        <v>เด็กหญิง</v>
      </c>
      <c r="F61" t="str">
        <f>ป2.2!F25</f>
        <v>ณิชนันท์</v>
      </c>
      <c r="G61" t="str">
        <f>ป2.2!G25</f>
        <v>ร่วมชาติ</v>
      </c>
    </row>
    <row r="62" spans="1:7">
      <c r="A62" t="s">
        <v>58</v>
      </c>
      <c r="B62">
        <f>ป2.2!B26</f>
        <v>3698</v>
      </c>
      <c r="C62">
        <f>ป2.2!C26</f>
        <v>1570501358513</v>
      </c>
      <c r="D62">
        <f>ป2.2!D26</f>
        <v>41187</v>
      </c>
      <c r="E62" t="str">
        <f>ป2.2!E26</f>
        <v>เด็กหญิง</v>
      </c>
      <c r="F62" t="str">
        <f>ป2.2!F26</f>
        <v>ธัญรดา</v>
      </c>
      <c r="G62" t="str">
        <f>ป2.2!G26</f>
        <v>ศรีกุลกิจ</v>
      </c>
    </row>
    <row r="63" spans="1:7">
      <c r="A63" t="s">
        <v>58</v>
      </c>
      <c r="B63">
        <f>ป2.2!B27</f>
        <v>3699</v>
      </c>
      <c r="C63">
        <f>ป2.2!C27</f>
        <v>1570501361123</v>
      </c>
      <c r="D63">
        <f>ป2.2!D27</f>
        <v>41381</v>
      </c>
      <c r="E63" t="str">
        <f>ป2.2!E27</f>
        <v>เด็กหญิง</v>
      </c>
      <c r="F63" t="str">
        <f>ป2.2!F27</f>
        <v>วิภารัต</v>
      </c>
      <c r="G63" t="str">
        <f>ป2.2!G27</f>
        <v>หน่อแก้ว</v>
      </c>
    </row>
    <row r="64" spans="1:7">
      <c r="A64" t="s">
        <v>58</v>
      </c>
      <c r="B64">
        <f>ป2.2!B28</f>
        <v>3700</v>
      </c>
      <c r="C64">
        <f>ป2.2!C28</f>
        <v>1570501358777</v>
      </c>
      <c r="D64">
        <f>ป2.2!D28</f>
        <v>41206</v>
      </c>
      <c r="E64" t="str">
        <f>ป2.2!E28</f>
        <v>เด็กหญิง</v>
      </c>
      <c r="F64" t="str">
        <f>ป2.2!F28</f>
        <v>อันธิกา</v>
      </c>
      <c r="G64" t="str">
        <f>ป2.2!G28</f>
        <v>พรหมศรี</v>
      </c>
    </row>
    <row r="65" spans="1:7">
      <c r="A65" t="s">
        <v>58</v>
      </c>
      <c r="B65" t="e">
        <f>ป2.2!#REF!</f>
        <v>#REF!</v>
      </c>
      <c r="C65" t="e">
        <f>ป2.2!#REF!</f>
        <v>#REF!</v>
      </c>
      <c r="D65" t="e">
        <f>ป2.2!#REF!</f>
        <v>#REF!</v>
      </c>
      <c r="E65" t="e">
        <f>ป2.2!#REF!</f>
        <v>#REF!</v>
      </c>
      <c r="F65" t="e">
        <f>ป2.2!#REF!</f>
        <v>#REF!</v>
      </c>
      <c r="G65" t="e">
        <f>ป2.2!#REF!</f>
        <v>#REF!</v>
      </c>
    </row>
    <row r="66" spans="1:7">
      <c r="B66">
        <f>ป2.2!B29</f>
        <v>3859</v>
      </c>
      <c r="C66">
        <f>ป2.2!C29</f>
        <v>1368100089081</v>
      </c>
      <c r="D66">
        <f>ป2.2!D29</f>
        <v>40953</v>
      </c>
      <c r="E66" t="str">
        <f>ป2.2!E29</f>
        <v>เด็กหญิง</v>
      </c>
      <c r="F66" t="str">
        <f>ป2.2!F29</f>
        <v>ชยาภัสร์</v>
      </c>
      <c r="G66" t="str">
        <f>ป2.2!G29</f>
        <v>พันธะบัวศรี</v>
      </c>
    </row>
    <row r="67" spans="1:7">
      <c r="B67">
        <f>ป2.2!B30</f>
        <v>0</v>
      </c>
      <c r="C67">
        <f>ป2.2!C30</f>
        <v>0</v>
      </c>
      <c r="D67">
        <f>ป2.2!D30</f>
        <v>0</v>
      </c>
      <c r="E67">
        <f>ป2.2!E30</f>
        <v>0</v>
      </c>
      <c r="F67">
        <f>ป2.2!F30</f>
        <v>0</v>
      </c>
      <c r="G67">
        <f>ป2.2!G30</f>
        <v>0</v>
      </c>
    </row>
    <row r="68" spans="1:7">
      <c r="B68">
        <f>ป2.2!B31</f>
        <v>0</v>
      </c>
      <c r="C68">
        <f>ป2.2!C31</f>
        <v>0</v>
      </c>
      <c r="D68">
        <f>ป2.2!D31</f>
        <v>0</v>
      </c>
      <c r="E68">
        <f>ป2.2!E31</f>
        <v>0</v>
      </c>
      <c r="F68">
        <f>ป2.2!F31</f>
        <v>0</v>
      </c>
      <c r="G68">
        <f>ป2.2!G31</f>
        <v>0</v>
      </c>
    </row>
    <row r="69" spans="1:7">
      <c r="B69">
        <f>ป2.2!B32</f>
        <v>0</v>
      </c>
      <c r="C69">
        <f>ป2.2!C32</f>
        <v>0</v>
      </c>
      <c r="D69">
        <f>ป2.2!D32</f>
        <v>0</v>
      </c>
      <c r="E69">
        <f>ป2.2!E32</f>
        <v>0</v>
      </c>
      <c r="F69">
        <f>ป2.2!F32</f>
        <v>0</v>
      </c>
      <c r="G69">
        <f>ป2.2!G32</f>
        <v>0</v>
      </c>
    </row>
    <row r="70" spans="1:7">
      <c r="B70">
        <f>ป2.2!B33</f>
        <v>0</v>
      </c>
      <c r="C70">
        <f>ป2.2!C33</f>
        <v>0</v>
      </c>
      <c r="D70">
        <f>ป2.2!D33</f>
        <v>0</v>
      </c>
      <c r="E70">
        <f>ป2.2!E33</f>
        <v>0</v>
      </c>
      <c r="F70">
        <f>ป2.2!F33</f>
        <v>0</v>
      </c>
      <c r="G70">
        <f>ป2.2!G33</f>
        <v>0</v>
      </c>
    </row>
    <row r="71" spans="1:7">
      <c r="B71">
        <f>ป2.2!B34</f>
        <v>0</v>
      </c>
      <c r="C71">
        <f>ป2.2!C34</f>
        <v>0</v>
      </c>
      <c r="D71">
        <f>ป2.2!D34</f>
        <v>0</v>
      </c>
      <c r="E71">
        <f>ป2.2!E34</f>
        <v>0</v>
      </c>
      <c r="F71">
        <f>ป2.2!F34</f>
        <v>0</v>
      </c>
      <c r="G71">
        <f>ป2.2!G34</f>
        <v>0</v>
      </c>
    </row>
    <row r="72" spans="1:7">
      <c r="B72">
        <f>ป2.2!B35</f>
        <v>0</v>
      </c>
      <c r="C72">
        <f>ป2.2!C35</f>
        <v>0</v>
      </c>
      <c r="D72">
        <f>ป2.2!D35</f>
        <v>0</v>
      </c>
      <c r="E72">
        <f>ป2.2!E35</f>
        <v>0</v>
      </c>
      <c r="F72">
        <f>ป2.2!F35</f>
        <v>0</v>
      </c>
      <c r="G72">
        <f>ป2.2!G35</f>
        <v>0</v>
      </c>
    </row>
    <row r="73" spans="1:7">
      <c r="B73">
        <f>ป2.2!B36</f>
        <v>0</v>
      </c>
      <c r="C73">
        <f>ป2.2!C36</f>
        <v>0</v>
      </c>
      <c r="D73">
        <f>ป2.2!D36</f>
        <v>0</v>
      </c>
      <c r="E73">
        <f>ป2.2!E36</f>
        <v>0</v>
      </c>
      <c r="F73">
        <f>ป2.2!F36</f>
        <v>0</v>
      </c>
      <c r="G73">
        <f>ป2.2!G36</f>
        <v>0</v>
      </c>
    </row>
    <row r="74" spans="1:7">
      <c r="B74">
        <f>ป2.2!B37</f>
        <v>0</v>
      </c>
      <c r="C74">
        <f>ป2.2!C37</f>
        <v>0</v>
      </c>
      <c r="D74">
        <f>ป2.2!D37</f>
        <v>0</v>
      </c>
      <c r="E74">
        <f>ป2.2!E37</f>
        <v>0</v>
      </c>
      <c r="F74">
        <f>ป2.2!F37</f>
        <v>0</v>
      </c>
      <c r="G74">
        <f>ป2.2!G37</f>
        <v>0</v>
      </c>
    </row>
    <row r="75" spans="1:7">
      <c r="B75">
        <f>ป2.2!B38</f>
        <v>0</v>
      </c>
      <c r="C75">
        <f>ป2.2!C38</f>
        <v>0</v>
      </c>
      <c r="D75">
        <f>ป2.2!D38</f>
        <v>0</v>
      </c>
      <c r="E75">
        <f>ป2.2!E38</f>
        <v>0</v>
      </c>
      <c r="F75">
        <f>ป2.2!F38</f>
        <v>0</v>
      </c>
      <c r="G75">
        <f>ป2.2!G38</f>
        <v>0</v>
      </c>
    </row>
    <row r="76" spans="1:7">
      <c r="B76">
        <f>ป2.2!B39</f>
        <v>0</v>
      </c>
      <c r="C76">
        <f>ป2.2!C39</f>
        <v>0</v>
      </c>
      <c r="D76">
        <f>ป2.2!D39</f>
        <v>0</v>
      </c>
      <c r="E76">
        <f>ป2.2!E39</f>
        <v>0</v>
      </c>
      <c r="F76">
        <f>ป2.2!F39</f>
        <v>0</v>
      </c>
      <c r="G76">
        <f>ป2.2!G39</f>
        <v>0</v>
      </c>
    </row>
    <row r="77" spans="1:7">
      <c r="B77">
        <f>ป2.2!B40</f>
        <v>0</v>
      </c>
      <c r="C77">
        <f>ป2.2!C40</f>
        <v>0</v>
      </c>
      <c r="D77">
        <f>ป2.2!D40</f>
        <v>0</v>
      </c>
      <c r="E77">
        <f>ป2.2!E40</f>
        <v>0</v>
      </c>
      <c r="F77">
        <f>ป2.2!F40</f>
        <v>0</v>
      </c>
      <c r="G77">
        <f>ป2.2!G40</f>
        <v>0</v>
      </c>
    </row>
    <row r="78" spans="1:7">
      <c r="B78">
        <f>ป2.2!B41</f>
        <v>0</v>
      </c>
      <c r="C78">
        <f>ป2.2!C41</f>
        <v>0</v>
      </c>
      <c r="D78">
        <f>ป2.2!D41</f>
        <v>0</v>
      </c>
      <c r="E78">
        <f>ป2.2!E41</f>
        <v>0</v>
      </c>
      <c r="F78">
        <f>ป2.2!F41</f>
        <v>0</v>
      </c>
      <c r="G78">
        <f>ป2.2!G41</f>
        <v>0</v>
      </c>
    </row>
    <row r="79" spans="1:7">
      <c r="B79">
        <f>ป2.2!B42</f>
        <v>0</v>
      </c>
      <c r="C79">
        <f>ป2.2!C42</f>
        <v>0</v>
      </c>
      <c r="D79">
        <f>ป2.2!D42</f>
        <v>0</v>
      </c>
      <c r="E79">
        <f>ป2.2!E42</f>
        <v>0</v>
      </c>
      <c r="F79">
        <f>ป2.2!F42</f>
        <v>0</v>
      </c>
      <c r="G79">
        <f>ป2.2!G42</f>
        <v>0</v>
      </c>
    </row>
    <row r="80" spans="1:7">
      <c r="B80">
        <f>ป2.2!B43</f>
        <v>0</v>
      </c>
      <c r="C80">
        <f>ป2.2!C43</f>
        <v>0</v>
      </c>
      <c r="D80">
        <f>ป2.2!D43</f>
        <v>0</v>
      </c>
      <c r="E80">
        <f>ป2.2!E43</f>
        <v>0</v>
      </c>
      <c r="F80">
        <f>ป2.2!F43</f>
        <v>0</v>
      </c>
      <c r="G80">
        <f>ป2.2!G43</f>
        <v>0</v>
      </c>
    </row>
    <row r="81" spans="1:7">
      <c r="A81" t="s">
        <v>88</v>
      </c>
      <c r="B81">
        <f>ป3.1!B6</f>
        <v>3149</v>
      </c>
      <c r="C81">
        <f>ป3.1!C6</f>
        <v>1570501349875</v>
      </c>
      <c r="D81">
        <f>ป3.1!D6</f>
        <v>40579</v>
      </c>
      <c r="E81" t="str">
        <f>ป3.1!E6</f>
        <v>เด็กชาย</v>
      </c>
      <c r="F81" t="str">
        <f>ป3.1!F6</f>
        <v>ชยานันต์</v>
      </c>
      <c r="G81" t="str">
        <f>ป3.1!G6</f>
        <v>มณีรัตน์</v>
      </c>
    </row>
    <row r="82" spans="1:7">
      <c r="A82" t="s">
        <v>88</v>
      </c>
      <c r="B82">
        <f>ป3.1!B7</f>
        <v>3196</v>
      </c>
      <c r="C82">
        <f>ป3.1!C7</f>
        <v>1539901110576</v>
      </c>
      <c r="D82">
        <f>ป3.1!D7</f>
        <v>40683</v>
      </c>
      <c r="E82" t="str">
        <f>ป3.1!E7</f>
        <v>เด็กชาย</v>
      </c>
      <c r="F82" t="str">
        <f>ป3.1!F7</f>
        <v>กฤตภาส</v>
      </c>
      <c r="G82" t="str">
        <f>ป3.1!G7</f>
        <v xml:space="preserve">เกษมสุข </v>
      </c>
    </row>
    <row r="83" spans="1:7">
      <c r="A83" t="s">
        <v>88</v>
      </c>
      <c r="B83">
        <f>ป3.1!B8</f>
        <v>3197</v>
      </c>
      <c r="C83">
        <f>ป3.1!C8</f>
        <v>1570501352574</v>
      </c>
      <c r="D83">
        <f>ป3.1!D8</f>
        <v>40797</v>
      </c>
      <c r="E83" t="str">
        <f>ป3.1!E8</f>
        <v>เด็กชาย</v>
      </c>
      <c r="F83" t="str">
        <f>ป3.1!F8</f>
        <v>กฤษฎา</v>
      </c>
      <c r="G83" t="str">
        <f>ป3.1!G8</f>
        <v xml:space="preserve">จันทร์ตา </v>
      </c>
    </row>
    <row r="84" spans="1:7">
      <c r="A84" t="s">
        <v>88</v>
      </c>
      <c r="B84">
        <f>ป3.1!B9</f>
        <v>3201</v>
      </c>
      <c r="C84">
        <f>ป3.1!C9</f>
        <v>1570501355298</v>
      </c>
      <c r="D84">
        <f>ป3.1!D9</f>
        <v>40974</v>
      </c>
      <c r="E84" t="str">
        <f>ป3.1!E9</f>
        <v>เด็กชาย</v>
      </c>
      <c r="F84" t="str">
        <f>ป3.1!F9</f>
        <v>ธณัชชนม์</v>
      </c>
      <c r="G84" t="str">
        <f>ป3.1!G9</f>
        <v xml:space="preserve">ติ๊บปละ </v>
      </c>
    </row>
    <row r="85" spans="1:7">
      <c r="A85" t="s">
        <v>88</v>
      </c>
      <c r="B85">
        <f>ป3.1!B10</f>
        <v>3204</v>
      </c>
      <c r="C85">
        <f>ป3.1!C10</f>
        <v>1570501354771</v>
      </c>
      <c r="D85">
        <f>ป3.1!D10</f>
        <v>40924</v>
      </c>
      <c r="E85" t="str">
        <f>ป3.1!E10</f>
        <v>เด็กชาย</v>
      </c>
      <c r="F85" t="str">
        <f>ป3.1!F10</f>
        <v>วรากร</v>
      </c>
      <c r="G85" t="str">
        <f>ป3.1!G10</f>
        <v xml:space="preserve">วิรัตนเกษม </v>
      </c>
    </row>
    <row r="86" spans="1:7">
      <c r="A86" t="s">
        <v>88</v>
      </c>
      <c r="B86">
        <f>ป3.1!B11</f>
        <v>3206</v>
      </c>
      <c r="C86">
        <f>ป3.1!C11</f>
        <v>1579901511317</v>
      </c>
      <c r="D86">
        <f>ป3.1!D11</f>
        <v>40947</v>
      </c>
      <c r="E86" t="str">
        <f>ป3.1!E11</f>
        <v>เด็กชาย</v>
      </c>
      <c r="F86" t="str">
        <f>ป3.1!F11</f>
        <v>อนุสรณ์</v>
      </c>
      <c r="G86" t="str">
        <f>ป3.1!G11</f>
        <v xml:space="preserve">อายี </v>
      </c>
    </row>
    <row r="87" spans="1:7">
      <c r="A87" t="s">
        <v>88</v>
      </c>
      <c r="B87">
        <f>ป3.1!B12</f>
        <v>3371</v>
      </c>
      <c r="C87">
        <f>ป3.1!C12</f>
        <v>1579901508430</v>
      </c>
      <c r="D87">
        <f>ป3.1!D12</f>
        <v>40931</v>
      </c>
      <c r="E87" t="str">
        <f>ป3.1!E12</f>
        <v>เด็กชาย</v>
      </c>
      <c r="F87" t="str">
        <f>ป3.1!F12</f>
        <v>ณัฐพัฒน์</v>
      </c>
      <c r="G87" t="str">
        <f>ป3.1!G12</f>
        <v xml:space="preserve">ลาวพันธ์ </v>
      </c>
    </row>
    <row r="88" spans="1:7">
      <c r="A88" t="s">
        <v>88</v>
      </c>
      <c r="B88">
        <f>ป3.1!B13</f>
        <v>3389</v>
      </c>
      <c r="C88">
        <f>ป3.1!C13</f>
        <v>1570501353392</v>
      </c>
      <c r="D88">
        <f>ป3.1!D13</f>
        <v>40839</v>
      </c>
      <c r="E88" t="str">
        <f>ป3.1!E13</f>
        <v>เด็กชาย</v>
      </c>
      <c r="F88" t="str">
        <f>ป3.1!F13</f>
        <v>ธนภูมิ</v>
      </c>
      <c r="G88" t="str">
        <f>ป3.1!G13</f>
        <v xml:space="preserve">ใจหล้า </v>
      </c>
    </row>
    <row r="89" spans="1:7">
      <c r="A89" t="s">
        <v>88</v>
      </c>
      <c r="B89">
        <f>ป3.1!B14</f>
        <v>3491</v>
      </c>
      <c r="C89">
        <f>ป3.1!C14</f>
        <v>1579901482864</v>
      </c>
      <c r="D89">
        <f>ป3.1!D14</f>
        <v>40784</v>
      </c>
      <c r="E89" t="str">
        <f>ป3.1!E14</f>
        <v>เด็กชาย</v>
      </c>
      <c r="F89" t="str">
        <f>ป3.1!F14</f>
        <v>จักรพัทร</v>
      </c>
      <c r="G89" t="str">
        <f>ป3.1!G14</f>
        <v>จันทร์ประสิทธิ์</v>
      </c>
    </row>
    <row r="90" spans="1:7">
      <c r="A90" t="s">
        <v>88</v>
      </c>
      <c r="B90">
        <f>ป3.1!B15</f>
        <v>3589</v>
      </c>
      <c r="C90">
        <f>ป3.1!C15</f>
        <v>1579901470378</v>
      </c>
      <c r="D90">
        <f>ป3.1!D15</f>
        <v>40715</v>
      </c>
      <c r="E90" t="str">
        <f>ป3.1!E15</f>
        <v>เด็กชาย</v>
      </c>
      <c r="F90" t="str">
        <f>ป3.1!F15</f>
        <v>กมลภพ</v>
      </c>
      <c r="G90" t="str">
        <f>ป3.1!G15</f>
        <v>อารีย์วัฒนะธรรม</v>
      </c>
    </row>
    <row r="91" spans="1:7">
      <c r="A91" t="s">
        <v>88</v>
      </c>
      <c r="B91">
        <f>ป3.1!B16</f>
        <v>3590</v>
      </c>
      <c r="C91">
        <f>ป3.1!C16</f>
        <v>1102004332384</v>
      </c>
      <c r="D91">
        <f>ป3.1!D16</f>
        <v>40933</v>
      </c>
      <c r="E91" t="str">
        <f>ป3.1!E16</f>
        <v>เด็กชาย</v>
      </c>
      <c r="F91" t="str">
        <f>ป3.1!F16</f>
        <v>คชราช</v>
      </c>
      <c r="G91" t="str">
        <f>ป3.1!G16</f>
        <v>ราชคม</v>
      </c>
    </row>
    <row r="92" spans="1:7">
      <c r="A92" t="s">
        <v>88</v>
      </c>
      <c r="B92" t="e">
        <f>ป3.1!#REF!</f>
        <v>#REF!</v>
      </c>
      <c r="C92" t="e">
        <f>ป3.1!#REF!</f>
        <v>#REF!</v>
      </c>
      <c r="D92" t="e">
        <f>ป3.1!#REF!</f>
        <v>#REF!</v>
      </c>
      <c r="E92" t="e">
        <f>ป3.1!#REF!</f>
        <v>#REF!</v>
      </c>
      <c r="F92" t="e">
        <f>ป3.1!#REF!</f>
        <v>#REF!</v>
      </c>
      <c r="G92" t="e">
        <f>ป3.1!#REF!</f>
        <v>#REF!</v>
      </c>
    </row>
    <row r="93" spans="1:7">
      <c r="A93" t="s">
        <v>88</v>
      </c>
      <c r="B93">
        <f>ป3.1!B17</f>
        <v>3592</v>
      </c>
      <c r="C93">
        <f>ป3.1!C17</f>
        <v>1579901501630</v>
      </c>
      <c r="D93">
        <f>ป3.1!D17</f>
        <v>40893</v>
      </c>
      <c r="E93" t="str">
        <f>ป3.1!E17</f>
        <v>เด็กชาย</v>
      </c>
      <c r="F93" t="str">
        <f>ป3.1!F17</f>
        <v>ชินภัทร</v>
      </c>
      <c r="G93" t="str">
        <f>ป3.1!G17</f>
        <v>ภักดี</v>
      </c>
    </row>
    <row r="94" spans="1:7">
      <c r="A94" t="s">
        <v>88</v>
      </c>
      <c r="B94">
        <f>ป3.1!B18</f>
        <v>3593</v>
      </c>
      <c r="C94">
        <f>ป3.1!C18</f>
        <v>1579901498485</v>
      </c>
      <c r="D94">
        <f>ป3.1!D18</f>
        <v>40877</v>
      </c>
      <c r="E94" t="str">
        <f>ป3.1!E18</f>
        <v>เด็กชาย</v>
      </c>
      <c r="F94" t="str">
        <f>ป3.1!F18</f>
        <v>ธนกฤต</v>
      </c>
      <c r="G94" t="str">
        <f>ป3.1!G18</f>
        <v>ถาน้อย</v>
      </c>
    </row>
    <row r="95" spans="1:7">
      <c r="A95" t="s">
        <v>88</v>
      </c>
      <c r="B95">
        <f>ป3.1!B20</f>
        <v>3132</v>
      </c>
      <c r="C95">
        <f>ป3.1!C20</f>
        <v>1570501348992</v>
      </c>
      <c r="D95">
        <f>ป3.1!D20</f>
        <v>40523</v>
      </c>
      <c r="E95" t="str">
        <f>ป3.1!E20</f>
        <v>เด็กหญิง</v>
      </c>
      <c r="F95" t="str">
        <f>ป3.1!F20</f>
        <v>จุรีรัตน์</v>
      </c>
      <c r="G95" t="str">
        <f>ป3.1!G20</f>
        <v xml:space="preserve">มุ่งเจริญ </v>
      </c>
    </row>
    <row r="96" spans="1:7">
      <c r="A96" t="s">
        <v>88</v>
      </c>
      <c r="B96">
        <f>ป3.1!B21</f>
        <v>3208</v>
      </c>
      <c r="C96">
        <f>ป3.1!C21</f>
        <v>1500101156026</v>
      </c>
      <c r="D96">
        <f>ป3.1!D21</f>
        <v>239006</v>
      </c>
      <c r="E96" t="str">
        <f>ป3.1!E21</f>
        <v>เด็กหญิง</v>
      </c>
      <c r="F96" t="str">
        <f>ป3.1!F21</f>
        <v xml:space="preserve">กฤตพร </v>
      </c>
      <c r="G96" t="str">
        <f>ป3.1!G21</f>
        <v xml:space="preserve">เสนา </v>
      </c>
    </row>
    <row r="97" spans="1:7">
      <c r="A97" t="s">
        <v>88</v>
      </c>
      <c r="B97">
        <f>ป3.1!B22</f>
        <v>3211</v>
      </c>
      <c r="C97">
        <f>ป3.1!C22</f>
        <v>1570501351322</v>
      </c>
      <c r="D97">
        <f>ป3.1!D22</f>
        <v>40685</v>
      </c>
      <c r="E97" t="str">
        <f>ป3.1!E22</f>
        <v>เด็กหญิง</v>
      </c>
      <c r="F97" t="str">
        <f>ป3.1!F22</f>
        <v>จิรภิญญา</v>
      </c>
      <c r="G97" t="str">
        <f>ป3.1!G22</f>
        <v xml:space="preserve">สมบุญ </v>
      </c>
    </row>
    <row r="98" spans="1:7">
      <c r="A98" t="s">
        <v>88</v>
      </c>
      <c r="B98">
        <f>ป3.1!B23</f>
        <v>3213</v>
      </c>
      <c r="C98">
        <f>ป3.1!C23</f>
        <v>1570501352035</v>
      </c>
      <c r="D98">
        <f>ป3.1!D23</f>
        <v>40753</v>
      </c>
      <c r="E98" t="str">
        <f>ป3.1!E23</f>
        <v>เด็กหญิง</v>
      </c>
      <c r="F98" t="str">
        <f>ป3.1!F23</f>
        <v>ณกัญญา</v>
      </c>
      <c r="G98" t="str">
        <f>ป3.1!G23</f>
        <v xml:space="preserve">มาเยอะ </v>
      </c>
    </row>
    <row r="99" spans="1:7">
      <c r="A99" t="s">
        <v>88</v>
      </c>
      <c r="B99">
        <f>ป3.1!B24</f>
        <v>3216</v>
      </c>
      <c r="C99">
        <f>ป3.1!C24</f>
        <v>1570501353635</v>
      </c>
      <c r="D99">
        <f>ป3.1!D24</f>
        <v>40857</v>
      </c>
      <c r="E99" t="str">
        <f>ป3.1!E24</f>
        <v>เด็กหญิง</v>
      </c>
      <c r="F99" t="str">
        <f>ป3.1!F24</f>
        <v>ปพิชญา</v>
      </c>
      <c r="G99" t="str">
        <f>ป3.1!G24</f>
        <v xml:space="preserve">เชื้อเมืองพาน </v>
      </c>
    </row>
    <row r="100" spans="1:7">
      <c r="A100" t="s">
        <v>88</v>
      </c>
      <c r="B100">
        <f>ป3.1!B25</f>
        <v>3297</v>
      </c>
      <c r="C100">
        <f>ป3.1!C25</f>
        <v>1570501354071</v>
      </c>
      <c r="D100">
        <f>ป3.1!D25</f>
        <v>40884</v>
      </c>
      <c r="E100" t="str">
        <f>ป3.1!E25</f>
        <v>เด็กหญิง</v>
      </c>
      <c r="F100" t="str">
        <f>ป3.1!F25</f>
        <v>รังษิยา</v>
      </c>
      <c r="G100" t="str">
        <f>ป3.1!G25</f>
        <v xml:space="preserve">กุนศิล </v>
      </c>
    </row>
    <row r="101" spans="1:7">
      <c r="A101" t="s">
        <v>88</v>
      </c>
      <c r="B101">
        <f>ป3.1!B26</f>
        <v>3299</v>
      </c>
      <c r="C101">
        <f>ป3.1!C26</f>
        <v>7103500009545</v>
      </c>
      <c r="D101">
        <f>ป3.1!D26</f>
        <v>40529</v>
      </c>
      <c r="E101" t="str">
        <f>ป3.1!E26</f>
        <v>เด็กหญิง</v>
      </c>
      <c r="F101" t="str">
        <f>ป3.1!F26</f>
        <v>ศิริพร</v>
      </c>
      <c r="G101" t="str">
        <f>ป3.1!G26</f>
        <v xml:space="preserve"> - </v>
      </c>
    </row>
    <row r="102" spans="1:7">
      <c r="A102" t="s">
        <v>88</v>
      </c>
      <c r="B102">
        <f>ป3.1!B27</f>
        <v>3366</v>
      </c>
      <c r="C102">
        <f>ป3.1!C27</f>
        <v>1579901504795</v>
      </c>
      <c r="D102">
        <f>ป3.1!D27</f>
        <v>40912</v>
      </c>
      <c r="E102" t="str">
        <f>ป3.1!E27</f>
        <v>เด็กหญิง</v>
      </c>
      <c r="F102" t="str">
        <f>ป3.1!F27</f>
        <v>ณัฐวดี</v>
      </c>
      <c r="G102" t="str">
        <f>ป3.1!G27</f>
        <v xml:space="preserve">มาลานัน </v>
      </c>
    </row>
    <row r="103" spans="1:7">
      <c r="A103" t="s">
        <v>88</v>
      </c>
      <c r="B103">
        <f>ป3.1!B28</f>
        <v>3394</v>
      </c>
      <c r="C103">
        <f>ป3.1!C28</f>
        <v>1570501354640</v>
      </c>
      <c r="D103">
        <f>ป3.1!D28</f>
        <v>40921</v>
      </c>
      <c r="E103" t="str">
        <f>ป3.1!E28</f>
        <v>เด็กหญิง</v>
      </c>
      <c r="F103" t="str">
        <f>ป3.1!F28</f>
        <v>ปานวาด</v>
      </c>
      <c r="G103" t="str">
        <f>ป3.1!G28</f>
        <v xml:space="preserve">ไชยวงค์ </v>
      </c>
    </row>
    <row r="104" spans="1:7">
      <c r="A104" t="s">
        <v>88</v>
      </c>
      <c r="B104">
        <f>ป3.1!B29</f>
        <v>3490</v>
      </c>
      <c r="C104">
        <f>ป3.1!C29</f>
        <v>1579901512909</v>
      </c>
      <c r="D104">
        <f>ป3.1!D29</f>
        <v>40958</v>
      </c>
      <c r="E104" t="str">
        <f>ป3.1!E29</f>
        <v>เด็กหญิง</v>
      </c>
      <c r="F104" t="str">
        <f>ป3.1!F29</f>
        <v>ปารณีย์</v>
      </c>
      <c r="G104" t="str">
        <f>ป3.1!G29</f>
        <v>บัวยั่งยืน</v>
      </c>
    </row>
    <row r="105" spans="1:7">
      <c r="A105" t="s">
        <v>88</v>
      </c>
      <c r="B105">
        <f>ป3.1!B30</f>
        <v>3596</v>
      </c>
      <c r="C105">
        <f>ป3.1!C30</f>
        <v>1579901497594</v>
      </c>
      <c r="D105">
        <f>ป3.1!D30</f>
        <v>40872</v>
      </c>
      <c r="E105" t="str">
        <f>ป3.1!E30</f>
        <v>เด็กหญิง</v>
      </c>
      <c r="F105" t="str">
        <f>ป3.1!F30</f>
        <v>ณรินธิรา</v>
      </c>
      <c r="G105" t="str">
        <f>ป3.1!G30</f>
        <v>บัวทะนะ</v>
      </c>
    </row>
    <row r="106" spans="1:7">
      <c r="A106" t="s">
        <v>88</v>
      </c>
      <c r="B106">
        <f>ป3.1!B31</f>
        <v>3597</v>
      </c>
      <c r="C106">
        <f>ป3.1!C31</f>
        <v>1576900001347</v>
      </c>
      <c r="D106">
        <f>ป3.1!D31</f>
        <v>40724</v>
      </c>
      <c r="E106" t="str">
        <f>ป3.1!E31</f>
        <v>เด็กหญิง</v>
      </c>
      <c r="F106" t="str">
        <f>ป3.1!F31</f>
        <v>พิมลแข</v>
      </c>
      <c r="G106" t="str">
        <f>ป3.1!G31</f>
        <v>แก้วมาลา</v>
      </c>
    </row>
    <row r="107" spans="1:7">
      <c r="A107" t="s">
        <v>88</v>
      </c>
      <c r="B107">
        <f>ป3.1!B32</f>
        <v>3598</v>
      </c>
      <c r="C107">
        <f>ป3.1!C32</f>
        <v>1229901400038</v>
      </c>
      <c r="D107">
        <f>ป3.1!D32</f>
        <v>40841</v>
      </c>
      <c r="E107" t="str">
        <f>ป3.1!E32</f>
        <v>เด็กหญิง</v>
      </c>
      <c r="F107" t="str">
        <f>ป3.1!F32</f>
        <v>วรรณวิสา</v>
      </c>
      <c r="G107" t="str">
        <f>ป3.1!G32</f>
        <v>ละมั่งทอง</v>
      </c>
    </row>
    <row r="108" spans="1:7">
      <c r="A108" t="s">
        <v>88</v>
      </c>
      <c r="B108">
        <f>ป3.1!B33</f>
        <v>3599</v>
      </c>
      <c r="C108">
        <f>ป3.1!C33</f>
        <v>1570501351918</v>
      </c>
      <c r="D108">
        <f>ป3.1!D33</f>
        <v>40745</v>
      </c>
      <c r="E108" t="str">
        <f>ป3.1!E33</f>
        <v>เด็กหญิง</v>
      </c>
      <c r="F108" t="str">
        <f>ป3.1!F33</f>
        <v>วรลักษณ์</v>
      </c>
      <c r="G108" t="str">
        <f>ป3.1!G33</f>
        <v>วรกิตติกรกุล</v>
      </c>
    </row>
    <row r="109" spans="1:7">
      <c r="A109" t="s">
        <v>88</v>
      </c>
      <c r="B109">
        <f>ป3.1!B34</f>
        <v>3600</v>
      </c>
      <c r="C109">
        <f>ป3.1!C34</f>
        <v>1739902574493</v>
      </c>
      <c r="D109">
        <f>ป3.1!D34</f>
        <v>40943</v>
      </c>
      <c r="E109" t="str">
        <f>ป3.1!E34</f>
        <v>เด็กหญิง</v>
      </c>
      <c r="F109" t="str">
        <f>ป3.1!F34</f>
        <v>ศศิธร</v>
      </c>
      <c r="G109" t="str">
        <f>ป3.1!G34</f>
        <v>พรหมมา</v>
      </c>
    </row>
    <row r="110" spans="1:7">
      <c r="A110" t="s">
        <v>88</v>
      </c>
      <c r="B110">
        <f>ป3.1!B35</f>
        <v>3601</v>
      </c>
      <c r="C110">
        <f>ป3.1!C35</f>
        <v>1509966904941</v>
      </c>
      <c r="D110">
        <f>ป3.1!D35</f>
        <v>41020</v>
      </c>
      <c r="E110" t="str">
        <f>ป3.1!E35</f>
        <v>เด็กหญิง</v>
      </c>
      <c r="F110" t="str">
        <f>ป3.1!F35</f>
        <v>ศิริกัลยา</v>
      </c>
      <c r="G110" t="str">
        <f>ป3.1!G35</f>
        <v>คำเหล็กดี</v>
      </c>
    </row>
    <row r="111" spans="1:7">
      <c r="A111" t="s">
        <v>88</v>
      </c>
      <c r="B111">
        <f>ป3.1!B36</f>
        <v>3602</v>
      </c>
      <c r="C111">
        <f>ป3.1!C36</f>
        <v>1570501351772</v>
      </c>
      <c r="D111">
        <f>ป3.1!D36</f>
        <v>40737</v>
      </c>
      <c r="E111" t="str">
        <f>ป3.1!E36</f>
        <v>เด็กหญิง</v>
      </c>
      <c r="F111" t="str">
        <f>ป3.1!F36</f>
        <v>อารีรัตน์</v>
      </c>
      <c r="G111" t="str">
        <f>ป3.1!G36</f>
        <v>ยะปิ๋ว</v>
      </c>
    </row>
    <row r="112" spans="1:7">
      <c r="B112">
        <f>ป3.1!B37</f>
        <v>3861</v>
      </c>
      <c r="C112">
        <f>ป3.1!C37</f>
        <v>1570501353783</v>
      </c>
      <c r="D112">
        <f>ป3.1!D37</f>
        <v>40865</v>
      </c>
      <c r="E112" t="str">
        <f>ป3.1!E37</f>
        <v>เด็กหญิง</v>
      </c>
      <c r="F112" t="str">
        <f>ป3.1!F37</f>
        <v>ปรีชญาพร</v>
      </c>
      <c r="G112" t="str">
        <f>ป3.1!G37</f>
        <v>กันธะ</v>
      </c>
    </row>
    <row r="113" spans="1:7">
      <c r="B113">
        <f>ป3.1!B38</f>
        <v>0</v>
      </c>
      <c r="C113">
        <f>ป3.1!C38</f>
        <v>0</v>
      </c>
      <c r="D113">
        <f>ป3.1!D38</f>
        <v>0</v>
      </c>
      <c r="E113">
        <f>ป3.1!E38</f>
        <v>0</v>
      </c>
      <c r="F113">
        <f>ป3.1!F38</f>
        <v>0</v>
      </c>
      <c r="G113">
        <f>ป3.1!G38</f>
        <v>0</v>
      </c>
    </row>
    <row r="114" spans="1:7">
      <c r="B114">
        <f>ป3.1!B39</f>
        <v>0</v>
      </c>
      <c r="C114">
        <f>ป3.1!C39</f>
        <v>0</v>
      </c>
      <c r="D114">
        <f>ป3.1!D39</f>
        <v>0</v>
      </c>
      <c r="E114">
        <f>ป3.1!E39</f>
        <v>0</v>
      </c>
      <c r="F114">
        <f>ป3.1!F39</f>
        <v>0</v>
      </c>
      <c r="G114">
        <f>ป3.1!G39</f>
        <v>0</v>
      </c>
    </row>
    <row r="115" spans="1:7">
      <c r="B115">
        <f>ป3.1!B40</f>
        <v>0</v>
      </c>
      <c r="C115">
        <f>ป3.1!C40</f>
        <v>0</v>
      </c>
      <c r="D115">
        <f>ป3.1!D40</f>
        <v>0</v>
      </c>
      <c r="E115">
        <f>ป3.1!E40</f>
        <v>0</v>
      </c>
      <c r="F115">
        <f>ป3.1!F40</f>
        <v>0</v>
      </c>
      <c r="G115">
        <f>ป3.1!G40</f>
        <v>0</v>
      </c>
    </row>
    <row r="116" spans="1:7">
      <c r="B116">
        <f>ป3.1!B41</f>
        <v>0</v>
      </c>
      <c r="C116">
        <f>ป3.1!C41</f>
        <v>0</v>
      </c>
      <c r="D116">
        <f>ป3.1!D41</f>
        <v>0</v>
      </c>
      <c r="E116">
        <f>ป3.1!E41</f>
        <v>0</v>
      </c>
      <c r="F116">
        <f>ป3.1!F41</f>
        <v>0</v>
      </c>
      <c r="G116">
        <f>ป3.1!G41</f>
        <v>0</v>
      </c>
    </row>
    <row r="117" spans="1:7">
      <c r="B117">
        <f>ป3.1!B42</f>
        <v>0</v>
      </c>
      <c r="C117">
        <f>ป3.1!C42</f>
        <v>0</v>
      </c>
      <c r="D117">
        <f>ป3.1!D42</f>
        <v>0</v>
      </c>
      <c r="E117">
        <f>ป3.1!E42</f>
        <v>0</v>
      </c>
      <c r="F117">
        <f>ป3.1!F42</f>
        <v>0</v>
      </c>
      <c r="G117">
        <f>ป3.1!G42</f>
        <v>0</v>
      </c>
    </row>
    <row r="118" spans="1:7">
      <c r="B118">
        <f>ป3.1!B43</f>
        <v>0</v>
      </c>
      <c r="C118">
        <f>ป3.1!C43</f>
        <v>0</v>
      </c>
      <c r="D118">
        <f>ป3.1!D43</f>
        <v>0</v>
      </c>
      <c r="E118">
        <f>ป3.1!E43</f>
        <v>0</v>
      </c>
      <c r="F118">
        <f>ป3.1!F43</f>
        <v>0</v>
      </c>
      <c r="G118">
        <f>ป3.1!G43</f>
        <v>0</v>
      </c>
    </row>
    <row r="119" spans="1:7">
      <c r="B119">
        <f>ป3.1!B44</f>
        <v>0</v>
      </c>
      <c r="C119">
        <f>ป3.1!C44</f>
        <v>0</v>
      </c>
      <c r="D119">
        <f>ป3.1!D44</f>
        <v>0</v>
      </c>
      <c r="E119">
        <f>ป3.1!E44</f>
        <v>0</v>
      </c>
      <c r="F119">
        <f>ป3.1!F44</f>
        <v>0</v>
      </c>
      <c r="G119">
        <f>ป3.1!G44</f>
        <v>0</v>
      </c>
    </row>
    <row r="120" spans="1:7">
      <c r="B120">
        <f>ป3.1!B45</f>
        <v>0</v>
      </c>
      <c r="C120">
        <f>ป3.1!C45</f>
        <v>0</v>
      </c>
      <c r="D120">
        <f>ป3.1!D45</f>
        <v>0</v>
      </c>
      <c r="E120">
        <f>ป3.1!E45</f>
        <v>0</v>
      </c>
      <c r="F120">
        <f>ป3.1!F45</f>
        <v>0</v>
      </c>
      <c r="G120">
        <f>ป3.1!G45</f>
        <v>0</v>
      </c>
    </row>
    <row r="121" spans="1:7">
      <c r="A121" t="s">
        <v>113</v>
      </c>
      <c r="B121">
        <f>ป3.2!B6</f>
        <v>3118</v>
      </c>
      <c r="C121">
        <f>ป3.2!C6</f>
        <v>1417300067900</v>
      </c>
      <c r="D121">
        <f>ป3.2!D6</f>
        <v>40509</v>
      </c>
      <c r="E121" t="str">
        <f>ป3.2!E6</f>
        <v>เด็กชาย</v>
      </c>
      <c r="F121" t="str">
        <f>ป3.2!F6</f>
        <v>สุรเชษฐ์</v>
      </c>
      <c r="G121" t="str">
        <f>ป3.2!G6</f>
        <v xml:space="preserve">เชื้อเมืองพาน  </v>
      </c>
    </row>
    <row r="122" spans="1:7">
      <c r="A122" t="s">
        <v>113</v>
      </c>
      <c r="B122">
        <f>ป3.2!B7</f>
        <v>3198</v>
      </c>
      <c r="C122">
        <f>ป3.2!C7</f>
        <v>1570501352710</v>
      </c>
      <c r="D122">
        <f>ป3.2!D7</f>
        <v>40804</v>
      </c>
      <c r="E122" t="str">
        <f>ป3.2!E7</f>
        <v>เด็กชาย</v>
      </c>
      <c r="F122" t="str">
        <f>ป3.2!F7</f>
        <v>ก้องฤทธา</v>
      </c>
      <c r="G122" t="str">
        <f>ป3.2!G7</f>
        <v>กิติมา</v>
      </c>
    </row>
    <row r="123" spans="1:7">
      <c r="A123" t="s">
        <v>113</v>
      </c>
      <c r="B123">
        <f>ป3.2!B8</f>
        <v>3200</v>
      </c>
      <c r="C123">
        <f>ป3.2!C8</f>
        <v>1779900479582</v>
      </c>
      <c r="D123">
        <f>ป3.2!D8</f>
        <v>41007</v>
      </c>
      <c r="E123" t="str">
        <f>ป3.2!E8</f>
        <v>เด็กชาย</v>
      </c>
      <c r="F123" t="str">
        <f>ป3.2!F8</f>
        <v>ณฐกร</v>
      </c>
      <c r="G123" t="str">
        <f>ป3.2!G8</f>
        <v>มะลีลี</v>
      </c>
    </row>
    <row r="124" spans="1:7">
      <c r="A124" t="s">
        <v>113</v>
      </c>
      <c r="B124">
        <f>ป3.2!B9</f>
        <v>3203</v>
      </c>
      <c r="C124">
        <f>ป3.2!C9</f>
        <v>1429900766312</v>
      </c>
      <c r="D124">
        <f>ป3.2!D9</f>
        <v>40732</v>
      </c>
      <c r="E124" t="str">
        <f>ป3.2!E9</f>
        <v>เด็กชาย</v>
      </c>
      <c r="F124" t="str">
        <f>ป3.2!F9</f>
        <v>ธนาธิป</v>
      </c>
      <c r="G124" t="str">
        <f>ป3.2!G9</f>
        <v>พรหมถาวร</v>
      </c>
    </row>
    <row r="125" spans="1:7">
      <c r="A125" t="s">
        <v>113</v>
      </c>
      <c r="B125">
        <f>ป3.2!B10</f>
        <v>3207</v>
      </c>
      <c r="C125">
        <f>ป3.2!C10</f>
        <v>1579901467181</v>
      </c>
      <c r="D125">
        <f>ป3.2!D10</f>
        <v>40698</v>
      </c>
      <c r="E125" t="str">
        <f>ป3.2!E10</f>
        <v>เด็กชาย</v>
      </c>
      <c r="F125" t="str">
        <f>ป3.2!F10</f>
        <v>เอกวิทย์</v>
      </c>
      <c r="G125" t="str">
        <f>ป3.2!G10</f>
        <v>ชัยชนะ</v>
      </c>
    </row>
    <row r="126" spans="1:7">
      <c r="A126" t="s">
        <v>113</v>
      </c>
      <c r="B126">
        <f>ป3.2!B11</f>
        <v>3242</v>
      </c>
      <c r="C126">
        <f>ป3.2!C11</f>
        <v>1570501347155</v>
      </c>
      <c r="D126">
        <f>ป3.2!D11</f>
        <v>40400</v>
      </c>
      <c r="E126" t="str">
        <f>ป3.2!E11</f>
        <v>เด็กชาย</v>
      </c>
      <c r="F126" t="str">
        <f>ป3.2!F11</f>
        <v>ปัญญา</v>
      </c>
      <c r="G126" t="str">
        <f>ป3.2!G11</f>
        <v xml:space="preserve">พรมข่าย </v>
      </c>
    </row>
    <row r="127" spans="1:7">
      <c r="A127" t="s">
        <v>113</v>
      </c>
      <c r="B127">
        <f>ป3.2!B12</f>
        <v>3396</v>
      </c>
      <c r="C127">
        <f>ป3.2!C12</f>
        <v>1570501351811</v>
      </c>
      <c r="D127">
        <f>ป3.2!D12</f>
        <v>40742</v>
      </c>
      <c r="E127" t="str">
        <f>ป3.2!E12</f>
        <v>เด็กชาย</v>
      </c>
      <c r="F127" t="str">
        <f>ป3.2!F12</f>
        <v>บดินทร์</v>
      </c>
      <c r="G127" t="str">
        <f>ป3.2!G12</f>
        <v>เตจ๊ะน้อย</v>
      </c>
    </row>
    <row r="128" spans="1:7">
      <c r="A128" t="s">
        <v>113</v>
      </c>
      <c r="B128">
        <f>ป3.2!B13</f>
        <v>3399</v>
      </c>
      <c r="C128">
        <f>ป3.2!C13</f>
        <v>1909803661396</v>
      </c>
      <c r="D128">
        <f>ป3.2!D13</f>
        <v>40693</v>
      </c>
      <c r="E128" t="str">
        <f>ป3.2!E13</f>
        <v>เด็กชาย</v>
      </c>
      <c r="F128" t="str">
        <f>ป3.2!F13</f>
        <v>ณัฐวัฒน์</v>
      </c>
      <c r="G128" t="str">
        <f>ป3.2!G13</f>
        <v>พุทธะวงค์</v>
      </c>
    </row>
    <row r="129" spans="1:7">
      <c r="A129" t="s">
        <v>113</v>
      </c>
      <c r="B129">
        <f>ป3.2!B14</f>
        <v>3603</v>
      </c>
      <c r="C129">
        <f>ป3.2!C14</f>
        <v>1579901481701</v>
      </c>
      <c r="D129">
        <f>ป3.2!D14</f>
        <v>40788</v>
      </c>
      <c r="E129" t="str">
        <f>ป3.2!E14</f>
        <v>เด็กชาย</v>
      </c>
      <c r="F129" t="str">
        <f>ป3.2!F14</f>
        <v>ณภัทรกร</v>
      </c>
      <c r="G129" t="str">
        <f>ป3.2!G14</f>
        <v>แสนคำ</v>
      </c>
    </row>
    <row r="130" spans="1:7">
      <c r="A130" t="s">
        <v>113</v>
      </c>
      <c r="B130">
        <f>ป3.2!B15</f>
        <v>3604</v>
      </c>
      <c r="C130">
        <f>ป3.2!C15</f>
        <v>1570501355727</v>
      </c>
      <c r="D130">
        <f>ป3.2!D15</f>
        <v>41006</v>
      </c>
      <c r="E130" t="str">
        <f>ป3.2!E15</f>
        <v>เด็กชาย</v>
      </c>
      <c r="F130" t="str">
        <f>ป3.2!F15</f>
        <v>ธัญกร</v>
      </c>
      <c r="G130" t="str">
        <f>ป3.2!G15</f>
        <v>อยู่ไทย</v>
      </c>
    </row>
    <row r="131" spans="1:7">
      <c r="A131" t="s">
        <v>113</v>
      </c>
      <c r="B131">
        <f>ป3.2!B16</f>
        <v>3605</v>
      </c>
      <c r="C131">
        <f>ป3.2!C16</f>
        <v>1570501351543</v>
      </c>
      <c r="D131">
        <f>ป3.2!D16</f>
        <v>40723</v>
      </c>
      <c r="E131" t="str">
        <f>ป3.2!E16</f>
        <v>เด็กชาย</v>
      </c>
      <c r="F131" t="str">
        <f>ป3.2!F16</f>
        <v>นุชินธร</v>
      </c>
      <c r="G131" t="str">
        <f>ป3.2!G16</f>
        <v>วงค์คำลือ</v>
      </c>
    </row>
    <row r="132" spans="1:7">
      <c r="A132" t="s">
        <v>113</v>
      </c>
      <c r="B132">
        <f>ป3.2!B17</f>
        <v>3606</v>
      </c>
      <c r="C132">
        <f>ป3.2!C17</f>
        <v>1567700030301</v>
      </c>
      <c r="D132">
        <f>ป3.2!D17</f>
        <v>40757</v>
      </c>
      <c r="E132" t="str">
        <f>ป3.2!E17</f>
        <v>เด็กชาย</v>
      </c>
      <c r="F132" t="str">
        <f>ป3.2!F17</f>
        <v>เนติวุฒิ</v>
      </c>
      <c r="G132" t="str">
        <f>ป3.2!G17</f>
        <v>สอนธิ</v>
      </c>
    </row>
    <row r="133" spans="1:7">
      <c r="A133" t="s">
        <v>113</v>
      </c>
      <c r="B133">
        <f>ป3.2!B18</f>
        <v>3607</v>
      </c>
      <c r="C133">
        <f>ป3.2!C18</f>
        <v>1570501357029</v>
      </c>
      <c r="D133">
        <f>ป3.2!D18</f>
        <v>41036</v>
      </c>
      <c r="E133" t="str">
        <f>ป3.2!E18</f>
        <v>เด็กชาย</v>
      </c>
      <c r="F133" t="str">
        <f>ป3.2!F18</f>
        <v>พิชชากร</v>
      </c>
      <c r="G133" t="str">
        <f>ป3.2!G18</f>
        <v>ลิม</v>
      </c>
    </row>
    <row r="134" spans="1:7">
      <c r="A134" t="s">
        <v>113</v>
      </c>
      <c r="B134">
        <f>ป3.2!B19</f>
        <v>3608</v>
      </c>
      <c r="C134">
        <f>ป3.2!C19</f>
        <v>1570501351659</v>
      </c>
      <c r="D134">
        <f>ป3.2!D19</f>
        <v>40726</v>
      </c>
      <c r="E134" t="str">
        <f>ป3.2!E19</f>
        <v>เด็กชาย</v>
      </c>
      <c r="F134" t="str">
        <f>ป3.2!F19</f>
        <v>วริทธิ์นันท์</v>
      </c>
      <c r="G134" t="str">
        <f>ป3.2!G19</f>
        <v>ชัยวุฒิ</v>
      </c>
    </row>
    <row r="135" spans="1:7">
      <c r="A135" t="s">
        <v>113</v>
      </c>
      <c r="B135">
        <f>ป3.2!B21</f>
        <v>3209</v>
      </c>
      <c r="C135">
        <f>ป3.2!C21</f>
        <v>1570501352370</v>
      </c>
      <c r="D135">
        <f>ป3.2!D21</f>
        <v>40782</v>
      </c>
      <c r="E135" t="str">
        <f>ป3.2!E21</f>
        <v>เด็กหญิง</v>
      </c>
      <c r="F135" t="str">
        <f>ป3.2!F21</f>
        <v>กวินธิดา</v>
      </c>
      <c r="G135" t="str">
        <f>ป3.2!G21</f>
        <v>ภิรมย์นาค</v>
      </c>
    </row>
    <row r="136" spans="1:7">
      <c r="A136" t="s">
        <v>113</v>
      </c>
      <c r="B136">
        <f>ป3.2!B22</f>
        <v>3214</v>
      </c>
      <c r="C136">
        <f>ป3.2!C22</f>
        <v>1749400140489</v>
      </c>
      <c r="D136">
        <f>ป3.2!D22</f>
        <v>40892</v>
      </c>
      <c r="E136" t="str">
        <f>ป3.2!E22</f>
        <v>เด็กหญิง</v>
      </c>
      <c r="F136" t="str">
        <f>ป3.2!F22</f>
        <v>ธัญพร</v>
      </c>
      <c r="G136" t="str">
        <f>ป3.2!G22</f>
        <v>บุญเที่ยง</v>
      </c>
    </row>
    <row r="137" spans="1:7">
      <c r="A137" t="s">
        <v>113</v>
      </c>
      <c r="B137">
        <f>ป3.2!B23</f>
        <v>3221</v>
      </c>
      <c r="C137">
        <f>ป3.2!C23</f>
        <v>1570501352281</v>
      </c>
      <c r="D137">
        <f>ป3.2!D23</f>
        <v>40773</v>
      </c>
      <c r="E137" t="str">
        <f>ป3.2!E23</f>
        <v>เด็กหญิง</v>
      </c>
      <c r="F137" t="str">
        <f>ป3.2!F23</f>
        <v>อุษณีย์</v>
      </c>
      <c r="G137" t="str">
        <f>ป3.2!G23</f>
        <v>ยะปิ๋ว</v>
      </c>
    </row>
    <row r="138" spans="1:7">
      <c r="A138" t="s">
        <v>113</v>
      </c>
      <c r="B138">
        <f>ป3.2!B24</f>
        <v>3222</v>
      </c>
      <c r="C138">
        <f>ป3.2!C24</f>
        <v>1509966894784</v>
      </c>
      <c r="D138">
        <f>ป3.2!D24</f>
        <v>40964</v>
      </c>
      <c r="E138" t="str">
        <f>ป3.2!E24</f>
        <v>เด็กหญิง</v>
      </c>
      <c r="F138" t="str">
        <f>ป3.2!F24</f>
        <v>เอมิกา</v>
      </c>
      <c r="G138" t="str">
        <f>ป3.2!G24</f>
        <v>อุปนันท์</v>
      </c>
    </row>
    <row r="139" spans="1:7">
      <c r="A139" t="s">
        <v>113</v>
      </c>
      <c r="B139">
        <f>ป3.2!B25</f>
        <v>3296</v>
      </c>
      <c r="C139">
        <f>ป3.2!C25</f>
        <v>1570501355743</v>
      </c>
      <c r="D139">
        <f>ป3.2!D25</f>
        <v>41007</v>
      </c>
      <c r="E139" t="str">
        <f>ป3.2!E25</f>
        <v>เด็กหญิง</v>
      </c>
      <c r="F139" t="str">
        <f>ป3.2!F25</f>
        <v>พิชญา</v>
      </c>
      <c r="G139" t="str">
        <f>ป3.2!G25</f>
        <v>เครือยะ</v>
      </c>
    </row>
    <row r="140" spans="1:7">
      <c r="A140" t="s">
        <v>113</v>
      </c>
      <c r="B140">
        <f>ป3.2!B26</f>
        <v>3391</v>
      </c>
      <c r="C140">
        <f>ป3.2!C26</f>
        <v>1570501350954</v>
      </c>
      <c r="D140">
        <f>ป3.2!D26</f>
        <v>40682</v>
      </c>
      <c r="E140" t="str">
        <f>ป3.2!E26</f>
        <v>เด็กหญิง</v>
      </c>
      <c r="F140" t="str">
        <f>ป3.2!F26</f>
        <v>พัชราภา</v>
      </c>
      <c r="G140" t="str">
        <f>ป3.2!G26</f>
        <v>กุณาเลย</v>
      </c>
    </row>
    <row r="141" spans="1:7">
      <c r="A141" t="s">
        <v>113</v>
      </c>
      <c r="B141">
        <f>ป3.2!B27</f>
        <v>3397</v>
      </c>
      <c r="C141">
        <f>ป3.2!C27</f>
        <v>1570501351951</v>
      </c>
      <c r="D141">
        <f>ป3.2!D27</f>
        <v>40749</v>
      </c>
      <c r="E141" t="str">
        <f>ป3.2!E27</f>
        <v>เด็กหญิง</v>
      </c>
      <c r="F141" t="str">
        <f>ป3.2!F27</f>
        <v>กชกร</v>
      </c>
      <c r="G141" t="str">
        <f>ป3.2!G27</f>
        <v>ป๋าวงค์</v>
      </c>
    </row>
    <row r="142" spans="1:7">
      <c r="A142" t="s">
        <v>113</v>
      </c>
      <c r="B142">
        <f>ป3.2!B28</f>
        <v>3489</v>
      </c>
      <c r="C142">
        <f>ป3.2!C28</f>
        <v>1429900799580</v>
      </c>
      <c r="D142">
        <f>ป3.2!D28</f>
        <v>41010</v>
      </c>
      <c r="E142" t="str">
        <f>ป3.2!E28</f>
        <v>เด็กหญิง</v>
      </c>
      <c r="F142" t="str">
        <f>ป3.2!F28</f>
        <v>อันนา</v>
      </c>
      <c r="G142" t="str">
        <f>ป3.2!G28</f>
        <v>ป้องศรี</v>
      </c>
    </row>
    <row r="143" spans="1:7">
      <c r="A143" t="s">
        <v>113</v>
      </c>
      <c r="B143">
        <f>ป3.2!B29</f>
        <v>3493</v>
      </c>
      <c r="C143">
        <f>ป3.2!C29</f>
        <v>1159900583211</v>
      </c>
      <c r="D143">
        <f>ป3.2!D29</f>
        <v>40800</v>
      </c>
      <c r="E143" t="str">
        <f>ป3.2!E29</f>
        <v>เด็กหญิง</v>
      </c>
      <c r="F143" t="str">
        <f>ป3.2!F29</f>
        <v>มณฑิรา</v>
      </c>
      <c r="G143" t="str">
        <f>ป3.2!G29</f>
        <v>ใจปินตา</v>
      </c>
    </row>
    <row r="144" spans="1:7">
      <c r="A144" t="s">
        <v>113</v>
      </c>
      <c r="B144">
        <f>ป3.2!B30</f>
        <v>3494</v>
      </c>
      <c r="C144">
        <f>ป3.2!C30</f>
        <v>1579901517013</v>
      </c>
      <c r="D144">
        <f>ป3.2!D30</f>
        <v>40983</v>
      </c>
      <c r="E144" t="str">
        <f>ป3.2!E30</f>
        <v>เด็กหญิง</v>
      </c>
      <c r="F144" t="str">
        <f>ป3.2!F30</f>
        <v>สิริขวัญ</v>
      </c>
      <c r="G144" t="str">
        <f>ป3.2!G30</f>
        <v>มาลา</v>
      </c>
    </row>
    <row r="145" spans="1:7">
      <c r="A145" t="s">
        <v>113</v>
      </c>
      <c r="B145">
        <f>ป3.2!B31</f>
        <v>3609</v>
      </c>
      <c r="C145">
        <f>ป3.2!C31</f>
        <v>1570501355689</v>
      </c>
      <c r="D145">
        <f>ป3.2!D31</f>
        <v>41000</v>
      </c>
      <c r="E145" t="str">
        <f>ป3.2!E31</f>
        <v>เด็กหญิง</v>
      </c>
      <c r="F145" t="str">
        <f>ป3.2!F31</f>
        <v>กันยาวัชร</v>
      </c>
      <c r="G145" t="str">
        <f>ป3.2!G31</f>
        <v>ชวนอยู่</v>
      </c>
    </row>
    <row r="146" spans="1:7">
      <c r="A146" t="s">
        <v>113</v>
      </c>
      <c r="B146">
        <f>ป3.2!B32</f>
        <v>3610</v>
      </c>
      <c r="C146">
        <f>ป3.2!C32</f>
        <v>1579901510710</v>
      </c>
      <c r="D146">
        <f>ป3.2!D32</f>
        <v>40946</v>
      </c>
      <c r="E146" t="str">
        <f>ป3.2!E32</f>
        <v>เด็กหญิง</v>
      </c>
      <c r="F146" t="str">
        <f>ป3.2!F32</f>
        <v>ฉัตราภรณ์</v>
      </c>
      <c r="G146" t="str">
        <f>ป3.2!G32</f>
        <v>ฤทธิ์เมฆ</v>
      </c>
    </row>
    <row r="147" spans="1:7">
      <c r="A147" t="s">
        <v>113</v>
      </c>
      <c r="B147">
        <f>ป3.2!B33</f>
        <v>3611</v>
      </c>
      <c r="C147">
        <f>ป3.2!C33</f>
        <v>1510101614261</v>
      </c>
      <c r="D147">
        <f>ป3.2!D33</f>
        <v>40704</v>
      </c>
      <c r="E147" t="str">
        <f>ป3.2!E33</f>
        <v>เด็กหญิง</v>
      </c>
      <c r="F147" t="str">
        <f>ป3.2!F33</f>
        <v>ชัญญาพร</v>
      </c>
      <c r="G147" t="str">
        <f>ป3.2!G33</f>
        <v>ดวงสนั่น</v>
      </c>
    </row>
    <row r="148" spans="1:7">
      <c r="A148" t="s">
        <v>113</v>
      </c>
      <c r="B148">
        <f>ป3.2!B34</f>
        <v>3612</v>
      </c>
      <c r="C148">
        <f>ป3.2!C34</f>
        <v>1209000632117</v>
      </c>
      <c r="D148">
        <f>ป3.2!D34</f>
        <v>40891</v>
      </c>
      <c r="E148" t="str">
        <f>ป3.2!E34</f>
        <v>เด็กหญิง</v>
      </c>
      <c r="F148" t="str">
        <f>ป3.2!F34</f>
        <v>ณัฐนันท์</v>
      </c>
      <c r="G148" t="str">
        <f>ป3.2!G34</f>
        <v>ร่องคำ</v>
      </c>
    </row>
    <row r="149" spans="1:7">
      <c r="A149" t="s">
        <v>113</v>
      </c>
      <c r="B149">
        <f>ป3.2!B35</f>
        <v>3614</v>
      </c>
      <c r="C149">
        <f>ป3.2!C35</f>
        <v>1570501354470</v>
      </c>
      <c r="D149">
        <f>ป3.2!D35</f>
        <v>40909</v>
      </c>
      <c r="E149" t="str">
        <f>ป3.2!E35</f>
        <v>เด็กหญิง</v>
      </c>
      <c r="F149" t="str">
        <f>ป3.2!F35</f>
        <v>กัญดาพร</v>
      </c>
      <c r="G149" t="str">
        <f>ป3.2!G35</f>
        <v>สายแก้ว</v>
      </c>
    </row>
    <row r="150" spans="1:7">
      <c r="A150" t="s">
        <v>113</v>
      </c>
      <c r="B150">
        <f>ป3.2!B36</f>
        <v>3615</v>
      </c>
      <c r="C150">
        <f>ป3.2!C36</f>
        <v>1209000637208</v>
      </c>
      <c r="D150">
        <f>ป3.2!D36</f>
        <v>40913</v>
      </c>
      <c r="E150" t="str">
        <f>ป3.2!E36</f>
        <v>เด็กหญิง</v>
      </c>
      <c r="F150" t="str">
        <f>ป3.2!F36</f>
        <v>อลิสา</v>
      </c>
      <c r="G150" t="str">
        <f>ป3.2!G36</f>
        <v>มหายศปัญญา</v>
      </c>
    </row>
    <row r="151" spans="1:7">
      <c r="A151" t="s">
        <v>113</v>
      </c>
      <c r="B151">
        <f>ป3.2!B37</f>
        <v>3756</v>
      </c>
      <c r="C151">
        <f>ป3.2!C37</f>
        <v>1506800004981</v>
      </c>
      <c r="D151">
        <f>ป3.2!D37</f>
        <v>40760</v>
      </c>
      <c r="E151" t="str">
        <f>ป3.2!E37</f>
        <v>เด็กหญิง</v>
      </c>
      <c r="F151" t="str">
        <f>ป3.2!F37</f>
        <v>ปุญญตา</v>
      </c>
      <c r="G151" t="str">
        <f>ป3.2!G37</f>
        <v>พุทธรัตนประทีป</v>
      </c>
    </row>
    <row r="152" spans="1:7">
      <c r="B152">
        <f>ป3.2!B38</f>
        <v>3887</v>
      </c>
      <c r="C152">
        <f>ป3.2!C38</f>
        <v>1579901428916</v>
      </c>
      <c r="D152">
        <f>ป3.2!D38</f>
        <v>40462</v>
      </c>
      <c r="E152" t="str">
        <f>ป3.2!E38</f>
        <v>เด็กชาย</v>
      </c>
      <c r="F152" t="str">
        <f>ป3.2!F38</f>
        <v>ธนพล</v>
      </c>
      <c r="G152" t="str">
        <f>ป3.2!G38</f>
        <v>แสนหลง</v>
      </c>
    </row>
    <row r="153" spans="1:7">
      <c r="B153">
        <f>ป3.2!B39</f>
        <v>0</v>
      </c>
      <c r="C153">
        <f>ป3.2!C39</f>
        <v>0</v>
      </c>
      <c r="D153">
        <f>ป3.2!D39</f>
        <v>0</v>
      </c>
      <c r="E153">
        <f>ป3.2!E39</f>
        <v>0</v>
      </c>
      <c r="F153">
        <f>ป3.2!F39</f>
        <v>0</v>
      </c>
      <c r="G153">
        <f>ป3.2!G39</f>
        <v>0</v>
      </c>
    </row>
    <row r="154" spans="1:7">
      <c r="B154">
        <f>ป3.2!B40</f>
        <v>0</v>
      </c>
      <c r="C154">
        <f>ป3.2!C40</f>
        <v>0</v>
      </c>
      <c r="D154">
        <f>ป3.2!D40</f>
        <v>0</v>
      </c>
      <c r="E154">
        <f>ป3.2!E40</f>
        <v>0</v>
      </c>
      <c r="F154">
        <f>ป3.2!F40</f>
        <v>0</v>
      </c>
      <c r="G154">
        <f>ป3.2!G40</f>
        <v>0</v>
      </c>
    </row>
    <row r="155" spans="1:7">
      <c r="B155">
        <f>ป3.2!B41</f>
        <v>0</v>
      </c>
      <c r="C155">
        <f>ป3.2!C41</f>
        <v>0</v>
      </c>
      <c r="D155">
        <f>ป3.2!D41</f>
        <v>0</v>
      </c>
      <c r="E155">
        <f>ป3.2!E41</f>
        <v>0</v>
      </c>
      <c r="F155">
        <f>ป3.2!F41</f>
        <v>0</v>
      </c>
      <c r="G155">
        <f>ป3.2!G41</f>
        <v>0</v>
      </c>
    </row>
    <row r="156" spans="1:7">
      <c r="B156">
        <f>ป3.2!B42</f>
        <v>0</v>
      </c>
      <c r="C156">
        <f>ป3.2!C42</f>
        <v>0</v>
      </c>
      <c r="D156">
        <f>ป3.2!D42</f>
        <v>0</v>
      </c>
      <c r="E156">
        <f>ป3.2!E42</f>
        <v>0</v>
      </c>
      <c r="F156">
        <f>ป3.2!F42</f>
        <v>0</v>
      </c>
      <c r="G156">
        <f>ป3.2!G42</f>
        <v>0</v>
      </c>
    </row>
    <row r="157" spans="1:7">
      <c r="B157">
        <f>ป3.2!B43</f>
        <v>0</v>
      </c>
      <c r="C157">
        <f>ป3.2!C43</f>
        <v>0</v>
      </c>
      <c r="D157">
        <f>ป3.2!D43</f>
        <v>0</v>
      </c>
      <c r="E157">
        <f>ป3.2!E43</f>
        <v>0</v>
      </c>
      <c r="F157">
        <f>ป3.2!F43</f>
        <v>0</v>
      </c>
      <c r="G157">
        <f>ป3.2!G43</f>
        <v>0</v>
      </c>
    </row>
    <row r="158" spans="1:7">
      <c r="B158">
        <f>ป3.2!B44</f>
        <v>0</v>
      </c>
      <c r="C158">
        <f>ป3.2!C44</f>
        <v>0</v>
      </c>
      <c r="D158">
        <f>ป3.2!D44</f>
        <v>0</v>
      </c>
      <c r="E158">
        <f>ป3.2!E44</f>
        <v>0</v>
      </c>
      <c r="F158">
        <f>ป3.2!F44</f>
        <v>0</v>
      </c>
      <c r="G158">
        <f>ป3.2!G44</f>
        <v>0</v>
      </c>
    </row>
    <row r="159" spans="1:7">
      <c r="B159">
        <f>ป3.2!B45</f>
        <v>0</v>
      </c>
      <c r="C159">
        <f>ป3.2!C45</f>
        <v>0</v>
      </c>
      <c r="D159">
        <f>ป3.2!D45</f>
        <v>0</v>
      </c>
      <c r="E159">
        <f>ป3.2!E45</f>
        <v>0</v>
      </c>
      <c r="F159">
        <f>ป3.2!F45</f>
        <v>0</v>
      </c>
      <c r="G159">
        <f>ป3.2!G45</f>
        <v>0</v>
      </c>
    </row>
    <row r="160" spans="1:7">
      <c r="B160">
        <f>ป3.2!B46</f>
        <v>0</v>
      </c>
      <c r="C160">
        <f>ป3.2!C46</f>
        <v>0</v>
      </c>
      <c r="D160">
        <f>ป3.2!D46</f>
        <v>0</v>
      </c>
      <c r="E160">
        <f>ป3.2!E46</f>
        <v>0</v>
      </c>
      <c r="F160">
        <f>ป3.2!F46</f>
        <v>0</v>
      </c>
      <c r="G160">
        <f>ป3.2!G46</f>
        <v>0</v>
      </c>
    </row>
    <row r="161" spans="1:7">
      <c r="A161" t="s">
        <v>114</v>
      </c>
      <c r="B161">
        <f>ป4.1!B6</f>
        <v>3011</v>
      </c>
      <c r="C161">
        <f>ป4.1!C6</f>
        <v>1570501341904</v>
      </c>
      <c r="D161">
        <f>ป4.1!D6</f>
        <v>40029</v>
      </c>
      <c r="E161" t="str">
        <f>ป4.1!E6</f>
        <v>เด็กชาย</v>
      </c>
      <c r="F161" t="str">
        <f>ป4.1!F6</f>
        <v>ธนภัทร</v>
      </c>
      <c r="G161" t="str">
        <f>ป4.1!G6</f>
        <v>ใจมาลัย</v>
      </c>
    </row>
    <row r="162" spans="1:7">
      <c r="A162" t="s">
        <v>114</v>
      </c>
      <c r="B162">
        <f>ป4.1!B7</f>
        <v>3113</v>
      </c>
      <c r="C162">
        <f>ป4.1!C7</f>
        <v>1570501350199</v>
      </c>
      <c r="D162">
        <f>ป4.1!D7</f>
        <v>40598</v>
      </c>
      <c r="E162" t="str">
        <f>ป4.1!E7</f>
        <v>เด็กชาย</v>
      </c>
      <c r="F162" t="str">
        <f>ป4.1!F7</f>
        <v>จินเก็ท</v>
      </c>
      <c r="G162" t="str">
        <f>ป4.1!G7</f>
        <v xml:space="preserve">เต้ </v>
      </c>
    </row>
    <row r="163" spans="1:7">
      <c r="A163" t="s">
        <v>114</v>
      </c>
      <c r="B163">
        <f>ป4.1!B8</f>
        <v>3117</v>
      </c>
      <c r="C163">
        <f>ป4.1!C8</f>
        <v>1579901406769</v>
      </c>
      <c r="D163">
        <f>ป4.1!D8</f>
        <v>40328</v>
      </c>
      <c r="E163" t="str">
        <f>ป4.1!E8</f>
        <v>เด็กชาย</v>
      </c>
      <c r="F163" t="str">
        <f>ป4.1!F8</f>
        <v>อาทิตย์</v>
      </c>
      <c r="G163" t="str">
        <f>ป4.1!G8</f>
        <v xml:space="preserve">เชื้อเมืองพาน </v>
      </c>
    </row>
    <row r="164" spans="1:7">
      <c r="A164" t="s">
        <v>114</v>
      </c>
      <c r="B164">
        <f>ป4.1!B9</f>
        <v>3123</v>
      </c>
      <c r="C164">
        <f>ป4.1!C9</f>
        <v>5571500095121</v>
      </c>
      <c r="D164">
        <f>ป4.1!D9</f>
        <v>40561</v>
      </c>
      <c r="E164" t="str">
        <f>ป4.1!E9</f>
        <v>เด็กชาย</v>
      </c>
      <c r="F164" t="str">
        <f>ป4.1!F9</f>
        <v>ภัทรพล</v>
      </c>
      <c r="G164" t="str">
        <f>ป4.1!G9</f>
        <v xml:space="preserve">อางี่กู่ </v>
      </c>
    </row>
    <row r="165" spans="1:7">
      <c r="A165" t="s">
        <v>114</v>
      </c>
      <c r="B165">
        <f>ป4.1!B11</f>
        <v>3185</v>
      </c>
      <c r="C165">
        <f>ป4.1!C11</f>
        <v>1102900234066</v>
      </c>
      <c r="D165">
        <f>ป4.1!D11</f>
        <v>40427</v>
      </c>
      <c r="E165" t="str">
        <f>ป4.1!E11</f>
        <v>เด็กชาย</v>
      </c>
      <c r="F165" t="str">
        <f>ป4.1!F11</f>
        <v>พงศธร</v>
      </c>
      <c r="G165" t="str">
        <f>ป4.1!G11</f>
        <v xml:space="preserve">บรรทรงกิจ </v>
      </c>
    </row>
    <row r="166" spans="1:7">
      <c r="A166" t="s">
        <v>114</v>
      </c>
      <c r="B166">
        <f>ป4.1!B12</f>
        <v>3250</v>
      </c>
      <c r="C166" t="str">
        <f>ป4.1!C12</f>
        <v>G635700080685</v>
      </c>
      <c r="D166">
        <f>ป4.1!D12</f>
        <v>40534</v>
      </c>
      <c r="E166" t="str">
        <f>ป4.1!E12</f>
        <v>เด็กชาย</v>
      </c>
      <c r="F166" t="str">
        <f>ป4.1!F12</f>
        <v>จารุเดช</v>
      </c>
      <c r="G166" t="str">
        <f>ป4.1!G12</f>
        <v xml:space="preserve">แสงจันทร์ </v>
      </c>
    </row>
    <row r="167" spans="1:7">
      <c r="A167" t="s">
        <v>114</v>
      </c>
      <c r="B167">
        <f>ป4.1!B13</f>
        <v>3251</v>
      </c>
      <c r="C167">
        <f>ป4.1!C13</f>
        <v>1839902166025</v>
      </c>
      <c r="D167">
        <f>ป4.1!D13</f>
        <v>40541</v>
      </c>
      <c r="E167" t="str">
        <f>ป4.1!E13</f>
        <v>เด็กชาย</v>
      </c>
      <c r="F167" t="str">
        <f>ป4.1!F13</f>
        <v>อนันดา</v>
      </c>
      <c r="G167" t="str">
        <f>ป4.1!G13</f>
        <v xml:space="preserve">พิชัยดี </v>
      </c>
    </row>
    <row r="168" spans="1:7">
      <c r="A168" t="s">
        <v>114</v>
      </c>
      <c r="B168">
        <f>ป4.1!B14</f>
        <v>3343</v>
      </c>
      <c r="C168">
        <f>ป4.1!C14</f>
        <v>1570501348836</v>
      </c>
      <c r="D168">
        <f>ป4.1!D14</f>
        <v>40509</v>
      </c>
      <c r="E168" t="str">
        <f>ป4.1!E14</f>
        <v>เด็กชาย</v>
      </c>
      <c r="F168" t="str">
        <f>ป4.1!F14</f>
        <v>ปวริศ</v>
      </c>
      <c r="G168" t="str">
        <f>ป4.1!G14</f>
        <v xml:space="preserve">ทาเบ้า </v>
      </c>
    </row>
    <row r="169" spans="1:7">
      <c r="A169" t="s">
        <v>114</v>
      </c>
      <c r="B169">
        <f>ป4.1!B15</f>
        <v>3467</v>
      </c>
      <c r="C169">
        <f>ป4.1!C15</f>
        <v>1579901436854</v>
      </c>
      <c r="D169">
        <f>ป4.1!D15</f>
        <v>40507</v>
      </c>
      <c r="E169" t="str">
        <f>ป4.1!E15</f>
        <v>เด็กชาย</v>
      </c>
      <c r="F169" t="str">
        <f>ป4.1!F15</f>
        <v>ภควุฒิ</v>
      </c>
      <c r="G169" t="str">
        <f>ป4.1!G15</f>
        <v>ช่วยประสิทธิ์</v>
      </c>
    </row>
    <row r="170" spans="1:7">
      <c r="A170" t="s">
        <v>114</v>
      </c>
      <c r="B170" t="e">
        <f>ป4.1!#REF!</f>
        <v>#REF!</v>
      </c>
      <c r="C170" t="e">
        <f>ป4.1!#REF!</f>
        <v>#REF!</v>
      </c>
      <c r="D170" t="e">
        <f>ป4.1!#REF!</f>
        <v>#REF!</v>
      </c>
      <c r="E170" t="e">
        <f>ป4.1!#REF!</f>
        <v>#REF!</v>
      </c>
      <c r="F170" t="e">
        <f>ป4.1!#REF!</f>
        <v>#REF!</v>
      </c>
      <c r="G170" t="e">
        <f>ป4.1!#REF!</f>
        <v>#REF!</v>
      </c>
    </row>
    <row r="171" spans="1:7">
      <c r="A171" t="s">
        <v>114</v>
      </c>
      <c r="B171">
        <f>ป4.1!B16</f>
        <v>3469</v>
      </c>
      <c r="C171">
        <f>ป4.1!C16</f>
        <v>1579901443010</v>
      </c>
      <c r="D171">
        <f>ป4.1!D16</f>
        <v>40544</v>
      </c>
      <c r="E171" t="str">
        <f>ป4.1!E16</f>
        <v>เด็กชาย</v>
      </c>
      <c r="F171" t="str">
        <f>ป4.1!F16</f>
        <v>ภานุเดช</v>
      </c>
      <c r="G171" t="str">
        <f>ป4.1!G16</f>
        <v>ตื้อแก้ว</v>
      </c>
    </row>
    <row r="172" spans="1:7">
      <c r="A172" t="s">
        <v>114</v>
      </c>
      <c r="B172">
        <f>ป4.1!B17</f>
        <v>3478</v>
      </c>
      <c r="C172">
        <f>ป4.1!C17</f>
        <v>1570501348542</v>
      </c>
      <c r="D172">
        <f>ป4.1!D17</f>
        <v>40492</v>
      </c>
      <c r="E172" t="str">
        <f>ป4.1!E17</f>
        <v>เด็กชาย</v>
      </c>
      <c r="F172" t="str">
        <f>ป4.1!F17</f>
        <v>กฤตนัย</v>
      </c>
      <c r="G172" t="str">
        <f>ป4.1!G17</f>
        <v>ทาแกง</v>
      </c>
    </row>
    <row r="173" spans="1:7">
      <c r="A173" t="s">
        <v>114</v>
      </c>
      <c r="B173" t="e">
        <f>ป4.1!#REF!</f>
        <v>#REF!</v>
      </c>
      <c r="C173" t="e">
        <f>ป4.1!#REF!</f>
        <v>#REF!</v>
      </c>
      <c r="D173" t="e">
        <f>ป4.1!#REF!</f>
        <v>#REF!</v>
      </c>
      <c r="E173" t="e">
        <f>ป4.1!#REF!</f>
        <v>#REF!</v>
      </c>
      <c r="F173" t="e">
        <f>ป4.1!#REF!</f>
        <v>#REF!</v>
      </c>
      <c r="G173" t="e">
        <f>ป4.1!#REF!</f>
        <v>#REF!</v>
      </c>
    </row>
    <row r="174" spans="1:7">
      <c r="A174" t="s">
        <v>114</v>
      </c>
      <c r="B174">
        <f>ป4.1!B19</f>
        <v>3128</v>
      </c>
      <c r="C174">
        <f>ป4.1!C19</f>
        <v>1849902214291</v>
      </c>
      <c r="D174">
        <f>ป4.1!D19</f>
        <v>40482</v>
      </c>
      <c r="E174" t="str">
        <f>ป4.1!E19</f>
        <v>เด็กหญิง</v>
      </c>
      <c r="F174" t="str">
        <f>ป4.1!F19</f>
        <v>กัญญาณัฐ</v>
      </c>
      <c r="G174" t="str">
        <f>ป4.1!G19</f>
        <v xml:space="preserve">ศิวพิทักษ์สวัสดิ์ </v>
      </c>
    </row>
    <row r="175" spans="1:7">
      <c r="A175" t="s">
        <v>114</v>
      </c>
      <c r="B175">
        <f>ป4.1!B20</f>
        <v>3135</v>
      </c>
      <c r="C175">
        <f>ป4.1!C20</f>
        <v>1570501346451</v>
      </c>
      <c r="D175">
        <f>ป4.1!D20</f>
        <v>40349</v>
      </c>
      <c r="E175" t="str">
        <f>ป4.1!E20</f>
        <v>เด็กหญิง</v>
      </c>
      <c r="F175" t="str">
        <f>ป4.1!F20</f>
        <v>กัลยรัตน์</v>
      </c>
      <c r="G175" t="str">
        <f>ป4.1!G20</f>
        <v xml:space="preserve">วรรณจักร </v>
      </c>
    </row>
    <row r="176" spans="1:7">
      <c r="A176" t="s">
        <v>114</v>
      </c>
      <c r="B176">
        <f>ป4.1!B21</f>
        <v>3136</v>
      </c>
      <c r="C176">
        <f>ป4.1!C21</f>
        <v>1509966785772</v>
      </c>
      <c r="D176">
        <f>ป4.1!D21</f>
        <v>40358</v>
      </c>
      <c r="E176" t="str">
        <f>ป4.1!E21</f>
        <v>เด็กหญิง</v>
      </c>
      <c r="F176" t="str">
        <f>ป4.1!F21</f>
        <v>ประภาสิริ</v>
      </c>
      <c r="G176" t="str">
        <f>ป4.1!G21</f>
        <v xml:space="preserve">ยืนยิ่ง </v>
      </c>
    </row>
    <row r="177" spans="1:7">
      <c r="A177" t="s">
        <v>114</v>
      </c>
      <c r="B177">
        <f>ป4.1!B22</f>
        <v>3137</v>
      </c>
      <c r="C177">
        <f>ป4.1!C22</f>
        <v>1909803630717</v>
      </c>
      <c r="D177">
        <f>ป4.1!D22</f>
        <v>40597</v>
      </c>
      <c r="E177" t="str">
        <f>ป4.1!E22</f>
        <v>เด็กหญิง</v>
      </c>
      <c r="F177" t="str">
        <f>ป4.1!F22</f>
        <v>ณัฏฐณิชา</v>
      </c>
      <c r="G177" t="str">
        <f>ป4.1!G22</f>
        <v xml:space="preserve">ใจหล้า </v>
      </c>
    </row>
    <row r="178" spans="1:7">
      <c r="A178" t="s">
        <v>114</v>
      </c>
      <c r="B178">
        <f>ป4.1!B23</f>
        <v>3152</v>
      </c>
      <c r="C178">
        <f>ป4.1!C23</f>
        <v>1907500052928</v>
      </c>
      <c r="D178">
        <f>ป4.1!D23</f>
        <v>40414</v>
      </c>
      <c r="E178" t="str">
        <f>ป4.1!E23</f>
        <v>เด็กหญิง</v>
      </c>
      <c r="F178" t="str">
        <f>ป4.1!F23</f>
        <v>พรรษมล</v>
      </c>
      <c r="G178" t="str">
        <f>ป4.1!G23</f>
        <v xml:space="preserve">จู่รัตนสาร </v>
      </c>
    </row>
    <row r="179" spans="1:7">
      <c r="A179" t="s">
        <v>114</v>
      </c>
      <c r="B179">
        <f>ป4.1!B24</f>
        <v>3155</v>
      </c>
      <c r="C179">
        <f>ป4.1!C24</f>
        <v>1570501346370</v>
      </c>
      <c r="D179">
        <f>ป4.1!D24</f>
        <v>40345</v>
      </c>
      <c r="E179" t="str">
        <f>ป4.1!E24</f>
        <v>เด็กหญิง</v>
      </c>
      <c r="F179" t="str">
        <f>ป4.1!F24</f>
        <v>วรสิริ</v>
      </c>
      <c r="G179" t="str">
        <f>ป4.1!G24</f>
        <v xml:space="preserve">นวนด้วง </v>
      </c>
    </row>
    <row r="180" spans="1:7">
      <c r="A180" t="s">
        <v>114</v>
      </c>
      <c r="B180">
        <f>ป4.1!B25</f>
        <v>3245</v>
      </c>
      <c r="C180">
        <f>ป4.1!C25</f>
        <v>1579901431747</v>
      </c>
      <c r="D180">
        <f>ป4.1!D25</f>
        <v>40477</v>
      </c>
      <c r="E180" t="str">
        <f>ป4.1!E25</f>
        <v>เด็กหญิง</v>
      </c>
      <c r="F180" t="str">
        <f>ป4.1!F25</f>
        <v>กัญพิชชา</v>
      </c>
      <c r="G180" t="str">
        <f>ป4.1!G25</f>
        <v xml:space="preserve">บุญเรือง </v>
      </c>
    </row>
    <row r="181" spans="1:7">
      <c r="A181" t="s">
        <v>114</v>
      </c>
      <c r="B181">
        <f>ป4.1!B26</f>
        <v>3247</v>
      </c>
      <c r="C181">
        <f>ป4.1!C26</f>
        <v>1570501347058</v>
      </c>
      <c r="D181">
        <f>ป4.1!D26</f>
        <v>40385</v>
      </c>
      <c r="E181" t="str">
        <f>ป4.1!E26</f>
        <v>เด็กหญิง</v>
      </c>
      <c r="F181" t="str">
        <f>ป4.1!F26</f>
        <v>สุพรรษา</v>
      </c>
      <c r="G181" t="str">
        <f>ป4.1!G26</f>
        <v xml:space="preserve">พรรณโภชน์ </v>
      </c>
    </row>
    <row r="182" spans="1:7">
      <c r="A182" t="s">
        <v>114</v>
      </c>
      <c r="B182">
        <f>ป4.1!B27</f>
        <v>3300</v>
      </c>
      <c r="C182">
        <f>ป4.1!C27</f>
        <v>1579901404928</v>
      </c>
      <c r="D182">
        <f>ป4.1!D27</f>
        <v>40316</v>
      </c>
      <c r="E182" t="str">
        <f>ป4.1!E27</f>
        <v>เด็กหญิง</v>
      </c>
      <c r="F182" t="str">
        <f>ป4.1!F27</f>
        <v>กวินธิดา</v>
      </c>
      <c r="G182" t="str">
        <f>ป4.1!G27</f>
        <v xml:space="preserve">เมทา </v>
      </c>
    </row>
    <row r="183" spans="1:7">
      <c r="A183" t="s">
        <v>114</v>
      </c>
      <c r="B183">
        <f>ป4.1!B28</f>
        <v>3302</v>
      </c>
      <c r="C183">
        <f>ป4.1!C28</f>
        <v>1579901407081</v>
      </c>
      <c r="D183">
        <f>ป4.1!D28</f>
        <v>40331</v>
      </c>
      <c r="E183" t="str">
        <f>ป4.1!E28</f>
        <v>เด็กหญิง</v>
      </c>
      <c r="F183" t="str">
        <f>ป4.1!F28</f>
        <v>ณิภารัตน์</v>
      </c>
      <c r="G183" t="str">
        <f>ป4.1!G28</f>
        <v xml:space="preserve">วงค์ตะวัน </v>
      </c>
    </row>
    <row r="184" spans="1:7">
      <c r="A184" t="s">
        <v>114</v>
      </c>
      <c r="B184">
        <f>ป4.1!B29</f>
        <v>3447</v>
      </c>
      <c r="C184">
        <f>ป4.1!C29</f>
        <v>1570501350903</v>
      </c>
      <c r="D184">
        <f>ป4.1!D29</f>
        <v>40672</v>
      </c>
      <c r="E184" t="str">
        <f>ป4.1!E29</f>
        <v>เด็กหญิง</v>
      </c>
      <c r="F184" t="str">
        <f>ป4.1!F29</f>
        <v>กชพรรณ</v>
      </c>
      <c r="G184" t="str">
        <f>ป4.1!G29</f>
        <v>เข็มคำ</v>
      </c>
    </row>
    <row r="185" spans="1:7">
      <c r="A185" t="s">
        <v>114</v>
      </c>
      <c r="B185">
        <f>ป4.1!B30</f>
        <v>3471</v>
      </c>
      <c r="C185">
        <f>ป4.1!C30</f>
        <v>1570501349255</v>
      </c>
      <c r="D185">
        <f>ป4.1!D30</f>
        <v>40553</v>
      </c>
      <c r="E185" t="str">
        <f>ป4.1!E30</f>
        <v>เด็กหญิง</v>
      </c>
      <c r="F185" t="str">
        <f>ป4.1!F30</f>
        <v>เกศินี</v>
      </c>
      <c r="G185" t="str">
        <f>ป4.1!G30</f>
        <v>มีเดช</v>
      </c>
    </row>
    <row r="186" spans="1:7">
      <c r="A186" t="s">
        <v>114</v>
      </c>
      <c r="B186">
        <f>ป4.1!B31</f>
        <v>3472</v>
      </c>
      <c r="C186">
        <f>ป4.1!C31</f>
        <v>1570501346612</v>
      </c>
      <c r="D186">
        <f>ป4.1!D31</f>
        <v>40363</v>
      </c>
      <c r="E186" t="str">
        <f>ป4.1!E31</f>
        <v>เด็กหญิง</v>
      </c>
      <c r="F186" t="str">
        <f>ป4.1!F31</f>
        <v>ณัฐนิชา</v>
      </c>
      <c r="G186" t="str">
        <f>ป4.1!G31</f>
        <v>เป็งยาวงศ์</v>
      </c>
    </row>
    <row r="187" spans="1:7">
      <c r="A187" t="s">
        <v>114</v>
      </c>
      <c r="B187">
        <f>ป4.1!B32</f>
        <v>3476</v>
      </c>
      <c r="C187">
        <f>ป4.1!C32</f>
        <v>1570501346299</v>
      </c>
      <c r="D187">
        <f>ป4.1!D32</f>
        <v>40333</v>
      </c>
      <c r="E187" t="str">
        <f>ป4.1!E32</f>
        <v>เด็กหญิง</v>
      </c>
      <c r="F187" t="str">
        <f>ป4.1!F32</f>
        <v>สิริยา</v>
      </c>
      <c r="G187" t="str">
        <f>ป4.1!G32</f>
        <v>สุ่นเดช</v>
      </c>
    </row>
    <row r="188" spans="1:7">
      <c r="A188" t="s">
        <v>114</v>
      </c>
      <c r="B188">
        <f>ป4.1!B33</f>
        <v>3486</v>
      </c>
      <c r="C188">
        <f>ป4.1!C33</f>
        <v>1509966825766</v>
      </c>
      <c r="D188">
        <f>ป4.1!D33</f>
        <v>40585</v>
      </c>
      <c r="E188" t="str">
        <f>ป4.1!E33</f>
        <v>เด็กหญิง</v>
      </c>
      <c r="F188" t="str">
        <f>ป4.1!F33</f>
        <v>พิชญธิดา</v>
      </c>
      <c r="G188" t="str">
        <f>ป4.1!G33</f>
        <v>ตาเรือน</v>
      </c>
    </row>
    <row r="189" spans="1:7">
      <c r="A189" t="s">
        <v>114</v>
      </c>
      <c r="B189">
        <f>ป4.1!B34</f>
        <v>3487</v>
      </c>
      <c r="C189">
        <f>ป4.1!C34</f>
        <v>1570501350695</v>
      </c>
      <c r="D189">
        <f>ป4.1!D34</f>
        <v>40664</v>
      </c>
      <c r="E189" t="str">
        <f>ป4.1!E34</f>
        <v>เด็กหญิง</v>
      </c>
      <c r="F189" t="str">
        <f>ป4.1!F34</f>
        <v>มณีรัตน์</v>
      </c>
      <c r="G189" t="str">
        <f>ป4.1!G34</f>
        <v>แสนคำ</v>
      </c>
    </row>
    <row r="190" spans="1:7">
      <c r="A190" t="s">
        <v>114</v>
      </c>
      <c r="B190">
        <f>ป4.1!B35</f>
        <v>3759</v>
      </c>
      <c r="C190">
        <f>ป4.1!C35</f>
        <v>1570501347601</v>
      </c>
      <c r="D190">
        <f>ป4.1!D35</f>
        <v>40428</v>
      </c>
      <c r="E190" t="str">
        <f>ป4.1!E35</f>
        <v>เด็กหญิง</v>
      </c>
      <c r="F190" t="str">
        <f>ป4.1!F35</f>
        <v>นัทธ์ชนัน</v>
      </c>
      <c r="G190" t="str">
        <f>ป4.1!G35</f>
        <v>ใจงามกุล</v>
      </c>
    </row>
    <row r="191" spans="1:7">
      <c r="A191" t="s">
        <v>114</v>
      </c>
      <c r="B191" t="e">
        <f>ป4.1!#REF!</f>
        <v>#REF!</v>
      </c>
      <c r="C191" t="e">
        <f>ป4.1!#REF!</f>
        <v>#REF!</v>
      </c>
      <c r="D191" t="e">
        <f>ป4.1!#REF!</f>
        <v>#REF!</v>
      </c>
      <c r="E191" t="e">
        <f>ป4.1!#REF!</f>
        <v>#REF!</v>
      </c>
      <c r="F191" t="e">
        <f>ป4.1!#REF!</f>
        <v>#REF!</v>
      </c>
      <c r="G191" t="e">
        <f>ป4.1!#REF!</f>
        <v>#REF!</v>
      </c>
    </row>
    <row r="192" spans="1:7">
      <c r="B192">
        <f>ป4.1!B36</f>
        <v>0</v>
      </c>
      <c r="C192">
        <f>ป4.1!C36</f>
        <v>0</v>
      </c>
      <c r="D192">
        <f>ป4.1!D36</f>
        <v>0</v>
      </c>
      <c r="E192">
        <f>ป4.1!E36</f>
        <v>0</v>
      </c>
      <c r="F192">
        <f>ป4.1!F36</f>
        <v>0</v>
      </c>
      <c r="G192">
        <f>ป4.1!G36</f>
        <v>0</v>
      </c>
    </row>
    <row r="193" spans="1:7">
      <c r="B193">
        <f>ป4.1!B37</f>
        <v>0</v>
      </c>
      <c r="C193">
        <f>ป4.1!C37</f>
        <v>0</v>
      </c>
      <c r="D193">
        <f>ป4.1!D37</f>
        <v>0</v>
      </c>
      <c r="E193">
        <f>ป4.1!E37</f>
        <v>0</v>
      </c>
      <c r="F193">
        <f>ป4.1!F37</f>
        <v>0</v>
      </c>
      <c r="G193">
        <f>ป4.1!G37</f>
        <v>0</v>
      </c>
    </row>
    <row r="194" spans="1:7">
      <c r="B194">
        <f>ป4.1!B38</f>
        <v>0</v>
      </c>
      <c r="C194">
        <f>ป4.1!C38</f>
        <v>0</v>
      </c>
      <c r="D194">
        <f>ป4.1!D38</f>
        <v>0</v>
      </c>
      <c r="E194">
        <f>ป4.1!E38</f>
        <v>0</v>
      </c>
      <c r="F194">
        <f>ป4.1!F38</f>
        <v>0</v>
      </c>
      <c r="G194">
        <f>ป4.1!G38</f>
        <v>0</v>
      </c>
    </row>
    <row r="195" spans="1:7">
      <c r="B195">
        <f>ป4.1!B39</f>
        <v>0</v>
      </c>
      <c r="C195">
        <f>ป4.1!C39</f>
        <v>0</v>
      </c>
      <c r="D195">
        <f>ป4.1!D39</f>
        <v>0</v>
      </c>
      <c r="E195">
        <f>ป4.1!E39</f>
        <v>0</v>
      </c>
      <c r="F195">
        <f>ป4.1!F39</f>
        <v>0</v>
      </c>
      <c r="G195">
        <f>ป4.1!G39</f>
        <v>0</v>
      </c>
    </row>
    <row r="196" spans="1:7">
      <c r="B196">
        <f>ป4.1!B40</f>
        <v>0</v>
      </c>
      <c r="C196">
        <f>ป4.1!C40</f>
        <v>0</v>
      </c>
      <c r="D196">
        <f>ป4.1!D40</f>
        <v>0</v>
      </c>
      <c r="E196">
        <f>ป4.1!E40</f>
        <v>0</v>
      </c>
      <c r="F196">
        <f>ป4.1!F40</f>
        <v>0</v>
      </c>
      <c r="G196">
        <f>ป4.1!G40</f>
        <v>0</v>
      </c>
    </row>
    <row r="197" spans="1:7">
      <c r="B197">
        <f>ป4.1!B41</f>
        <v>0</v>
      </c>
      <c r="C197">
        <f>ป4.1!C41</f>
        <v>0</v>
      </c>
      <c r="D197">
        <f>ป4.1!D41</f>
        <v>0</v>
      </c>
      <c r="E197">
        <f>ป4.1!E41</f>
        <v>0</v>
      </c>
      <c r="F197">
        <f>ป4.1!F41</f>
        <v>0</v>
      </c>
      <c r="G197">
        <f>ป4.1!G41</f>
        <v>0</v>
      </c>
    </row>
    <row r="198" spans="1:7">
      <c r="B198">
        <f>ป4.1!B42</f>
        <v>0</v>
      </c>
      <c r="C198">
        <f>ป4.1!C42</f>
        <v>0</v>
      </c>
      <c r="D198">
        <f>ป4.1!D42</f>
        <v>0</v>
      </c>
      <c r="E198">
        <f>ป4.1!E42</f>
        <v>0</v>
      </c>
      <c r="F198">
        <f>ป4.1!F42</f>
        <v>0</v>
      </c>
      <c r="G198">
        <f>ป4.1!G42</f>
        <v>0</v>
      </c>
    </row>
    <row r="199" spans="1:7">
      <c r="B199">
        <f>ป4.1!B43</f>
        <v>0</v>
      </c>
      <c r="C199">
        <f>ป4.1!C43</f>
        <v>0</v>
      </c>
      <c r="D199">
        <f>ป4.1!D43</f>
        <v>0</v>
      </c>
      <c r="E199">
        <f>ป4.1!E43</f>
        <v>0</v>
      </c>
      <c r="F199">
        <f>ป4.1!F43</f>
        <v>0</v>
      </c>
      <c r="G199">
        <f>ป4.1!G43</f>
        <v>0</v>
      </c>
    </row>
    <row r="200" spans="1:7">
      <c r="B200">
        <f>ป4.1!B44</f>
        <v>0</v>
      </c>
      <c r="C200">
        <f>ป4.1!C44</f>
        <v>0</v>
      </c>
      <c r="D200">
        <f>ป4.1!D44</f>
        <v>0</v>
      </c>
      <c r="E200">
        <f>ป4.1!E44</f>
        <v>0</v>
      </c>
      <c r="F200">
        <f>ป4.1!F44</f>
        <v>0</v>
      </c>
      <c r="G200">
        <f>ป4.1!G44</f>
        <v>0</v>
      </c>
    </row>
    <row r="201" spans="1:7">
      <c r="A201" t="s">
        <v>141</v>
      </c>
      <c r="B201">
        <f>ป4.2!B6</f>
        <v>3115</v>
      </c>
      <c r="C201">
        <f>ป4.2!C6</f>
        <v>1510101607681</v>
      </c>
      <c r="D201">
        <f>ป4.2!D6</f>
        <v>40602</v>
      </c>
      <c r="E201" t="str">
        <f>ป4.2!E6</f>
        <v>เด็กชาย</v>
      </c>
      <c r="F201" t="str">
        <f>ป4.2!F6</f>
        <v>ณกรณ์</v>
      </c>
      <c r="G201" t="str">
        <f>ป4.2!G6</f>
        <v xml:space="preserve">สีเขียว </v>
      </c>
    </row>
    <row r="202" spans="1:7">
      <c r="A202" t="s">
        <v>141</v>
      </c>
      <c r="B202">
        <f>ป4.2!B7</f>
        <v>3116</v>
      </c>
      <c r="C202">
        <f>ป4.2!C7</f>
        <v>1570501348381</v>
      </c>
      <c r="D202">
        <f>ป4.2!D7</f>
        <v>40475</v>
      </c>
      <c r="E202" t="str">
        <f>ป4.2!E7</f>
        <v>เด็กชาย</v>
      </c>
      <c r="F202" t="str">
        <f>ป4.2!F7</f>
        <v>ภานุเดช</v>
      </c>
      <c r="G202" t="str">
        <f>ป4.2!G7</f>
        <v xml:space="preserve">ภู่วิเศษคชสาร </v>
      </c>
    </row>
    <row r="203" spans="1:7">
      <c r="A203" t="s">
        <v>141</v>
      </c>
      <c r="B203">
        <f>ป4.2!B8</f>
        <v>3120</v>
      </c>
      <c r="C203">
        <f>ป4.2!C8</f>
        <v>1103200234102</v>
      </c>
      <c r="D203">
        <f>ป4.2!D8</f>
        <v>40547</v>
      </c>
      <c r="E203" t="str">
        <f>ป4.2!E8</f>
        <v>เด็กชาย</v>
      </c>
      <c r="F203" t="str">
        <f>ป4.2!F8</f>
        <v>ชญานนท์</v>
      </c>
      <c r="G203" t="str">
        <f>ป4.2!G8</f>
        <v xml:space="preserve">อำพรสุวรรณ์ </v>
      </c>
    </row>
    <row r="204" spans="1:7">
      <c r="A204" t="s">
        <v>141</v>
      </c>
      <c r="B204">
        <f>ป4.2!B9</f>
        <v>3121</v>
      </c>
      <c r="C204">
        <f>ป4.2!C9</f>
        <v>1579901408494</v>
      </c>
      <c r="D204">
        <f>ป4.2!D9</f>
        <v>40340</v>
      </c>
      <c r="E204" t="str">
        <f>ป4.2!E9</f>
        <v>เด็กชาย</v>
      </c>
      <c r="F204" t="str">
        <f>ป4.2!F9</f>
        <v>สิทธินนท์</v>
      </c>
      <c r="G204" t="str">
        <f>ป4.2!G9</f>
        <v xml:space="preserve">ราชคม </v>
      </c>
    </row>
    <row r="205" spans="1:7">
      <c r="A205" t="s">
        <v>141</v>
      </c>
      <c r="B205">
        <f>ป4.2!B10</f>
        <v>3241</v>
      </c>
      <c r="C205">
        <f>ป4.2!C10</f>
        <v>1579901425666</v>
      </c>
      <c r="D205">
        <f>ป4.2!D10</f>
        <v>40443</v>
      </c>
      <c r="E205" t="str">
        <f>ป4.2!E10</f>
        <v>เด็กชาย</v>
      </c>
      <c r="F205" t="str">
        <f>ป4.2!F10</f>
        <v>ก้องภพ</v>
      </c>
      <c r="G205" t="str">
        <f>ป4.2!G10</f>
        <v xml:space="preserve">อุ่นฟอง </v>
      </c>
    </row>
    <row r="206" spans="1:7">
      <c r="A206" t="s">
        <v>141</v>
      </c>
      <c r="B206">
        <f>ป4.2!B11</f>
        <v>3244</v>
      </c>
      <c r="C206">
        <f>ป4.2!C11</f>
        <v>1579901430465</v>
      </c>
      <c r="D206">
        <f>ป4.2!D11</f>
        <v>40471</v>
      </c>
      <c r="E206" t="str">
        <f>ป4.2!E11</f>
        <v>เด็กชาย</v>
      </c>
      <c r="F206" t="str">
        <f>ป4.2!F11</f>
        <v>ศุภโชติ</v>
      </c>
      <c r="G206" t="str">
        <f>ป4.2!G11</f>
        <v xml:space="preserve">สุกรณ์ </v>
      </c>
    </row>
    <row r="207" spans="1:7">
      <c r="A207" t="s">
        <v>141</v>
      </c>
      <c r="B207">
        <f>ป4.2!B12</f>
        <v>3248</v>
      </c>
      <c r="C207">
        <f>ป4.2!C12</f>
        <v>1570501348682</v>
      </c>
      <c r="D207">
        <f>ป4.2!D12</f>
        <v>40494</v>
      </c>
      <c r="E207" t="str">
        <f>ป4.2!E12</f>
        <v>เด็กชาย</v>
      </c>
      <c r="F207" t="str">
        <f>ป4.2!F12</f>
        <v>ภคิน</v>
      </c>
      <c r="G207" t="str">
        <f>ป4.2!G12</f>
        <v xml:space="preserve">คำโล้น </v>
      </c>
    </row>
    <row r="208" spans="1:7">
      <c r="A208" t="s">
        <v>141</v>
      </c>
      <c r="B208">
        <f>ป4.2!B13</f>
        <v>3252</v>
      </c>
      <c r="C208">
        <f>ป4.2!C13</f>
        <v>1101100303984</v>
      </c>
      <c r="D208">
        <f>ป4.2!D13</f>
        <v>40675</v>
      </c>
      <c r="E208" t="str">
        <f>ป4.2!E13</f>
        <v>เด็กชาย</v>
      </c>
      <c r="F208" t="str">
        <f>ป4.2!F13</f>
        <v>ธีรภัทร</v>
      </c>
      <c r="G208" t="str">
        <f>ป4.2!G13</f>
        <v xml:space="preserve">นันตา </v>
      </c>
    </row>
    <row r="209" spans="1:7">
      <c r="A209" t="s">
        <v>141</v>
      </c>
      <c r="B209">
        <f>ป4.2!B14</f>
        <v>3305</v>
      </c>
      <c r="C209">
        <f>ป4.2!C14</f>
        <v>1102900214642</v>
      </c>
      <c r="D209">
        <f>ป4.2!D14</f>
        <v>40193</v>
      </c>
      <c r="E209" t="str">
        <f>ป4.2!E14</f>
        <v>เด็กชาย</v>
      </c>
      <c r="F209" t="str">
        <f>ป4.2!F14</f>
        <v>ธนากฤต</v>
      </c>
      <c r="G209" t="str">
        <f>ป4.2!G14</f>
        <v>บุญเรืองพเนา</v>
      </c>
    </row>
    <row r="210" spans="1:7">
      <c r="A210" t="s">
        <v>141</v>
      </c>
      <c r="B210">
        <f>ป4.2!B15</f>
        <v>3468</v>
      </c>
      <c r="C210">
        <f>ป4.2!C15</f>
        <v>1579901434924</v>
      </c>
      <c r="D210">
        <f>ป4.2!D15</f>
        <v>40498</v>
      </c>
      <c r="E210" t="str">
        <f>ป4.2!E15</f>
        <v>เด็กชาย</v>
      </c>
      <c r="F210" t="str">
        <f>ป4.2!F15</f>
        <v>ภาณุวิชญ์</v>
      </c>
      <c r="G210" t="str">
        <f>ป4.2!G15</f>
        <v>ดวงมณี</v>
      </c>
    </row>
    <row r="211" spans="1:7">
      <c r="A211" t="s">
        <v>141</v>
      </c>
      <c r="B211">
        <f>ป4.2!B16</f>
        <v>3479</v>
      </c>
      <c r="C211">
        <f>ป4.2!C16</f>
        <v>1567700019081</v>
      </c>
      <c r="D211">
        <f>ป4.2!D16</f>
        <v>40493</v>
      </c>
      <c r="E211" t="str">
        <f>ป4.2!E16</f>
        <v>เด็กชาย</v>
      </c>
      <c r="F211" t="str">
        <f>ป4.2!F16</f>
        <v>ณัฐกรณ์</v>
      </c>
      <c r="G211" t="str">
        <f>ป4.2!G16</f>
        <v>สุวรรณ์</v>
      </c>
    </row>
    <row r="212" spans="1:7">
      <c r="A212" t="s">
        <v>141</v>
      </c>
      <c r="B212">
        <f>ป4.2!B17</f>
        <v>3481</v>
      </c>
      <c r="C212">
        <f>ป4.2!C17</f>
        <v>1429900738297</v>
      </c>
      <c r="D212">
        <f>ป4.2!D17</f>
        <v>40471</v>
      </c>
      <c r="E212" t="str">
        <f>ป4.2!E17</f>
        <v>เด็กชาย</v>
      </c>
      <c r="F212" t="str">
        <f>ป4.2!F17</f>
        <v>พิชิตชัย</v>
      </c>
      <c r="G212" t="str">
        <f>ป4.2!G17</f>
        <v>ป้องศรี</v>
      </c>
    </row>
    <row r="213" spans="1:7">
      <c r="A213" t="s">
        <v>141</v>
      </c>
      <c r="B213">
        <f>ป4.2!B18</f>
        <v>3034</v>
      </c>
      <c r="C213">
        <f>ป4.2!C18</f>
        <v>1570501345047</v>
      </c>
      <c r="D213">
        <f>ป4.2!D18</f>
        <v>40219</v>
      </c>
      <c r="E213" t="str">
        <f>ป4.2!E18</f>
        <v>เด็กหญิง</v>
      </c>
      <c r="F213" t="str">
        <f>ป4.2!F18</f>
        <v>เหมือนฝัน</v>
      </c>
      <c r="G213" t="str">
        <f>ป4.2!G18</f>
        <v>สายเมือง</v>
      </c>
    </row>
    <row r="214" spans="1:7">
      <c r="A214" t="s">
        <v>141</v>
      </c>
      <c r="B214">
        <f>ป4.2!B19</f>
        <v>3127</v>
      </c>
      <c r="C214">
        <f>ป4.2!C19</f>
        <v>1579901455701</v>
      </c>
      <c r="D214">
        <f>ป4.2!D19</f>
        <v>40623</v>
      </c>
      <c r="E214" t="str">
        <f>ป4.2!E19</f>
        <v>เด็กหญิง</v>
      </c>
      <c r="F214" t="str">
        <f>ป4.2!F19</f>
        <v>กัลยกร</v>
      </c>
      <c r="G214" t="str">
        <f>ป4.2!G19</f>
        <v>ใจยะสาร</v>
      </c>
    </row>
    <row r="215" spans="1:7">
      <c r="A215" t="s">
        <v>141</v>
      </c>
      <c r="B215">
        <f>ป4.2!B20</f>
        <v>3129</v>
      </c>
      <c r="C215">
        <f>ป4.2!C20</f>
        <v>1570501348186</v>
      </c>
      <c r="D215">
        <f>ป4.2!D20</f>
        <v>40467</v>
      </c>
      <c r="E215" t="str">
        <f>ป4.2!E20</f>
        <v>เด็กหญิง</v>
      </c>
      <c r="F215" t="str">
        <f>ป4.2!F20</f>
        <v>อินทิรา</v>
      </c>
      <c r="G215" t="str">
        <f>ป4.2!G20</f>
        <v xml:space="preserve">ปัญญาทะ </v>
      </c>
    </row>
    <row r="216" spans="1:7">
      <c r="A216" t="s">
        <v>141</v>
      </c>
      <c r="B216">
        <f>ป4.2!B21</f>
        <v>3133</v>
      </c>
      <c r="C216">
        <f>ป4.2!C21</f>
        <v>1570501346124</v>
      </c>
      <c r="D216">
        <f>ป4.2!D21</f>
        <v>40321</v>
      </c>
      <c r="E216" t="str">
        <f>ป4.2!E21</f>
        <v>เด็กหญิง</v>
      </c>
      <c r="F216" t="str">
        <f>ป4.2!F21</f>
        <v>จันทรกานต์</v>
      </c>
      <c r="G216" t="str">
        <f>ป4.2!G21</f>
        <v xml:space="preserve">เจริญผล </v>
      </c>
    </row>
    <row r="217" spans="1:7">
      <c r="A217" t="s">
        <v>141</v>
      </c>
      <c r="B217">
        <f>ป4.2!B22</f>
        <v>3134</v>
      </c>
      <c r="C217">
        <f>ป4.2!C22</f>
        <v>1579901460399</v>
      </c>
      <c r="D217">
        <f>ป4.2!D22</f>
        <v>40647</v>
      </c>
      <c r="E217" t="str">
        <f>ป4.2!E22</f>
        <v>เด็กหญิง</v>
      </c>
      <c r="F217" t="str">
        <f>ป4.2!F22</f>
        <v>ภัณฑิรา</v>
      </c>
      <c r="G217" t="str">
        <f>ป4.2!G22</f>
        <v xml:space="preserve">จันตาอุด </v>
      </c>
    </row>
    <row r="218" spans="1:7">
      <c r="A218" t="s">
        <v>141</v>
      </c>
      <c r="B218">
        <f>ป4.2!B23</f>
        <v>3153</v>
      </c>
      <c r="C218">
        <f>ป4.2!C23</f>
        <v>1309903814106</v>
      </c>
      <c r="D218">
        <f>ป4.2!D23</f>
        <v>40423</v>
      </c>
      <c r="E218" t="str">
        <f>ป4.2!E23</f>
        <v>เด็กหญิง</v>
      </c>
      <c r="F218" t="str">
        <f>ป4.2!F23</f>
        <v>นิภาพร</v>
      </c>
      <c r="G218" t="str">
        <f>ป4.2!G23</f>
        <v xml:space="preserve">หน่อแก้วแปง </v>
      </c>
    </row>
    <row r="219" spans="1:7">
      <c r="A219" t="s">
        <v>141</v>
      </c>
      <c r="B219">
        <f>ป4.2!B24</f>
        <v>3393</v>
      </c>
      <c r="C219">
        <f>ป4.2!C24</f>
        <v>1579901424244</v>
      </c>
      <c r="D219">
        <f>ป4.2!D24</f>
        <v>40436</v>
      </c>
      <c r="E219" t="str">
        <f>ป4.2!E24</f>
        <v>เด็กหญิง</v>
      </c>
      <c r="F219" t="str">
        <f>ป4.2!F24</f>
        <v>ภัทรวดี</v>
      </c>
      <c r="G219" t="str">
        <f>ป4.2!G24</f>
        <v xml:space="preserve">ยะหมื่น </v>
      </c>
    </row>
    <row r="220" spans="1:7">
      <c r="A220" t="s">
        <v>141</v>
      </c>
      <c r="B220">
        <f>ป4.2!B25</f>
        <v>3470</v>
      </c>
      <c r="C220">
        <f>ป4.2!C25</f>
        <v>1579901446485</v>
      </c>
      <c r="D220">
        <f>ป4.2!D25</f>
        <v>40564</v>
      </c>
      <c r="E220" t="str">
        <f>ป4.2!E25</f>
        <v>เด็กหญิง</v>
      </c>
      <c r="F220" t="str">
        <f>ป4.2!F25</f>
        <v>กัญญาภัค</v>
      </c>
      <c r="G220" t="str">
        <f>ป4.2!G25</f>
        <v>เครือคำ</v>
      </c>
    </row>
    <row r="221" spans="1:7">
      <c r="A221" t="s">
        <v>141</v>
      </c>
      <c r="B221">
        <f>ป4.2!B26</f>
        <v>3474</v>
      </c>
      <c r="C221">
        <f>ป4.2!C26</f>
        <v>1579901426956</v>
      </c>
      <c r="D221">
        <f>ป4.2!D26</f>
        <v>40451</v>
      </c>
      <c r="E221" t="str">
        <f>ป4.2!E26</f>
        <v>เด็กหญิง</v>
      </c>
      <c r="F221" t="str">
        <f>ป4.2!F26</f>
        <v>ปุญญาพร</v>
      </c>
      <c r="G221" t="str">
        <f>ป4.2!G26</f>
        <v>นาละต๊ะ</v>
      </c>
    </row>
    <row r="222" spans="1:7">
      <c r="A222" t="s">
        <v>141</v>
      </c>
      <c r="B222">
        <f>ป4.2!B27</f>
        <v>3475</v>
      </c>
      <c r="C222">
        <f>ป4.2!C27</f>
        <v>1570501348402</v>
      </c>
      <c r="D222">
        <f>ป4.2!D27</f>
        <v>40483</v>
      </c>
      <c r="E222" t="str">
        <f>ป4.2!E27</f>
        <v>เด็กหญิง</v>
      </c>
      <c r="F222" t="str">
        <f>ป4.2!F27</f>
        <v>พลอยปภัส</v>
      </c>
      <c r="G222" t="str">
        <f>ป4.2!G27</f>
        <v>คำหน้อย</v>
      </c>
    </row>
    <row r="223" spans="1:7">
      <c r="A223" t="s">
        <v>141</v>
      </c>
      <c r="B223">
        <f>ป4.2!B28</f>
        <v>3477</v>
      </c>
      <c r="C223">
        <f>ป4.2!C28</f>
        <v>1570501350601</v>
      </c>
      <c r="D223">
        <f>ป4.2!D28</f>
        <v>40649</v>
      </c>
      <c r="E223" t="str">
        <f>ป4.2!E28</f>
        <v>เด็กหญิง</v>
      </c>
      <c r="F223" t="str">
        <f>ป4.2!F28</f>
        <v>อภิญญา</v>
      </c>
      <c r="G223" t="str">
        <f>ป4.2!G28</f>
        <v>หวนหวาน</v>
      </c>
    </row>
    <row r="224" spans="1:7">
      <c r="A224" t="s">
        <v>141</v>
      </c>
      <c r="B224">
        <f>ป4.2!B29</f>
        <v>3482</v>
      </c>
      <c r="C224">
        <f>ป4.2!C29</f>
        <v>1570501347350</v>
      </c>
      <c r="D224">
        <f>ป4.2!D29</f>
        <v>40411</v>
      </c>
      <c r="E224" t="str">
        <f>ป4.2!E29</f>
        <v>เด็กหญิง</v>
      </c>
      <c r="F224" t="str">
        <f>ป4.2!F29</f>
        <v>กุลปรียา</v>
      </c>
      <c r="G224" t="str">
        <f>ป4.2!G29</f>
        <v>แก้วนึก</v>
      </c>
    </row>
    <row r="225" spans="1:7">
      <c r="A225" t="s">
        <v>141</v>
      </c>
      <c r="B225">
        <f>ป4.2!B30</f>
        <v>3484</v>
      </c>
      <c r="C225">
        <f>ป4.2!C30</f>
        <v>1103101123612</v>
      </c>
      <c r="D225">
        <f>ป4.2!D30</f>
        <v>40402</v>
      </c>
      <c r="E225" t="str">
        <f>ป4.2!E30</f>
        <v>เด็กหญิง</v>
      </c>
      <c r="F225" t="str">
        <f>ป4.2!F30</f>
        <v>เขมภัสสร์</v>
      </c>
      <c r="G225" t="str">
        <f>ป4.2!G30</f>
        <v>กิตติกรกต</v>
      </c>
    </row>
    <row r="226" spans="1:7">
      <c r="A226" t="s">
        <v>141</v>
      </c>
      <c r="B226">
        <f>ป4.2!B31</f>
        <v>3485</v>
      </c>
      <c r="C226">
        <f>ป4.2!C31</f>
        <v>1570501347805</v>
      </c>
      <c r="D226">
        <f>ป4.2!D31</f>
        <v>40447</v>
      </c>
      <c r="E226" t="str">
        <f>ป4.2!E31</f>
        <v>เด็กหญิง</v>
      </c>
      <c r="F226" t="str">
        <f>ป4.2!F31</f>
        <v>ณัฐชยา</v>
      </c>
      <c r="G226" t="str">
        <f>ป4.2!G31</f>
        <v>อินทะฐา</v>
      </c>
    </row>
    <row r="227" spans="1:7">
      <c r="A227" t="s">
        <v>141</v>
      </c>
      <c r="B227">
        <f>ป4.2!B32</f>
        <v>3488</v>
      </c>
      <c r="C227">
        <f>ป4.2!C32</f>
        <v>1570501347210</v>
      </c>
      <c r="D227">
        <f>ป4.2!D32</f>
        <v>40405</v>
      </c>
      <c r="E227" t="str">
        <f>ป4.2!E32</f>
        <v>เด็กหญิง</v>
      </c>
      <c r="F227" t="str">
        <f>ป4.2!F32</f>
        <v>สุพรรษา</v>
      </c>
      <c r="G227" t="str">
        <f>ป4.2!G32</f>
        <v>คำแก้ว</v>
      </c>
    </row>
    <row r="228" spans="1:7">
      <c r="A228" t="s">
        <v>141</v>
      </c>
      <c r="B228">
        <f>ป4.2!B33</f>
        <v>3587</v>
      </c>
      <c r="C228">
        <f>ป4.2!C33</f>
        <v>1570501347961</v>
      </c>
      <c r="D228">
        <f>ป4.2!D33</f>
        <v>36805</v>
      </c>
      <c r="E228" t="str">
        <f>ป4.2!E33</f>
        <v>เด็กหญิง</v>
      </c>
      <c r="F228" t="str">
        <f>ป4.2!F33</f>
        <v>จิราภา</v>
      </c>
      <c r="G228" t="str">
        <f>ป4.2!G33</f>
        <v>ดวงแก้ว</v>
      </c>
    </row>
    <row r="229" spans="1:7">
      <c r="A229" t="s">
        <v>141</v>
      </c>
      <c r="B229">
        <f>ป4.2!B34</f>
        <v>3588</v>
      </c>
      <c r="C229">
        <f>ป4.2!C34</f>
        <v>1579901455697</v>
      </c>
      <c r="D229">
        <f>ป4.2!D34</f>
        <v>40623</v>
      </c>
      <c r="E229" t="str">
        <f>ป4.2!E34</f>
        <v>เด็กหญิง</v>
      </c>
      <c r="F229" t="str">
        <f>ป4.2!F34</f>
        <v>กัญชพร</v>
      </c>
      <c r="G229" t="str">
        <f>ป4.2!G34</f>
        <v>ยะแดง</v>
      </c>
    </row>
    <row r="230" spans="1:7">
      <c r="A230" t="s">
        <v>141</v>
      </c>
      <c r="B230">
        <f>ป4.2!B35</f>
        <v>3713</v>
      </c>
      <c r="C230">
        <f>ป4.2!C35</f>
        <v>1129701513115</v>
      </c>
      <c r="D230">
        <f>ป4.2!D35</f>
        <v>40420</v>
      </c>
      <c r="E230" t="str">
        <f>ป4.2!E35</f>
        <v>เด็กหญิง</v>
      </c>
      <c r="F230" t="str">
        <f>ป4.2!F35</f>
        <v>ณัฐภรญ์</v>
      </c>
      <c r="G230" t="str">
        <f>ป4.2!G35</f>
        <v>นวลชัยภูมิ</v>
      </c>
    </row>
    <row r="231" spans="1:7">
      <c r="B231">
        <f>ป4.2!B36</f>
        <v>0</v>
      </c>
      <c r="C231">
        <f>ป4.2!C36</f>
        <v>0</v>
      </c>
      <c r="D231">
        <f>ป4.2!D36</f>
        <v>0</v>
      </c>
      <c r="E231">
        <f>ป4.2!E36</f>
        <v>0</v>
      </c>
      <c r="F231">
        <f>ป4.2!F36</f>
        <v>0</v>
      </c>
      <c r="G231">
        <f>ป4.2!G36</f>
        <v>0</v>
      </c>
    </row>
    <row r="232" spans="1:7">
      <c r="B232">
        <f>ป4.2!B37</f>
        <v>0</v>
      </c>
      <c r="C232">
        <f>ป4.2!C37</f>
        <v>0</v>
      </c>
      <c r="D232">
        <f>ป4.2!D37</f>
        <v>0</v>
      </c>
      <c r="E232">
        <f>ป4.2!E37</f>
        <v>0</v>
      </c>
      <c r="F232">
        <f>ป4.2!F37</f>
        <v>0</v>
      </c>
      <c r="G232">
        <f>ป4.2!G37</f>
        <v>0</v>
      </c>
    </row>
    <row r="233" spans="1:7">
      <c r="B233">
        <f>ป4.2!B38</f>
        <v>0</v>
      </c>
      <c r="C233">
        <f>ป4.2!C38</f>
        <v>0</v>
      </c>
      <c r="D233">
        <f>ป4.2!D38</f>
        <v>0</v>
      </c>
      <c r="E233">
        <f>ป4.2!E38</f>
        <v>0</v>
      </c>
      <c r="F233">
        <f>ป4.2!F38</f>
        <v>0</v>
      </c>
      <c r="G233">
        <f>ป4.2!G38</f>
        <v>0</v>
      </c>
    </row>
    <row r="234" spans="1:7">
      <c r="B234">
        <f>ป4.2!B39</f>
        <v>0</v>
      </c>
      <c r="C234">
        <f>ป4.2!C39</f>
        <v>0</v>
      </c>
      <c r="D234">
        <f>ป4.2!D39</f>
        <v>0</v>
      </c>
      <c r="E234">
        <f>ป4.2!E39</f>
        <v>0</v>
      </c>
      <c r="F234">
        <f>ป4.2!F39</f>
        <v>0</v>
      </c>
      <c r="G234">
        <f>ป4.2!G39</f>
        <v>0</v>
      </c>
    </row>
    <row r="235" spans="1:7">
      <c r="B235">
        <f>ป4.2!B40</f>
        <v>0</v>
      </c>
      <c r="C235">
        <f>ป4.2!C40</f>
        <v>0</v>
      </c>
      <c r="D235">
        <f>ป4.2!D40</f>
        <v>0</v>
      </c>
      <c r="E235">
        <f>ป4.2!E40</f>
        <v>0</v>
      </c>
      <c r="F235">
        <f>ป4.2!F40</f>
        <v>0</v>
      </c>
      <c r="G235">
        <f>ป4.2!G40</f>
        <v>0</v>
      </c>
    </row>
    <row r="236" spans="1:7">
      <c r="B236">
        <f>ป4.2!B41</f>
        <v>0</v>
      </c>
      <c r="C236">
        <f>ป4.2!C41</f>
        <v>0</v>
      </c>
      <c r="D236">
        <f>ป4.2!D41</f>
        <v>0</v>
      </c>
      <c r="E236">
        <f>ป4.2!E41</f>
        <v>0</v>
      </c>
      <c r="F236">
        <f>ป4.2!F41</f>
        <v>0</v>
      </c>
      <c r="G236">
        <f>ป4.2!G41</f>
        <v>0</v>
      </c>
    </row>
    <row r="237" spans="1:7">
      <c r="B237">
        <f>ป4.2!B42</f>
        <v>0</v>
      </c>
      <c r="C237">
        <f>ป4.2!C42</f>
        <v>0</v>
      </c>
      <c r="D237">
        <f>ป4.2!D42</f>
        <v>0</v>
      </c>
      <c r="E237">
        <f>ป4.2!E42</f>
        <v>0</v>
      </c>
      <c r="F237">
        <f>ป4.2!F42</f>
        <v>0</v>
      </c>
      <c r="G237">
        <f>ป4.2!G42</f>
        <v>0</v>
      </c>
    </row>
    <row r="238" spans="1:7">
      <c r="B238">
        <f>ป4.2!B43</f>
        <v>0</v>
      </c>
      <c r="C238">
        <f>ป4.2!C43</f>
        <v>0</v>
      </c>
      <c r="D238">
        <f>ป4.2!D43</f>
        <v>0</v>
      </c>
      <c r="E238">
        <f>ป4.2!E43</f>
        <v>0</v>
      </c>
      <c r="F238">
        <f>ป4.2!F43</f>
        <v>0</v>
      </c>
      <c r="G238">
        <f>ป4.2!G43</f>
        <v>0</v>
      </c>
    </row>
    <row r="239" spans="1:7">
      <c r="B239">
        <f>ป4.2!B44</f>
        <v>0</v>
      </c>
      <c r="C239">
        <f>ป4.2!C44</f>
        <v>0</v>
      </c>
      <c r="D239">
        <f>ป4.2!D44</f>
        <v>0</v>
      </c>
      <c r="E239">
        <f>ป4.2!E44</f>
        <v>0</v>
      </c>
      <c r="F239">
        <f>ป4.2!F44</f>
        <v>0</v>
      </c>
      <c r="G239">
        <f>ป4.2!G44</f>
        <v>0</v>
      </c>
    </row>
    <row r="240" spans="1:7">
      <c r="B240">
        <f>ป4.2!B45</f>
        <v>0</v>
      </c>
      <c r="C240">
        <f>ป4.2!C45</f>
        <v>0</v>
      </c>
      <c r="D240">
        <f>ป4.2!D45</f>
        <v>0</v>
      </c>
      <c r="E240">
        <f>ป4.2!E45</f>
        <v>0</v>
      </c>
      <c r="F240">
        <f>ป4.2!F45</f>
        <v>0</v>
      </c>
      <c r="G240">
        <f>ป4.2!G45</f>
        <v>0</v>
      </c>
    </row>
    <row r="241" spans="1:7">
      <c r="A241" t="s">
        <v>169</v>
      </c>
      <c r="B241">
        <f>ป5.1!B6</f>
        <v>3001</v>
      </c>
      <c r="C241">
        <f>ป5.1!C6</f>
        <v>1570501338784</v>
      </c>
      <c r="D241">
        <f>ป5.1!D6</f>
        <v>39775</v>
      </c>
      <c r="E241" t="str">
        <f>ป5.1!E6</f>
        <v>เด็กชาย</v>
      </c>
      <c r="F241" t="str">
        <f>ป5.1!F6</f>
        <v>จักรวุฒิ</v>
      </c>
      <c r="G241" t="str">
        <f>ป5.1!G6</f>
        <v>เทพคำใต้</v>
      </c>
    </row>
    <row r="242" spans="1:7">
      <c r="A242" t="s">
        <v>169</v>
      </c>
      <c r="B242">
        <f>ป5.1!B7</f>
        <v>3008</v>
      </c>
      <c r="C242">
        <f>ป5.1!C7</f>
        <v>1801301357813</v>
      </c>
      <c r="D242">
        <f>ป5.1!D7</f>
        <v>40115</v>
      </c>
      <c r="E242" t="str">
        <f>ป5.1!E7</f>
        <v>เด็กชาย</v>
      </c>
      <c r="F242" t="str">
        <f>ป5.1!F7</f>
        <v>พัชรพล</v>
      </c>
      <c r="G242" t="str">
        <f>ป5.1!G7</f>
        <v>ชญานินรุ่งโรจน์</v>
      </c>
    </row>
    <row r="243" spans="1:7">
      <c r="A243" t="s">
        <v>169</v>
      </c>
      <c r="B243">
        <f>ป5.1!B8</f>
        <v>3014</v>
      </c>
      <c r="C243">
        <f>ป5.1!C8</f>
        <v>1570501341301</v>
      </c>
      <c r="D243">
        <f>ป5.1!D8</f>
        <v>39968</v>
      </c>
      <c r="E243" t="str">
        <f>ป5.1!E8</f>
        <v>เด็กชาย</v>
      </c>
      <c r="F243" t="str">
        <f>ป5.1!F8</f>
        <v>สุรเชษฐ์</v>
      </c>
      <c r="G243" t="str">
        <f>ป5.1!G8</f>
        <v>ดวงแดง</v>
      </c>
    </row>
    <row r="244" spans="1:7">
      <c r="A244" t="s">
        <v>169</v>
      </c>
      <c r="B244">
        <f>ป5.1!B9</f>
        <v>3030</v>
      </c>
      <c r="C244">
        <f>ป5.1!C9</f>
        <v>1579901355544</v>
      </c>
      <c r="D244">
        <f>ป5.1!D9</f>
        <v>40006</v>
      </c>
      <c r="E244" t="str">
        <f>ป5.1!E9</f>
        <v>เด็กชาย</v>
      </c>
      <c r="F244" t="str">
        <f>ป5.1!F9</f>
        <v>อภิเชษฐ์</v>
      </c>
      <c r="G244" t="str">
        <f>ป5.1!G9</f>
        <v>หมั่นเหมาะ</v>
      </c>
    </row>
    <row r="245" spans="1:7">
      <c r="A245" t="s">
        <v>169</v>
      </c>
      <c r="B245">
        <f>ป5.1!B10</f>
        <v>3049</v>
      </c>
      <c r="C245">
        <f>ป5.1!C10</f>
        <v>1100704167449</v>
      </c>
      <c r="D245">
        <f>ป5.1!D10</f>
        <v>40139</v>
      </c>
      <c r="E245" t="str">
        <f>ป5.1!E10</f>
        <v>เด็กชาย</v>
      </c>
      <c r="F245" t="str">
        <f>ป5.1!F10</f>
        <v>รวีโรจน์</v>
      </c>
      <c r="G245" t="str">
        <f>ป5.1!G10</f>
        <v>นพพิญช์กุลกิจ</v>
      </c>
    </row>
    <row r="246" spans="1:7">
      <c r="A246" t="s">
        <v>169</v>
      </c>
      <c r="B246">
        <f>ป5.1!B11</f>
        <v>3176</v>
      </c>
      <c r="C246">
        <f>ป5.1!C11</f>
        <v>1570501343354</v>
      </c>
      <c r="D246">
        <f>ป5.1!D11</f>
        <v>40120</v>
      </c>
      <c r="E246" t="str">
        <f>ป5.1!E11</f>
        <v>เด็กชาย</v>
      </c>
      <c r="F246" t="str">
        <f>ป5.1!F11</f>
        <v>ธนภูมิ</v>
      </c>
      <c r="G246" t="str">
        <f>ป5.1!G11</f>
        <v>เชี้อเมืองพาน</v>
      </c>
    </row>
    <row r="247" spans="1:7">
      <c r="A247" t="s">
        <v>169</v>
      </c>
      <c r="B247">
        <f>ป5.1!B12</f>
        <v>3235</v>
      </c>
      <c r="C247">
        <f>ป5.1!C12</f>
        <v>1579901349366</v>
      </c>
      <c r="D247">
        <f>ป5.1!D12</f>
        <v>40328</v>
      </c>
      <c r="E247" t="str">
        <f>ป5.1!E12</f>
        <v>เด็กชาย</v>
      </c>
      <c r="F247" t="str">
        <f>ป5.1!F12</f>
        <v>นิชคุณ</v>
      </c>
      <c r="G247" t="str">
        <f>ป5.1!G12</f>
        <v>กาวี</v>
      </c>
    </row>
    <row r="248" spans="1:7">
      <c r="A248" t="s">
        <v>169</v>
      </c>
      <c r="B248">
        <f>ป5.1!B13</f>
        <v>3316</v>
      </c>
      <c r="C248">
        <f>ป5.1!C13</f>
        <v>1570501341262</v>
      </c>
      <c r="D248">
        <f>ป5.1!D13</f>
        <v>39975</v>
      </c>
      <c r="E248" t="str">
        <f>ป5.1!E13</f>
        <v>เด็กชาย</v>
      </c>
      <c r="F248" t="str">
        <f>ป5.1!F13</f>
        <v>อดิศร</v>
      </c>
      <c r="G248" t="str">
        <f>ป5.1!G13</f>
        <v>แสนขัติ</v>
      </c>
    </row>
    <row r="249" spans="1:7">
      <c r="A249" t="s">
        <v>169</v>
      </c>
      <c r="B249">
        <f>ป5.1!B14</f>
        <v>3320</v>
      </c>
      <c r="C249">
        <f>ป5.1!C14</f>
        <v>1570501344474</v>
      </c>
      <c r="D249">
        <f>ป5.1!D14</f>
        <v>40184</v>
      </c>
      <c r="E249" t="str">
        <f>ป5.1!E14</f>
        <v>เด็กชาย</v>
      </c>
      <c r="F249" t="str">
        <f>ป5.1!F14</f>
        <v>อติคุณ</v>
      </c>
      <c r="G249" t="str">
        <f>ป5.1!G14</f>
        <v>โอตะเเปง</v>
      </c>
    </row>
    <row r="250" spans="1:7">
      <c r="A250" t="s">
        <v>169</v>
      </c>
      <c r="B250">
        <f>ป5.1!B15</f>
        <v>3462</v>
      </c>
      <c r="C250">
        <f>ป5.1!C15</f>
        <v>1570501345641</v>
      </c>
      <c r="D250">
        <f>ป5.1!D15</f>
        <v>40272</v>
      </c>
      <c r="E250" t="str">
        <f>ป5.1!E15</f>
        <v>เด็กชาย</v>
      </c>
      <c r="F250" t="str">
        <f>ป5.1!F15</f>
        <v>เดชาวัฒน์</v>
      </c>
      <c r="G250" t="str">
        <f>ป5.1!G15</f>
        <v>ทรัพย์อุดม</v>
      </c>
    </row>
    <row r="251" spans="1:7">
      <c r="A251" t="s">
        <v>169</v>
      </c>
      <c r="B251">
        <f>ป5.1!B16</f>
        <v>3583</v>
      </c>
      <c r="C251">
        <f>ป5.1!C16</f>
        <v>1570501342561</v>
      </c>
      <c r="D251">
        <f>ป5.1!D16</f>
        <v>40071</v>
      </c>
      <c r="E251" t="str">
        <f>ป5.1!E16</f>
        <v>เด็กชาย</v>
      </c>
      <c r="F251" t="str">
        <f>ป5.1!F16</f>
        <v>กัปตัน</v>
      </c>
      <c r="G251" t="str">
        <f>ป5.1!G16</f>
        <v>ศรีสว่าง</v>
      </c>
    </row>
    <row r="252" spans="1:7">
      <c r="A252" t="s">
        <v>169</v>
      </c>
      <c r="B252">
        <f>ป5.1!B19</f>
        <v>3018</v>
      </c>
      <c r="C252">
        <f>ป5.1!C19</f>
        <v>1559900569605</v>
      </c>
      <c r="D252">
        <f>ป5.1!D19</f>
        <v>40017</v>
      </c>
      <c r="E252" t="str">
        <f>ป5.1!E19</f>
        <v>เด็กหญิง</v>
      </c>
      <c r="F252" t="str">
        <f>ป5.1!F19</f>
        <v>บัวบูชา</v>
      </c>
      <c r="G252" t="str">
        <f>ป5.1!G19</f>
        <v>ปริญญา</v>
      </c>
    </row>
    <row r="253" spans="1:7">
      <c r="A253" t="s">
        <v>169</v>
      </c>
      <c r="B253">
        <f>ป5.1!B20</f>
        <v>3022</v>
      </c>
      <c r="C253">
        <f>ป5.1!C20</f>
        <v>1129701483208</v>
      </c>
      <c r="D253">
        <f>ป5.1!D20</f>
        <v>40061</v>
      </c>
      <c r="E253" t="str">
        <f>ป5.1!E20</f>
        <v>เด็กหญิง</v>
      </c>
      <c r="F253" t="str">
        <f>ป5.1!F20</f>
        <v>สพัชญา</v>
      </c>
      <c r="G253" t="str">
        <f>ป5.1!G20</f>
        <v>เจนณรงค์</v>
      </c>
    </row>
    <row r="254" spans="1:7">
      <c r="A254" t="s">
        <v>169</v>
      </c>
      <c r="B254">
        <f>ป5.1!B21</f>
        <v>3033</v>
      </c>
      <c r="C254">
        <f>ป5.1!C21</f>
        <v>1579901376185</v>
      </c>
      <c r="D254">
        <f>ป5.1!D21</f>
        <v>40126</v>
      </c>
      <c r="E254" t="str">
        <f>ป5.1!E21</f>
        <v>เด็กหญิง</v>
      </c>
      <c r="F254" t="str">
        <f>ป5.1!F21</f>
        <v>วรรณลักษณ์</v>
      </c>
      <c r="G254" t="str">
        <f>ป5.1!G21</f>
        <v>ฉัตร์หลวง</v>
      </c>
    </row>
    <row r="255" spans="1:7">
      <c r="A255" t="s">
        <v>169</v>
      </c>
      <c r="B255">
        <f>ป5.1!B22</f>
        <v>3035</v>
      </c>
      <c r="C255">
        <f>ป5.1!C22</f>
        <v>1570501344466</v>
      </c>
      <c r="D255">
        <f>ป5.1!D22</f>
        <v>40185</v>
      </c>
      <c r="E255" t="str">
        <f>ป5.1!E22</f>
        <v>เด็กหญิง</v>
      </c>
      <c r="F255" t="str">
        <f>ป5.1!F22</f>
        <v>อรชัญญา</v>
      </c>
      <c r="G255" t="str">
        <f>ป5.1!G22</f>
        <v>ศักดิ์สูง</v>
      </c>
    </row>
    <row r="256" spans="1:7">
      <c r="A256" t="s">
        <v>169</v>
      </c>
      <c r="B256">
        <f>ป5.1!B23</f>
        <v>3037</v>
      </c>
      <c r="C256">
        <f>ป5.1!C23</f>
        <v>1570501345446</v>
      </c>
      <c r="D256">
        <f>ป5.1!D23</f>
        <v>40258</v>
      </c>
      <c r="E256" t="str">
        <f>ป5.1!E23</f>
        <v>เด็กหญิง</v>
      </c>
      <c r="F256" t="str">
        <f>ป5.1!F23</f>
        <v>อรนิภา</v>
      </c>
      <c r="G256" t="str">
        <f>ป5.1!G23</f>
        <v>คำมูล</v>
      </c>
    </row>
    <row r="257" spans="1:7">
      <c r="A257" t="s">
        <v>169</v>
      </c>
      <c r="B257" t="e">
        <f>ป5.1!#REF!</f>
        <v>#REF!</v>
      </c>
      <c r="C257" t="e">
        <f>ป5.1!#REF!</f>
        <v>#REF!</v>
      </c>
      <c r="D257" t="e">
        <f>ป5.1!#REF!</f>
        <v>#REF!</v>
      </c>
      <c r="E257" t="e">
        <f>ป5.1!#REF!</f>
        <v>#REF!</v>
      </c>
      <c r="F257" t="e">
        <f>ป5.1!#REF!</f>
        <v>#REF!</v>
      </c>
      <c r="G257" t="e">
        <f>ป5.1!#REF!</f>
        <v>#REF!</v>
      </c>
    </row>
    <row r="258" spans="1:7">
      <c r="A258" t="s">
        <v>169</v>
      </c>
      <c r="B258">
        <f>ป5.1!B24</f>
        <v>3174</v>
      </c>
      <c r="C258">
        <f>ป5.1!C24</f>
        <v>1648900123923</v>
      </c>
      <c r="D258">
        <f>ป5.1!D24</f>
        <v>40071</v>
      </c>
      <c r="E258" t="str">
        <f>ป5.1!E24</f>
        <v>เด็กหญิง</v>
      </c>
      <c r="F258" t="str">
        <f>ป5.1!F24</f>
        <v>ธิดารัตน์</v>
      </c>
      <c r="G258" t="str">
        <f>ป5.1!G24</f>
        <v>เฌอมือ</v>
      </c>
    </row>
    <row r="259" spans="1:7">
      <c r="A259" t="s">
        <v>169</v>
      </c>
      <c r="B259">
        <f>ป5.1!B25</f>
        <v>3179</v>
      </c>
      <c r="C259">
        <f>ป5.1!C25</f>
        <v>1570501346001</v>
      </c>
      <c r="D259">
        <f>ป5.1!D25</f>
        <v>40309</v>
      </c>
      <c r="E259" t="str">
        <f>ป5.1!E25</f>
        <v>เด็กหญิง</v>
      </c>
      <c r="F259" t="str">
        <f>ป5.1!F25</f>
        <v>ชัญญานุช</v>
      </c>
      <c r="G259" t="str">
        <f>ป5.1!G25</f>
        <v>สิทธิปัญญา</v>
      </c>
    </row>
    <row r="260" spans="1:7">
      <c r="A260" t="s">
        <v>169</v>
      </c>
      <c r="B260">
        <f>ป5.1!B26</f>
        <v>3236</v>
      </c>
      <c r="C260">
        <f>ป5.1!C26</f>
        <v>1560101671303</v>
      </c>
      <c r="D260">
        <f>ป5.1!D26</f>
        <v>40051</v>
      </c>
      <c r="E260" t="str">
        <f>ป5.1!E26</f>
        <v>เด็กหญิง</v>
      </c>
      <c r="F260" t="str">
        <f>ป5.1!F26</f>
        <v>อธิชนัน</v>
      </c>
      <c r="G260" t="str">
        <f>ป5.1!G26</f>
        <v>สิงห์แก้ว</v>
      </c>
    </row>
    <row r="261" spans="1:7">
      <c r="A261" t="s">
        <v>169</v>
      </c>
      <c r="B261" t="e">
        <f>ป5.1!#REF!</f>
        <v>#REF!</v>
      </c>
      <c r="C261" t="e">
        <f>ป5.1!#REF!</f>
        <v>#REF!</v>
      </c>
      <c r="D261" t="e">
        <f>ป5.1!#REF!</f>
        <v>#REF!</v>
      </c>
      <c r="E261" t="e">
        <f>ป5.1!#REF!</f>
        <v>#REF!</v>
      </c>
      <c r="F261" t="e">
        <f>ป5.1!#REF!</f>
        <v>#REF!</v>
      </c>
      <c r="G261" t="e">
        <f>ป5.1!#REF!</f>
        <v>#REF!</v>
      </c>
    </row>
    <row r="262" spans="1:7">
      <c r="A262" t="s">
        <v>169</v>
      </c>
      <c r="B262">
        <f>ป5.1!B27</f>
        <v>3312</v>
      </c>
      <c r="C262">
        <f>ป5.1!C27</f>
        <v>1709800565665</v>
      </c>
      <c r="D262">
        <f>ป5.1!D27</f>
        <v>40063</v>
      </c>
      <c r="E262" t="str">
        <f>ป5.1!E27</f>
        <v>เด็กหญิง</v>
      </c>
      <c r="F262" t="str">
        <f>ป5.1!F27</f>
        <v>ปุณยนุช</v>
      </c>
      <c r="G262" t="str">
        <f>ป5.1!G27</f>
        <v>อยู่ศรี</v>
      </c>
    </row>
    <row r="263" spans="1:7">
      <c r="A263" t="s">
        <v>169</v>
      </c>
      <c r="B263">
        <f>ป5.1!B28</f>
        <v>3322</v>
      </c>
      <c r="C263">
        <f>ป5.1!C28</f>
        <v>1579901383688</v>
      </c>
      <c r="D263">
        <f>ป5.1!D28</f>
        <v>40170</v>
      </c>
      <c r="E263" t="str">
        <f>ป5.1!E28</f>
        <v>เด็กหญิง</v>
      </c>
      <c r="F263" t="str">
        <f>ป5.1!F28</f>
        <v>คุณันยา</v>
      </c>
      <c r="G263" t="str">
        <f>ป5.1!G28</f>
        <v>วงศ์ธิดาธร</v>
      </c>
    </row>
    <row r="264" spans="1:7">
      <c r="A264" t="s">
        <v>169</v>
      </c>
      <c r="B264">
        <f>ป5.1!B29</f>
        <v>3323</v>
      </c>
      <c r="C264">
        <f>ป5.1!C29</f>
        <v>1579901365817</v>
      </c>
      <c r="D264">
        <f>ป5.1!D29</f>
        <v>40067</v>
      </c>
      <c r="E264" t="str">
        <f>ป5.1!E29</f>
        <v>เด็กหญิง</v>
      </c>
      <c r="F264" t="str">
        <f>ป5.1!F29</f>
        <v>กาณจ์ชณิฐ</v>
      </c>
      <c r="G264" t="str">
        <f>ป5.1!G29</f>
        <v>บุญมารัตน์หิรัญ</v>
      </c>
    </row>
    <row r="265" spans="1:7">
      <c r="A265" t="s">
        <v>169</v>
      </c>
      <c r="B265">
        <f>ป5.1!B30</f>
        <v>3416</v>
      </c>
      <c r="C265">
        <f>ป5.1!C30</f>
        <v>1319901310330</v>
      </c>
      <c r="D265">
        <f>ป5.1!D30</f>
        <v>40201</v>
      </c>
      <c r="E265" t="str">
        <f>ป5.1!E30</f>
        <v>เด็กหญิง</v>
      </c>
      <c r="F265" t="str">
        <f>ป5.1!F30</f>
        <v>ณัฐณิชา</v>
      </c>
      <c r="G265" t="str">
        <f>ป5.1!G30</f>
        <v>ยูลึ</v>
      </c>
    </row>
    <row r="266" spans="1:7">
      <c r="A266" t="s">
        <v>169</v>
      </c>
      <c r="B266">
        <f>ป5.1!B31</f>
        <v>3464</v>
      </c>
      <c r="C266">
        <f>ป5.1!C31</f>
        <v>1529400033421</v>
      </c>
      <c r="D266">
        <f>ป5.1!D31</f>
        <v>39903</v>
      </c>
      <c r="E266" t="str">
        <f>ป5.1!E31</f>
        <v>เด็กหญิง</v>
      </c>
      <c r="F266" t="str">
        <f>ป5.1!F31</f>
        <v>มณีนุช</v>
      </c>
      <c r="G266" t="str">
        <f>ป5.1!G31</f>
        <v>มั่นกลิ่น</v>
      </c>
    </row>
    <row r="267" spans="1:7">
      <c r="A267" t="s">
        <v>169</v>
      </c>
      <c r="B267">
        <f>ป5.1!B32</f>
        <v>3465</v>
      </c>
      <c r="C267">
        <f>ป5.1!C32</f>
        <v>1510101584311</v>
      </c>
      <c r="D267">
        <f>ป5.1!D32</f>
        <v>40254</v>
      </c>
      <c r="E267" t="str">
        <f>ป5.1!E32</f>
        <v>เด็กหญิง</v>
      </c>
      <c r="F267" t="str">
        <f>ป5.1!F32</f>
        <v>กฤษณา</v>
      </c>
      <c r="G267" t="str">
        <f>ป5.1!G32</f>
        <v>อดิศรสุวรรณ</v>
      </c>
    </row>
    <row r="268" spans="1:7">
      <c r="A268" t="s">
        <v>169</v>
      </c>
      <c r="B268">
        <f>ป5.1!B33</f>
        <v>3558</v>
      </c>
      <c r="C268">
        <f>ป5.1!C33</f>
        <v>1570501344831</v>
      </c>
      <c r="D268">
        <f>ป5.1!D33</f>
        <v>40206</v>
      </c>
      <c r="E268" t="str">
        <f>ป5.1!E33</f>
        <v>เด็กหญิง</v>
      </c>
      <c r="F268" t="str">
        <f>ป5.1!F33</f>
        <v>ณิชนันท์</v>
      </c>
      <c r="G268" t="str">
        <f>ป5.1!G33</f>
        <v>ใจสอน</v>
      </c>
    </row>
    <row r="269" spans="1:7">
      <c r="A269" t="s">
        <v>169</v>
      </c>
      <c r="B269" t="e">
        <f>ป5.1!#REF!</f>
        <v>#REF!</v>
      </c>
      <c r="C269" t="e">
        <f>ป5.1!#REF!</f>
        <v>#REF!</v>
      </c>
      <c r="D269" t="e">
        <f>ป5.1!#REF!</f>
        <v>#REF!</v>
      </c>
      <c r="E269" t="e">
        <f>ป5.1!#REF!</f>
        <v>#REF!</v>
      </c>
      <c r="F269" t="e">
        <f>ป5.1!#REF!</f>
        <v>#REF!</v>
      </c>
      <c r="G269" t="e">
        <f>ป5.1!#REF!</f>
        <v>#REF!</v>
      </c>
    </row>
    <row r="270" spans="1:7">
      <c r="A270" t="s">
        <v>169</v>
      </c>
      <c r="B270">
        <f>ป5.1!B35</f>
        <v>3710</v>
      </c>
      <c r="C270">
        <f>ป5.1!C35</f>
        <v>1570501340126</v>
      </c>
      <c r="D270">
        <f>ป5.1!D35</f>
        <v>39875</v>
      </c>
      <c r="E270" t="str">
        <f>ป5.1!E35</f>
        <v>เด็กหญิง</v>
      </c>
      <c r="F270" t="str">
        <f>ป5.1!F35</f>
        <v>กัญญารัตน์</v>
      </c>
      <c r="G270" t="str">
        <f>ป5.1!G35</f>
        <v>อินต๊ะ</v>
      </c>
    </row>
    <row r="271" spans="1:7">
      <c r="A271" t="s">
        <v>169</v>
      </c>
      <c r="B271">
        <f>ป5.1!B36</f>
        <v>3711</v>
      </c>
      <c r="C271">
        <f>ป5.1!C36</f>
        <v>1579901382240</v>
      </c>
      <c r="D271">
        <f>ป5.1!D36</f>
        <v>40163</v>
      </c>
      <c r="E271" t="str">
        <f>ป5.1!E36</f>
        <v>เด็กหญิง</v>
      </c>
      <c r="F271" t="str">
        <f>ป5.1!F36</f>
        <v>ณัฐณิชา</v>
      </c>
      <c r="G271" t="str">
        <f>ป5.1!G36</f>
        <v>ซาทรง</v>
      </c>
    </row>
    <row r="272" spans="1:7">
      <c r="A272" t="s">
        <v>169</v>
      </c>
      <c r="B272" t="e">
        <f>ป5.1!#REF!</f>
        <v>#REF!</v>
      </c>
      <c r="C272" t="e">
        <f>ป5.1!#REF!</f>
        <v>#REF!</v>
      </c>
      <c r="D272" t="e">
        <f>ป5.1!#REF!</f>
        <v>#REF!</v>
      </c>
      <c r="E272" t="e">
        <f>ป5.1!#REF!</f>
        <v>#REF!</v>
      </c>
      <c r="F272" t="e">
        <f>ป5.1!#REF!</f>
        <v>#REF!</v>
      </c>
      <c r="G272" t="e">
        <f>ป5.1!#REF!</f>
        <v>#REF!</v>
      </c>
    </row>
    <row r="273" spans="1:7">
      <c r="B273">
        <f>ป5.1!B37</f>
        <v>3864</v>
      </c>
      <c r="C273">
        <f>ป5.1!C37</f>
        <v>1570501342439</v>
      </c>
      <c r="D273">
        <f>ป5.1!D37</f>
        <v>40066</v>
      </c>
      <c r="E273" t="str">
        <f>ป5.1!E37</f>
        <v>เด็กหญิง</v>
      </c>
      <c r="F273" t="str">
        <f>ป5.1!F37</f>
        <v>พีรดา</v>
      </c>
      <c r="G273" t="str">
        <f>ป5.1!G37</f>
        <v>ทองเนื้อขาว</v>
      </c>
    </row>
    <row r="274" spans="1:7">
      <c r="B274">
        <f>ป5.1!B38</f>
        <v>0</v>
      </c>
      <c r="C274">
        <f>ป5.1!C38</f>
        <v>0</v>
      </c>
      <c r="D274">
        <f>ป5.1!D38</f>
        <v>0</v>
      </c>
      <c r="E274">
        <f>ป5.1!E38</f>
        <v>0</v>
      </c>
      <c r="F274">
        <f>ป5.1!F38</f>
        <v>0</v>
      </c>
      <c r="G274">
        <f>ป5.1!G38</f>
        <v>0</v>
      </c>
    </row>
    <row r="275" spans="1:7">
      <c r="B275">
        <f>ป5.1!B39</f>
        <v>0</v>
      </c>
      <c r="C275">
        <f>ป5.1!C39</f>
        <v>0</v>
      </c>
      <c r="D275">
        <f>ป5.1!D39</f>
        <v>0</v>
      </c>
      <c r="E275">
        <f>ป5.1!E39</f>
        <v>0</v>
      </c>
      <c r="F275">
        <f>ป5.1!F39</f>
        <v>0</v>
      </c>
      <c r="G275">
        <f>ป5.1!G39</f>
        <v>0</v>
      </c>
    </row>
    <row r="276" spans="1:7">
      <c r="B276">
        <f>ป5.1!B40</f>
        <v>0</v>
      </c>
      <c r="C276">
        <f>ป5.1!C40</f>
        <v>0</v>
      </c>
      <c r="D276">
        <f>ป5.1!D40</f>
        <v>0</v>
      </c>
      <c r="E276">
        <f>ป5.1!E40</f>
        <v>0</v>
      </c>
      <c r="F276">
        <f>ป5.1!F40</f>
        <v>0</v>
      </c>
      <c r="G276">
        <f>ป5.1!G40</f>
        <v>0</v>
      </c>
    </row>
    <row r="277" spans="1:7">
      <c r="B277">
        <f>ป5.1!B41</f>
        <v>0</v>
      </c>
      <c r="C277">
        <f>ป5.1!C41</f>
        <v>0</v>
      </c>
      <c r="D277">
        <f>ป5.1!D41</f>
        <v>0</v>
      </c>
      <c r="E277">
        <f>ป5.1!E41</f>
        <v>0</v>
      </c>
      <c r="F277">
        <f>ป5.1!F41</f>
        <v>0</v>
      </c>
      <c r="G277">
        <f>ป5.1!G41</f>
        <v>0</v>
      </c>
    </row>
    <row r="278" spans="1:7">
      <c r="B278">
        <f>ป5.1!B42</f>
        <v>0</v>
      </c>
      <c r="C278">
        <f>ป5.1!C42</f>
        <v>0</v>
      </c>
      <c r="D278">
        <f>ป5.1!D42</f>
        <v>0</v>
      </c>
      <c r="E278">
        <f>ป5.1!E42</f>
        <v>0</v>
      </c>
      <c r="F278">
        <f>ป5.1!F42</f>
        <v>0</v>
      </c>
      <c r="G278">
        <f>ป5.1!G42</f>
        <v>0</v>
      </c>
    </row>
    <row r="279" spans="1:7">
      <c r="B279">
        <f>ป5.1!B43</f>
        <v>0</v>
      </c>
      <c r="C279">
        <f>ป5.1!C43</f>
        <v>0</v>
      </c>
      <c r="D279">
        <f>ป5.1!D43</f>
        <v>0</v>
      </c>
      <c r="E279">
        <f>ป5.1!E43</f>
        <v>0</v>
      </c>
      <c r="F279">
        <f>ป5.1!F43</f>
        <v>0</v>
      </c>
      <c r="G279">
        <f>ป5.1!G43</f>
        <v>0</v>
      </c>
    </row>
    <row r="280" spans="1:7">
      <c r="B280">
        <f>ป5.1!B44</f>
        <v>0</v>
      </c>
      <c r="C280">
        <f>ป5.1!C44</f>
        <v>0</v>
      </c>
      <c r="D280">
        <f>ป5.1!D44</f>
        <v>0</v>
      </c>
      <c r="E280">
        <f>ป5.1!E44</f>
        <v>0</v>
      </c>
      <c r="F280">
        <f>ป5.1!F44</f>
        <v>0</v>
      </c>
      <c r="G280">
        <f>ป5.1!G44</f>
        <v>0</v>
      </c>
    </row>
    <row r="281" spans="1:7">
      <c r="A281" t="s">
        <v>198</v>
      </c>
      <c r="B281">
        <f>ป5.2!B6</f>
        <v>3015</v>
      </c>
      <c r="C281">
        <f>ป5.2!C6</f>
        <v>1579901355536</v>
      </c>
      <c r="D281">
        <f>ป5.2!D6</f>
        <v>40006</v>
      </c>
      <c r="E281" t="str">
        <f>ป5.2!E6</f>
        <v>เด็กชาย</v>
      </c>
      <c r="F281" t="str">
        <f>ป5.2!F6</f>
        <v>อภิรักษ์</v>
      </c>
      <c r="G281" t="str">
        <f>ป5.2!G6</f>
        <v>หมั่นเหมาะ</v>
      </c>
    </row>
    <row r="282" spans="1:7">
      <c r="A282" t="s">
        <v>198</v>
      </c>
      <c r="B282">
        <f>ป5.2!B7</f>
        <v>3027</v>
      </c>
      <c r="C282">
        <f>ป5.2!C7</f>
        <v>1570501344067</v>
      </c>
      <c r="D282">
        <f>ป5.2!D7</f>
        <v>40157</v>
      </c>
      <c r="E282" t="str">
        <f>ป5.2!E7</f>
        <v>เด็กชาย</v>
      </c>
      <c r="F282" t="str">
        <f>ป5.2!F7</f>
        <v>ธีรเดช</v>
      </c>
      <c r="G282" t="str">
        <f>ป5.2!G7</f>
        <v>อินถา</v>
      </c>
    </row>
    <row r="283" spans="1:7">
      <c r="A283" t="s">
        <v>198</v>
      </c>
      <c r="B283">
        <f>ป5.2!B8</f>
        <v>3028</v>
      </c>
      <c r="C283">
        <f>ป5.2!C8</f>
        <v>1579901375588</v>
      </c>
      <c r="D283">
        <f>ป5.2!D8</f>
        <v>40121</v>
      </c>
      <c r="E283" t="str">
        <f>ป5.2!E8</f>
        <v>เด็กชาย</v>
      </c>
      <c r="F283" t="str">
        <f>ป5.2!F8</f>
        <v>อมรเทพ</v>
      </c>
      <c r="G283" t="str">
        <f>ป5.2!G8</f>
        <v>ใจแก้ว</v>
      </c>
    </row>
    <row r="284" spans="1:7">
      <c r="A284" t="s">
        <v>198</v>
      </c>
      <c r="B284">
        <f>ป5.2!B9</f>
        <v>3148</v>
      </c>
      <c r="C284">
        <f>ป5.2!C9</f>
        <v>1570501342170</v>
      </c>
      <c r="D284">
        <f>ป5.2!D9</f>
        <v>40048</v>
      </c>
      <c r="E284" t="str">
        <f>ป5.2!E9</f>
        <v>เด็กชาย</v>
      </c>
      <c r="F284" t="str">
        <f>ป5.2!F9</f>
        <v>วรกานต์</v>
      </c>
      <c r="G284" t="str">
        <f>ป5.2!G9</f>
        <v>สายธิ</v>
      </c>
    </row>
    <row r="285" spans="1:7">
      <c r="A285" t="s">
        <v>198</v>
      </c>
      <c r="B285">
        <f>ป5.2!B10</f>
        <v>3170</v>
      </c>
      <c r="C285">
        <f>ป5.2!C10</f>
        <v>1570501341670</v>
      </c>
      <c r="D285">
        <f>ป5.2!D10</f>
        <v>40009</v>
      </c>
      <c r="E285" t="str">
        <f>ป5.2!E10</f>
        <v>เด็กชาย</v>
      </c>
      <c r="F285" t="str">
        <f>ป5.2!F10</f>
        <v>ภาสวร</v>
      </c>
      <c r="G285" t="str">
        <f>ป5.2!G10</f>
        <v>เยมอ</v>
      </c>
    </row>
    <row r="286" spans="1:7">
      <c r="A286" t="s">
        <v>198</v>
      </c>
      <c r="B286">
        <f>ป5.2!B11</f>
        <v>3237</v>
      </c>
      <c r="C286">
        <f>ป5.2!C11</f>
        <v>1570501342340</v>
      </c>
      <c r="D286">
        <f>ป5.2!D11</f>
        <v>40058</v>
      </c>
      <c r="E286" t="str">
        <f>ป5.2!E11</f>
        <v>เด็กชาย</v>
      </c>
      <c r="F286" t="str">
        <f>ป5.2!F11</f>
        <v>อลงกรณ์</v>
      </c>
      <c r="G286" t="str">
        <f>ป5.2!G11</f>
        <v>อินตะรัตน์</v>
      </c>
    </row>
    <row r="287" spans="1:7">
      <c r="A287" t="s">
        <v>198</v>
      </c>
      <c r="B287">
        <f>ป5.2!B12</f>
        <v>3238</v>
      </c>
      <c r="C287">
        <f>ป5.2!C12</f>
        <v>1570501343451</v>
      </c>
      <c r="D287">
        <f>ป5.2!D12</f>
        <v>40125</v>
      </c>
      <c r="E287" t="str">
        <f>ป5.2!E12</f>
        <v>เด็กชาย</v>
      </c>
      <c r="F287" t="str">
        <f>ป5.2!F12</f>
        <v>จารุพรรธน์</v>
      </c>
      <c r="G287" t="str">
        <f>ป5.2!G12</f>
        <v>ตาสาย</v>
      </c>
    </row>
    <row r="288" spans="1:7">
      <c r="A288" t="s">
        <v>198</v>
      </c>
      <c r="B288">
        <f>ป5.2!B13</f>
        <v>3307</v>
      </c>
      <c r="C288">
        <f>ป5.2!C13</f>
        <v>1570501344709</v>
      </c>
      <c r="D288">
        <f>ป5.2!D13</f>
        <v>40198</v>
      </c>
      <c r="E288" t="str">
        <f>ป5.2!E13</f>
        <v>เด็กชาย</v>
      </c>
      <c r="F288" t="str">
        <f>ป5.2!F13</f>
        <v>ชนพงศ์</v>
      </c>
      <c r="G288" t="str">
        <f>ป5.2!G13</f>
        <v>ท้าวกันทา</v>
      </c>
    </row>
    <row r="289" spans="1:7">
      <c r="A289" t="s">
        <v>198</v>
      </c>
      <c r="B289">
        <f>ป5.2!B14</f>
        <v>3308</v>
      </c>
      <c r="C289">
        <f>ป5.2!C14</f>
        <v>1570501340975</v>
      </c>
      <c r="D289">
        <f>ป5.2!D14</f>
        <v>39952</v>
      </c>
      <c r="E289" t="str">
        <f>ป5.2!E14</f>
        <v>เด็กชาย</v>
      </c>
      <c r="F289" t="str">
        <f>ป5.2!F14</f>
        <v>ธนภัทร</v>
      </c>
      <c r="G289" t="str">
        <f>ป5.2!G14</f>
        <v>จันบุญธรรม</v>
      </c>
    </row>
    <row r="290" spans="1:7">
      <c r="A290" t="s">
        <v>198</v>
      </c>
      <c r="B290">
        <f>ป5.2!B15</f>
        <v>3457</v>
      </c>
      <c r="C290">
        <f>ป5.2!C15</f>
        <v>1570501342871</v>
      </c>
      <c r="D290">
        <f>ป5.2!D15</f>
        <v>40089</v>
      </c>
      <c r="E290" t="str">
        <f>ป5.2!E15</f>
        <v>เด็กชาย</v>
      </c>
      <c r="F290" t="str">
        <f>ป5.2!F15</f>
        <v>พีรพล</v>
      </c>
      <c r="G290" t="str">
        <f>ป5.2!G15</f>
        <v>สุรินทร์ชัย</v>
      </c>
    </row>
    <row r="291" spans="1:7">
      <c r="A291" t="s">
        <v>198</v>
      </c>
      <c r="B291">
        <f>ป5.2!B16</f>
        <v>3461</v>
      </c>
      <c r="C291">
        <f>ป5.2!C16</f>
        <v>1579901377475</v>
      </c>
      <c r="D291">
        <f>ป5.2!D16</f>
        <v>40132</v>
      </c>
      <c r="E291" t="str">
        <f>ป5.2!E16</f>
        <v>เด็กชาย</v>
      </c>
      <c r="F291" t="str">
        <f>ป5.2!F16</f>
        <v>จิรัฏฐ์</v>
      </c>
      <c r="G291" t="str">
        <f>ป5.2!G16</f>
        <v>เชื้อเมืองพาน</v>
      </c>
    </row>
    <row r="292" spans="1:7">
      <c r="A292" t="s">
        <v>198</v>
      </c>
      <c r="B292">
        <f>ป5.2!B17</f>
        <v>3562</v>
      </c>
      <c r="C292">
        <f>ป5.2!C17</f>
        <v>1579901391419</v>
      </c>
      <c r="D292">
        <f>ป5.2!D17</f>
        <v>40221</v>
      </c>
      <c r="E292" t="str">
        <f>ป5.2!E17</f>
        <v>เด็กชาย</v>
      </c>
      <c r="F292" t="str">
        <f>ป5.2!F17</f>
        <v>กิตติภพ</v>
      </c>
      <c r="G292" t="str">
        <f>ป5.2!G17</f>
        <v>พนมไพร</v>
      </c>
    </row>
    <row r="293" spans="1:7">
      <c r="A293" t="s">
        <v>198</v>
      </c>
      <c r="B293">
        <f>ป5.2!B18</f>
        <v>3688</v>
      </c>
      <c r="C293">
        <f>ป5.2!C18</f>
        <v>1570501342552</v>
      </c>
      <c r="D293">
        <f>ป5.2!D18</f>
        <v>40066</v>
      </c>
      <c r="E293" t="str">
        <f>ป5.2!E18</f>
        <v>เด็กชาย</v>
      </c>
      <c r="F293" t="str">
        <f>ป5.2!F18</f>
        <v>ณัฐวุฒิ</v>
      </c>
      <c r="G293" t="str">
        <f>ป5.2!G18</f>
        <v>ภาณรมย์</v>
      </c>
    </row>
    <row r="294" spans="1:7">
      <c r="A294" t="s">
        <v>198</v>
      </c>
      <c r="B294">
        <f>ป5.2!B19</f>
        <v>3019</v>
      </c>
      <c r="C294">
        <f>ป5.2!C19</f>
        <v>1570501341955</v>
      </c>
      <c r="D294">
        <f>ป5.2!D19</f>
        <v>40033</v>
      </c>
      <c r="E294" t="str">
        <f>ป5.2!E19</f>
        <v>เด็กหญิง</v>
      </c>
      <c r="F294" t="str">
        <f>ป5.2!F19</f>
        <v>สุวภัทร</v>
      </c>
      <c r="G294" t="str">
        <f>ป5.2!G19</f>
        <v>ก้อนแก้ว</v>
      </c>
    </row>
    <row r="295" spans="1:7">
      <c r="A295" t="s">
        <v>198</v>
      </c>
      <c r="B295">
        <f>ป5.2!B20</f>
        <v>3020</v>
      </c>
      <c r="C295">
        <f>ป5.2!C20</f>
        <v>1570501341882</v>
      </c>
      <c r="D295">
        <f>ป5.2!D20</f>
        <v>40031</v>
      </c>
      <c r="E295" t="str">
        <f>ป5.2!E20</f>
        <v>เด็กหญิง</v>
      </c>
      <c r="F295" t="str">
        <f>ป5.2!F20</f>
        <v>พัณณิตา</v>
      </c>
      <c r="G295" t="str">
        <f>ป5.2!G20</f>
        <v>เชื้อเมืองพาน</v>
      </c>
    </row>
    <row r="296" spans="1:7">
      <c r="A296" t="s">
        <v>198</v>
      </c>
      <c r="B296">
        <f>ป5.2!B21</f>
        <v>3032</v>
      </c>
      <c r="C296">
        <f>ป5.2!C21</f>
        <v>1570501344822</v>
      </c>
      <c r="D296">
        <f>ป5.2!D21</f>
        <v>40208</v>
      </c>
      <c r="E296" t="str">
        <f>ป5.2!E21</f>
        <v>เด็กหญิง</v>
      </c>
      <c r="F296" t="str">
        <f>ป5.2!F21</f>
        <v>สุกานดา</v>
      </c>
      <c r="G296" t="str">
        <f>ป5.2!G21</f>
        <v>หมุดป้อ</v>
      </c>
    </row>
    <row r="297" spans="1:7">
      <c r="A297" t="s">
        <v>198</v>
      </c>
      <c r="B297">
        <f>ป5.2!B22</f>
        <v>3038</v>
      </c>
      <c r="C297">
        <f>ป5.2!C22</f>
        <v>1570501343605</v>
      </c>
      <c r="D297">
        <f>ป5.2!D22</f>
        <v>40132</v>
      </c>
      <c r="E297" t="str">
        <f>ป5.2!E22</f>
        <v>เด็กหญิง</v>
      </c>
      <c r="F297" t="str">
        <f>ป5.2!F22</f>
        <v>ณิชาพร</v>
      </c>
      <c r="G297" t="str">
        <f>ป5.2!G22</f>
        <v>จอมแก้ว</v>
      </c>
    </row>
    <row r="298" spans="1:7">
      <c r="A298" t="s">
        <v>198</v>
      </c>
      <c r="B298">
        <f>ป5.2!B23</f>
        <v>3053</v>
      </c>
      <c r="C298">
        <f>ป5.2!C23</f>
        <v>1579901396917</v>
      </c>
      <c r="D298">
        <f>ป5.2!D23</f>
        <v>40261</v>
      </c>
      <c r="E298" t="str">
        <f>ป5.2!E23</f>
        <v>เด็กหญิง</v>
      </c>
      <c r="F298" t="str">
        <f>ป5.2!F23</f>
        <v>ณัฐสินี</v>
      </c>
      <c r="G298" t="str">
        <f>ป5.2!G23</f>
        <v>กำบิล</v>
      </c>
    </row>
    <row r="299" spans="1:7">
      <c r="A299" t="s">
        <v>198</v>
      </c>
      <c r="B299">
        <f>ป5.2!B24</f>
        <v>3172</v>
      </c>
      <c r="C299">
        <f>ป5.2!C24</f>
        <v>1570501342846</v>
      </c>
      <c r="D299">
        <f>ป5.2!D24</f>
        <v>40092</v>
      </c>
      <c r="E299" t="str">
        <f>ป5.2!E24</f>
        <v>เด็กหญิง</v>
      </c>
      <c r="F299" t="str">
        <f>ป5.2!F24</f>
        <v>ณัฐณิชา</v>
      </c>
      <c r="G299" t="str">
        <f>ป5.2!G24</f>
        <v>เชื้อเมืองพาน</v>
      </c>
    </row>
    <row r="300" spans="1:7">
      <c r="A300" t="s">
        <v>198</v>
      </c>
      <c r="B300">
        <f>ป5.2!B25</f>
        <v>3175</v>
      </c>
      <c r="C300">
        <f>ป5.2!C25</f>
        <v>1909803474243</v>
      </c>
      <c r="D300">
        <f>ป5.2!D25</f>
        <v>40083</v>
      </c>
      <c r="E300" t="str">
        <f>ป5.2!E25</f>
        <v>เด็กหญิง</v>
      </c>
      <c r="F300" t="str">
        <f>ป5.2!F25</f>
        <v>ณัฏฐกมล</v>
      </c>
      <c r="G300" t="str">
        <f>ป5.2!G25</f>
        <v>ใจหล้า</v>
      </c>
    </row>
    <row r="301" spans="1:7">
      <c r="A301" t="s">
        <v>198</v>
      </c>
      <c r="B301">
        <f>ป5.2!B26</f>
        <v>3180</v>
      </c>
      <c r="C301">
        <f>ป5.2!C26</f>
        <v>1570501345471</v>
      </c>
      <c r="D301">
        <f>ป5.2!D26</f>
        <v>40265</v>
      </c>
      <c r="E301" t="str">
        <f>ป5.2!E26</f>
        <v>เด็กหญิง</v>
      </c>
      <c r="F301" t="str">
        <f>ป5.2!F26</f>
        <v>ปุณชญาณัฏฐ์</v>
      </c>
      <c r="G301" t="str">
        <f>ป5.2!G26</f>
        <v>บุญตัน</v>
      </c>
    </row>
    <row r="302" spans="1:7">
      <c r="A302" t="s">
        <v>198</v>
      </c>
      <c r="B302">
        <f>ป5.2!B27</f>
        <v>3239</v>
      </c>
      <c r="C302">
        <f>ป5.2!C27</f>
        <v>1579901410758</v>
      </c>
      <c r="D302">
        <f>ป5.2!D27</f>
        <v>40354</v>
      </c>
      <c r="E302" t="str">
        <f>ป5.2!E27</f>
        <v>เด็กหญิง</v>
      </c>
      <c r="F302" t="str">
        <f>ป5.2!F27</f>
        <v>ศุภินันชญา</v>
      </c>
      <c r="G302" t="str">
        <f>ป5.2!G27</f>
        <v>พัวศิริประภา</v>
      </c>
    </row>
    <row r="303" spans="1:7">
      <c r="A303" t="s">
        <v>198</v>
      </c>
      <c r="B303">
        <f>ป5.2!B28</f>
        <v>3309</v>
      </c>
      <c r="C303">
        <f>ป5.2!C28</f>
        <v>1570501343923</v>
      </c>
      <c r="D303">
        <f>ป5.2!D28</f>
        <v>40148</v>
      </c>
      <c r="E303" t="str">
        <f>ป5.2!E28</f>
        <v>เด็กหญิง</v>
      </c>
      <c r="F303" t="str">
        <f>ป5.2!F28</f>
        <v>บัณฑิตา</v>
      </c>
      <c r="G303" t="str">
        <f>ป5.2!G28</f>
        <v>อวดสุข</v>
      </c>
    </row>
    <row r="304" spans="1:7">
      <c r="A304" t="s">
        <v>198</v>
      </c>
      <c r="B304">
        <f>ป5.2!B29</f>
        <v>3311</v>
      </c>
      <c r="C304">
        <f>ป5.2!C29</f>
        <v>1100202008859</v>
      </c>
      <c r="D304">
        <f>ป5.2!D29</f>
        <v>40028</v>
      </c>
      <c r="E304" t="str">
        <f>ป5.2!E29</f>
        <v>เด็กหญิง</v>
      </c>
      <c r="F304" t="str">
        <f>ป5.2!F29</f>
        <v>ณภัทรชนก</v>
      </c>
      <c r="G304" t="str">
        <f>ป5.2!G29</f>
        <v>วงศ์คม</v>
      </c>
    </row>
    <row r="305" spans="1:7">
      <c r="A305" t="s">
        <v>198</v>
      </c>
      <c r="B305">
        <f>ป5.2!B30</f>
        <v>3313</v>
      </c>
      <c r="C305">
        <f>ป5.2!C30</f>
        <v>1578000048977</v>
      </c>
      <c r="D305">
        <f>ป5.2!D30</f>
        <v>39995</v>
      </c>
      <c r="E305" t="str">
        <f>ป5.2!E30</f>
        <v>เด็กหญิง</v>
      </c>
      <c r="F305" t="str">
        <f>ป5.2!F30</f>
        <v>วรรณกานต์</v>
      </c>
      <c r="G305" t="str">
        <f>ป5.2!G30</f>
        <v>ยมภา</v>
      </c>
    </row>
    <row r="306" spans="1:7">
      <c r="A306" t="s">
        <v>198</v>
      </c>
      <c r="B306">
        <f>ป5.2!B31</f>
        <v>3314</v>
      </c>
      <c r="C306">
        <f>ป5.2!C31</f>
        <v>1579901365825</v>
      </c>
      <c r="D306">
        <f>ป5.2!D31</f>
        <v>40067</v>
      </c>
      <c r="E306" t="str">
        <f>ป5.2!E31</f>
        <v>เด็กหญิง</v>
      </c>
      <c r="F306" t="str">
        <f>ป5.2!F31</f>
        <v>กาณจ์พิชฌา</v>
      </c>
      <c r="G306" t="str">
        <f>ป5.2!G31</f>
        <v>บุญมารัตน์หิรัญ</v>
      </c>
    </row>
    <row r="307" spans="1:7">
      <c r="A307" t="s">
        <v>198</v>
      </c>
      <c r="B307">
        <f>ป5.2!B32</f>
        <v>3315</v>
      </c>
      <c r="C307">
        <f>ป5.2!C32</f>
        <v>1570501341734</v>
      </c>
      <c r="D307">
        <f>ป5.2!D32</f>
        <v>40016</v>
      </c>
      <c r="E307" t="str">
        <f>ป5.2!E32</f>
        <v>เด็กหญิง</v>
      </c>
      <c r="F307" t="str">
        <f>ป5.2!F32</f>
        <v>ชนิกานต์</v>
      </c>
      <c r="G307" t="str">
        <f>ป5.2!G32</f>
        <v>สิงห์คะนัน</v>
      </c>
    </row>
    <row r="308" spans="1:7">
      <c r="A308" t="s">
        <v>198</v>
      </c>
      <c r="B308" t="e">
        <f>ป5.2!#REF!</f>
        <v>#REF!</v>
      </c>
      <c r="C308" t="e">
        <f>ป5.2!#REF!</f>
        <v>#REF!</v>
      </c>
      <c r="D308" t="e">
        <f>ป5.2!#REF!</f>
        <v>#REF!</v>
      </c>
      <c r="E308" t="e">
        <f>ป5.2!#REF!</f>
        <v>#REF!</v>
      </c>
      <c r="F308" t="e">
        <f>ป5.2!#REF!</f>
        <v>#REF!</v>
      </c>
      <c r="G308" t="e">
        <f>ป5.2!#REF!</f>
        <v>#REF!</v>
      </c>
    </row>
    <row r="309" spans="1:7">
      <c r="A309" t="s">
        <v>198</v>
      </c>
      <c r="B309">
        <f>ป5.2!B33</f>
        <v>3463</v>
      </c>
      <c r="C309">
        <f>ป5.2!C33</f>
        <v>1249900968928</v>
      </c>
      <c r="D309">
        <f>ป5.2!D33</f>
        <v>40295</v>
      </c>
      <c r="E309" t="str">
        <f>ป5.2!E33</f>
        <v>เด็กหญิง</v>
      </c>
      <c r="F309" t="str">
        <f>ป5.2!F33</f>
        <v>สุภาภรณ์</v>
      </c>
      <c r="G309" t="str">
        <f>ป5.2!G33</f>
        <v>แซ่แต้</v>
      </c>
    </row>
    <row r="310" spans="1:7">
      <c r="A310" t="s">
        <v>198</v>
      </c>
      <c r="B310">
        <f>ป5.2!B34</f>
        <v>3466</v>
      </c>
      <c r="C310">
        <f>ป5.2!C34</f>
        <v>1570501342013</v>
      </c>
      <c r="D310">
        <f>ป5.2!D34</f>
        <v>40032</v>
      </c>
      <c r="E310" t="str">
        <f>ป5.2!E34</f>
        <v>เด็กหญิง</v>
      </c>
      <c r="F310" t="str">
        <f>ป5.2!F34</f>
        <v>พิชญ์สินี</v>
      </c>
      <c r="G310" t="str">
        <f>ป5.2!G34</f>
        <v>ราชคม</v>
      </c>
    </row>
    <row r="311" spans="1:7">
      <c r="A311" t="s">
        <v>198</v>
      </c>
      <c r="B311">
        <f>ป5.2!B35</f>
        <v>3585</v>
      </c>
      <c r="C311">
        <f>ป5.2!C35</f>
        <v>1570501343435</v>
      </c>
      <c r="D311">
        <f>ป5.2!D35</f>
        <v>40123</v>
      </c>
      <c r="E311" t="str">
        <f>ป5.2!E35</f>
        <v>เด็กหญิง</v>
      </c>
      <c r="F311" t="str">
        <f>ป5.2!F35</f>
        <v>นิลุบล</v>
      </c>
      <c r="G311" t="str">
        <f>ป5.2!G35</f>
        <v>ผุดผ่อง</v>
      </c>
    </row>
    <row r="312" spans="1:7">
      <c r="A312" t="s">
        <v>198</v>
      </c>
      <c r="B312">
        <f>ป5.2!B36</f>
        <v>3664</v>
      </c>
      <c r="C312">
        <f>ป5.2!C36</f>
        <v>1350101881831</v>
      </c>
      <c r="D312">
        <f>ป5.2!D36</f>
        <v>39960</v>
      </c>
      <c r="E312" t="str">
        <f>ป5.2!E36</f>
        <v>เด็กหญิง</v>
      </c>
      <c r="F312" t="str">
        <f>ป5.2!F36</f>
        <v>กฤติยาณี</v>
      </c>
      <c r="G312" t="str">
        <f>ป5.2!G36</f>
        <v>บกน้อย</v>
      </c>
    </row>
    <row r="313" spans="1:7">
      <c r="A313" t="s">
        <v>198</v>
      </c>
      <c r="B313">
        <f>ป5.2!B37</f>
        <v>3709</v>
      </c>
      <c r="C313">
        <f>ป5.2!C37</f>
        <v>1560101667683</v>
      </c>
      <c r="D313">
        <f>ป5.2!D37</f>
        <v>39955</v>
      </c>
      <c r="E313" t="str">
        <f>ป5.2!E37</f>
        <v>เด็กหญิง</v>
      </c>
      <c r="F313" t="str">
        <f>ป5.2!F37</f>
        <v>ธิชากร</v>
      </c>
      <c r="G313" t="str">
        <f>ป5.2!G37</f>
        <v>ไชมาลา</v>
      </c>
    </row>
    <row r="314" spans="1:7">
      <c r="B314">
        <f>ป5.2!B38</f>
        <v>0</v>
      </c>
      <c r="C314">
        <f>ป5.2!C38</f>
        <v>0</v>
      </c>
      <c r="D314">
        <f>ป5.2!D38</f>
        <v>0</v>
      </c>
      <c r="E314">
        <f>ป5.2!E38</f>
        <v>0</v>
      </c>
      <c r="F314">
        <f>ป5.2!F38</f>
        <v>0</v>
      </c>
      <c r="G314">
        <f>ป5.2!G38</f>
        <v>0</v>
      </c>
    </row>
    <row r="315" spans="1:7">
      <c r="B315">
        <f>ป5.2!B39</f>
        <v>0</v>
      </c>
      <c r="C315">
        <f>ป5.2!C39</f>
        <v>0</v>
      </c>
      <c r="D315">
        <f>ป5.2!D39</f>
        <v>0</v>
      </c>
      <c r="E315">
        <f>ป5.2!E39</f>
        <v>0</v>
      </c>
      <c r="F315">
        <f>ป5.2!F39</f>
        <v>0</v>
      </c>
      <c r="G315">
        <f>ป5.2!G39</f>
        <v>0</v>
      </c>
    </row>
    <row r="316" spans="1:7">
      <c r="B316">
        <f>ป5.2!B40</f>
        <v>0</v>
      </c>
      <c r="C316">
        <f>ป5.2!C40</f>
        <v>0</v>
      </c>
      <c r="D316">
        <f>ป5.2!D40</f>
        <v>0</v>
      </c>
      <c r="E316">
        <f>ป5.2!E40</f>
        <v>0</v>
      </c>
      <c r="F316">
        <f>ป5.2!F40</f>
        <v>0</v>
      </c>
      <c r="G316">
        <f>ป5.2!G40</f>
        <v>0</v>
      </c>
    </row>
    <row r="317" spans="1:7">
      <c r="B317">
        <f>ป5.2!B41</f>
        <v>0</v>
      </c>
      <c r="C317">
        <f>ป5.2!C41</f>
        <v>0</v>
      </c>
      <c r="D317">
        <f>ป5.2!D41</f>
        <v>0</v>
      </c>
      <c r="E317">
        <f>ป5.2!E41</f>
        <v>0</v>
      </c>
      <c r="F317">
        <f>ป5.2!F41</f>
        <v>0</v>
      </c>
      <c r="G317">
        <f>ป5.2!G41</f>
        <v>0</v>
      </c>
    </row>
    <row r="318" spans="1:7">
      <c r="B318">
        <f>ป5.2!B42</f>
        <v>0</v>
      </c>
      <c r="C318">
        <f>ป5.2!C42</f>
        <v>0</v>
      </c>
      <c r="D318">
        <f>ป5.2!D42</f>
        <v>0</v>
      </c>
      <c r="E318">
        <f>ป5.2!E42</f>
        <v>0</v>
      </c>
      <c r="F318">
        <f>ป5.2!F42</f>
        <v>0</v>
      </c>
      <c r="G318">
        <f>ป5.2!G42</f>
        <v>0</v>
      </c>
    </row>
    <row r="319" spans="1:7">
      <c r="B319">
        <f>ป5.2!B43</f>
        <v>0</v>
      </c>
      <c r="C319">
        <f>ป5.2!C43</f>
        <v>0</v>
      </c>
      <c r="D319">
        <f>ป5.2!D43</f>
        <v>0</v>
      </c>
      <c r="E319">
        <f>ป5.2!E43</f>
        <v>0</v>
      </c>
      <c r="F319">
        <f>ป5.2!F43</f>
        <v>0</v>
      </c>
      <c r="G319">
        <f>ป5.2!G43</f>
        <v>0</v>
      </c>
    </row>
    <row r="320" spans="1:7">
      <c r="B320">
        <f>ป5.2!B44</f>
        <v>0</v>
      </c>
      <c r="C320">
        <f>ป5.2!C44</f>
        <v>0</v>
      </c>
      <c r="D320">
        <f>ป5.2!D44</f>
        <v>0</v>
      </c>
      <c r="E320">
        <f>ป5.2!E44</f>
        <v>0</v>
      </c>
      <c r="F320">
        <f>ป5.2!F44</f>
        <v>0</v>
      </c>
      <c r="G320">
        <f>ป5.2!G44</f>
        <v>0</v>
      </c>
    </row>
    <row r="321" spans="1:7">
      <c r="A321" t="s">
        <v>220</v>
      </c>
      <c r="B321">
        <f>ป6.1!B7</f>
        <v>2896</v>
      </c>
      <c r="C321">
        <f>ป6.1!C7</f>
        <v>1570501332743</v>
      </c>
      <c r="D321">
        <f>ป6.1!D7</f>
        <v>39385</v>
      </c>
      <c r="E321" t="str">
        <f>ป6.1!E7</f>
        <v>เด็กชาย</v>
      </c>
      <c r="F321" t="str">
        <f>ป6.1!F7</f>
        <v>ชญาน์ทิพย์</v>
      </c>
      <c r="G321" t="str">
        <f>ป6.1!G7</f>
        <v>ตาสม</v>
      </c>
    </row>
    <row r="322" spans="1:7">
      <c r="A322" t="s">
        <v>220</v>
      </c>
      <c r="B322">
        <f>ป6.1!B8</f>
        <v>2900</v>
      </c>
      <c r="C322">
        <f>ป6.1!C8</f>
        <v>1579901241468</v>
      </c>
      <c r="D322">
        <f>ป6.1!D8</f>
        <v>39254</v>
      </c>
      <c r="E322" t="str">
        <f>ป6.1!E8</f>
        <v>เด็กชาย</v>
      </c>
      <c r="F322" t="str">
        <f>ป6.1!F8</f>
        <v>พัชรพล</v>
      </c>
      <c r="G322" t="str">
        <f>ป6.1!G8</f>
        <v>ตาหน่อแก้ว</v>
      </c>
    </row>
    <row r="323" spans="1:7">
      <c r="A323" t="s">
        <v>220</v>
      </c>
      <c r="B323">
        <f>ป6.1!B9</f>
        <v>2912</v>
      </c>
      <c r="C323">
        <f>ป6.1!C9</f>
        <v>1570501339357</v>
      </c>
      <c r="D323">
        <f>ป6.1!D9</f>
        <v>39819</v>
      </c>
      <c r="E323" t="str">
        <f>ป6.1!E9</f>
        <v>เด็กชาย</v>
      </c>
      <c r="F323" t="str">
        <f>ป6.1!F9</f>
        <v>ธีรภัทร</v>
      </c>
      <c r="G323" t="str">
        <f>ป6.1!G9</f>
        <v>จิตคำ</v>
      </c>
    </row>
    <row r="324" spans="1:7">
      <c r="A324" t="s">
        <v>220</v>
      </c>
      <c r="B324">
        <f>ป6.1!B10</f>
        <v>2913</v>
      </c>
      <c r="C324">
        <f>ป6.1!C10</f>
        <v>1909803427229</v>
      </c>
      <c r="D324">
        <f>ป6.1!D10</f>
        <v>39930</v>
      </c>
      <c r="E324" t="str">
        <f>ป6.1!E10</f>
        <v>เด็กชาย</v>
      </c>
      <c r="F324" t="str">
        <f>ป6.1!F10</f>
        <v>ณัฐพงษ์</v>
      </c>
      <c r="G324" t="str">
        <f>ป6.1!G10</f>
        <v>ชมภู</v>
      </c>
    </row>
    <row r="325" spans="1:7">
      <c r="A325" t="s">
        <v>220</v>
      </c>
      <c r="B325">
        <f>ป6.1!B11</f>
        <v>2915</v>
      </c>
      <c r="C325">
        <f>ป6.1!C11</f>
        <v>1579901328474</v>
      </c>
      <c r="D325">
        <f>ป6.1!D11</f>
        <v>39823</v>
      </c>
      <c r="E325" t="str">
        <f>ป6.1!E11</f>
        <v>เด็กชาย</v>
      </c>
      <c r="F325" t="str">
        <f>ป6.1!F11</f>
        <v>กตัญญู</v>
      </c>
      <c r="G325" t="str">
        <f>ป6.1!G11</f>
        <v>เหมยต่อม</v>
      </c>
    </row>
    <row r="326" spans="1:7">
      <c r="A326" t="s">
        <v>220</v>
      </c>
      <c r="B326">
        <f>ป6.1!B12</f>
        <v>2926</v>
      </c>
      <c r="C326">
        <f>ป6.1!C12</f>
        <v>1570501336072</v>
      </c>
      <c r="D326">
        <f>ป6.1!D12</f>
        <v>39601</v>
      </c>
      <c r="E326" t="str">
        <f>ป6.1!E12</f>
        <v>เด็กชาย</v>
      </c>
      <c r="F326" t="str">
        <f>ป6.1!F12</f>
        <v>กิตติภพ</v>
      </c>
      <c r="G326" t="str">
        <f>ป6.1!G12</f>
        <v>ตาสาย</v>
      </c>
    </row>
    <row r="327" spans="1:7">
      <c r="A327" t="s">
        <v>220</v>
      </c>
      <c r="B327">
        <f>ป6.1!B13</f>
        <v>2931</v>
      </c>
      <c r="C327">
        <f>ป6.1!C13</f>
        <v>1570501337729</v>
      </c>
      <c r="D327">
        <f>ป6.1!D13</f>
        <v>39708</v>
      </c>
      <c r="E327" t="str">
        <f>ป6.1!E13</f>
        <v>เด็กชาย</v>
      </c>
      <c r="F327" t="str">
        <f>ป6.1!F13</f>
        <v>บารมี</v>
      </c>
      <c r="G327" t="str">
        <f>ป6.1!G13</f>
        <v>สมชนะ</v>
      </c>
    </row>
    <row r="328" spans="1:7">
      <c r="A328" t="s">
        <v>220</v>
      </c>
      <c r="B328">
        <f>ป6.1!B14</f>
        <v>2953</v>
      </c>
      <c r="C328">
        <f>ป6.1!C14</f>
        <v>1570501336897</v>
      </c>
      <c r="D328">
        <f>ป6.1!D14</f>
        <v>39655</v>
      </c>
      <c r="E328" t="str">
        <f>ป6.1!E14</f>
        <v>เด็กชาย</v>
      </c>
      <c r="F328" t="str">
        <f>ป6.1!F14</f>
        <v>ณัฐพงษ์</v>
      </c>
      <c r="G328" t="str">
        <f>ป6.1!G14</f>
        <v>อามอ</v>
      </c>
    </row>
    <row r="329" spans="1:7">
      <c r="A329" t="s">
        <v>220</v>
      </c>
      <c r="B329">
        <f>ป6.1!B15</f>
        <v>2998</v>
      </c>
      <c r="C329">
        <f>ป6.1!C15</f>
        <v>1570501340461</v>
      </c>
      <c r="D329">
        <f>ป6.1!D15</f>
        <v>39907</v>
      </c>
      <c r="E329" t="str">
        <f>ป6.1!E15</f>
        <v>เด็กชาย</v>
      </c>
      <c r="F329" t="str">
        <f>ป6.1!F15</f>
        <v>พรหมพิริยะ</v>
      </c>
      <c r="G329" t="str">
        <f>ป6.1!G15</f>
        <v>กุณณาทาทิพย์</v>
      </c>
    </row>
    <row r="330" spans="1:7">
      <c r="A330" t="s">
        <v>220</v>
      </c>
      <c r="B330">
        <f>ป6.1!B16</f>
        <v>3164</v>
      </c>
      <c r="C330">
        <f>ป6.1!C16</f>
        <v>1570501340487</v>
      </c>
      <c r="D330">
        <f>ป6.1!D16</f>
        <v>39909</v>
      </c>
      <c r="E330" t="str">
        <f>ป6.1!E16</f>
        <v>เด็กชาย</v>
      </c>
      <c r="F330" t="str">
        <f>ป6.1!F16</f>
        <v>กิตติกวิน</v>
      </c>
      <c r="G330" t="str">
        <f>ป6.1!G16</f>
        <v>พรมปั๋น</v>
      </c>
    </row>
    <row r="331" spans="1:7">
      <c r="A331" t="s">
        <v>220</v>
      </c>
      <c r="B331">
        <f>ป6.1!B17</f>
        <v>3167</v>
      </c>
      <c r="C331">
        <f>ป6.1!C17</f>
        <v>1570501337915</v>
      </c>
      <c r="D331">
        <f>ป6.1!D17</f>
        <v>39716</v>
      </c>
      <c r="E331" t="str">
        <f>ป6.1!E17</f>
        <v>เด็กชาย</v>
      </c>
      <c r="F331" t="str">
        <f>ป6.1!F17</f>
        <v>สีหชัย</v>
      </c>
      <c r="G331" t="str">
        <f>ป6.1!G17</f>
        <v>วงค์แสนศรี</v>
      </c>
    </row>
    <row r="332" spans="1:7">
      <c r="A332" t="s">
        <v>220</v>
      </c>
      <c r="B332">
        <f>ป6.1!B18</f>
        <v>3223</v>
      </c>
      <c r="C332">
        <f>ป6.1!C18</f>
        <v>1570501338636</v>
      </c>
      <c r="D332">
        <f>ป6.1!D18</f>
        <v>39762</v>
      </c>
      <c r="E332" t="str">
        <f>ป6.1!E18</f>
        <v>เด็กชาย</v>
      </c>
      <c r="F332" t="str">
        <f>ป6.1!F18</f>
        <v>ณฐพงษ์</v>
      </c>
      <c r="G332" t="str">
        <f>ป6.1!G18</f>
        <v>พรมจันทร์</v>
      </c>
    </row>
    <row r="333" spans="1:7">
      <c r="A333" t="s">
        <v>220</v>
      </c>
      <c r="B333">
        <f>ป6.1!B19</f>
        <v>3228</v>
      </c>
      <c r="C333">
        <f>ป6.1!C19</f>
        <v>1579901312900</v>
      </c>
      <c r="D333">
        <f>ป6.1!D19</f>
        <v>39725</v>
      </c>
      <c r="E333" t="str">
        <f>ป6.1!E19</f>
        <v>เด็กชาย</v>
      </c>
      <c r="F333" t="str">
        <f>ป6.1!F19</f>
        <v>พิพัฒน์</v>
      </c>
      <c r="G333" t="str">
        <f>ป6.1!G19</f>
        <v>ขันใจ</v>
      </c>
    </row>
    <row r="334" spans="1:7">
      <c r="A334" t="s">
        <v>220</v>
      </c>
      <c r="B334">
        <f>ป6.1!B20</f>
        <v>3326</v>
      </c>
      <c r="C334">
        <f>ป6.1!C20</f>
        <v>1570501335980</v>
      </c>
      <c r="D334">
        <f>ป6.1!D20</f>
        <v>39590</v>
      </c>
      <c r="E334" t="str">
        <f>ป6.1!E20</f>
        <v>เด็กชาย</v>
      </c>
      <c r="F334" t="str">
        <f>ป6.1!F20</f>
        <v>ศรัณย์</v>
      </c>
      <c r="G334" t="str">
        <f>ป6.1!G20</f>
        <v>สว่าง</v>
      </c>
    </row>
    <row r="335" spans="1:7">
      <c r="A335" t="s">
        <v>220</v>
      </c>
      <c r="B335">
        <f>ป6.1!B21</f>
        <v>3453</v>
      </c>
      <c r="C335">
        <f>ป6.1!C21</f>
        <v>1570501337338</v>
      </c>
      <c r="D335">
        <f>ป6.1!D21</f>
        <v>39687</v>
      </c>
      <c r="E335" t="str">
        <f>ป6.1!E21</f>
        <v>เด็กชาย</v>
      </c>
      <c r="F335" t="str">
        <f>ป6.1!F21</f>
        <v>ณัฐดนัย</v>
      </c>
      <c r="G335" t="str">
        <f>ป6.1!G21</f>
        <v>ป้านภูมิ</v>
      </c>
    </row>
    <row r="336" spans="1:7">
      <c r="A336" t="s">
        <v>220</v>
      </c>
      <c r="B336">
        <f>ป6.1!B22</f>
        <v>3454</v>
      </c>
      <c r="C336">
        <f>ป6.1!C22</f>
        <v>1579901320708</v>
      </c>
      <c r="D336">
        <f>ป6.1!D22</f>
        <v>39775</v>
      </c>
      <c r="E336" t="str">
        <f>ป6.1!E22</f>
        <v>เด็กชาย</v>
      </c>
      <c r="F336" t="str">
        <f>ป6.1!F22</f>
        <v>พฤษชาติ</v>
      </c>
      <c r="G336" t="str">
        <f>ป6.1!G22</f>
        <v>มณีวรรณ์</v>
      </c>
    </row>
    <row r="337" spans="1:7">
      <c r="A337" t="s">
        <v>220</v>
      </c>
      <c r="B337">
        <f>ป6.1!B24</f>
        <v>2918</v>
      </c>
      <c r="C337">
        <f>ป6.1!C24</f>
        <v>1102900175761</v>
      </c>
      <c r="D337">
        <f>ป6.1!D24</f>
        <v>39799</v>
      </c>
      <c r="E337" t="str">
        <f>ป6.1!E24</f>
        <v>เด็กหญิง</v>
      </c>
      <c r="F337" t="str">
        <f>ป6.1!F24</f>
        <v>ยมลพร</v>
      </c>
      <c r="G337" t="str">
        <f>ป6.1!G24</f>
        <v>หมั่นเหมาะ</v>
      </c>
    </row>
    <row r="338" spans="1:7">
      <c r="A338" t="s">
        <v>220</v>
      </c>
      <c r="B338">
        <f>ป6.1!B25</f>
        <v>2919</v>
      </c>
      <c r="C338">
        <f>ป6.1!C25</f>
        <v>1102200279890</v>
      </c>
      <c r="D338">
        <f>ป6.1!D25</f>
        <v>39818</v>
      </c>
      <c r="E338" t="str">
        <f>ป6.1!E25</f>
        <v>เด็กหญิง</v>
      </c>
      <c r="F338" t="str">
        <f>ป6.1!F25</f>
        <v>ธิติยาพร</v>
      </c>
      <c r="G338" t="str">
        <f>ป6.1!G25</f>
        <v>สว่าง</v>
      </c>
    </row>
    <row r="339" spans="1:7">
      <c r="A339" t="s">
        <v>220</v>
      </c>
      <c r="B339">
        <f>ป6.1!B26</f>
        <v>2921</v>
      </c>
      <c r="C339">
        <f>ป6.1!C26</f>
        <v>1510101557896</v>
      </c>
      <c r="D339">
        <f>ป6.1!D26</f>
        <v>39852</v>
      </c>
      <c r="E339" t="str">
        <f>ป6.1!E26</f>
        <v>เด็กหญิง</v>
      </c>
      <c r="F339" t="str">
        <f>ป6.1!F26</f>
        <v>ปวรรัตน์</v>
      </c>
      <c r="G339" t="str">
        <f>ป6.1!G26</f>
        <v>ประทิตย์</v>
      </c>
    </row>
    <row r="340" spans="1:7">
      <c r="A340" t="s">
        <v>220</v>
      </c>
      <c r="B340">
        <f>ป6.1!B27</f>
        <v>2924</v>
      </c>
      <c r="C340">
        <f>ป6.1!C27</f>
        <v>1570501340819</v>
      </c>
      <c r="D340">
        <f>ป6.1!D27</f>
        <v>39938</v>
      </c>
      <c r="E340" t="str">
        <f>ป6.1!E27</f>
        <v>เด็กหญิง</v>
      </c>
      <c r="F340" t="str">
        <f>ป6.1!F27</f>
        <v>กนกวรรณ</v>
      </c>
      <c r="G340" t="str">
        <f>ป6.1!G27</f>
        <v>ตันเขียว</v>
      </c>
    </row>
    <row r="341" spans="1:7">
      <c r="A341" t="s">
        <v>220</v>
      </c>
      <c r="B341">
        <f>ป6.1!B28</f>
        <v>2933</v>
      </c>
      <c r="C341">
        <f>ป6.1!C28</f>
        <v>1570501337273</v>
      </c>
      <c r="D341">
        <f>ป6.1!D28</f>
        <v>39681</v>
      </c>
      <c r="E341" t="str">
        <f>ป6.1!E28</f>
        <v>เด็กหญิง</v>
      </c>
      <c r="F341" t="str">
        <f>ป6.1!F28</f>
        <v>สุภาภรณ์</v>
      </c>
      <c r="G341" t="str">
        <f>ป6.1!G28</f>
        <v>ก๋าใจ</v>
      </c>
    </row>
    <row r="342" spans="1:7">
      <c r="A342" t="s">
        <v>220</v>
      </c>
      <c r="B342">
        <f>ป6.1!B29</f>
        <v>2935</v>
      </c>
      <c r="C342">
        <f>ป6.1!C29</f>
        <v>5570501057125</v>
      </c>
      <c r="D342">
        <f>ป6.1!D29</f>
        <v>39774</v>
      </c>
      <c r="E342" t="str">
        <f>ป6.1!E29</f>
        <v>เด็กหญิง</v>
      </c>
      <c r="F342" t="str">
        <f>ป6.1!F29</f>
        <v>อีเยน</v>
      </c>
      <c r="G342" t="str">
        <f>ป6.1!G29</f>
        <v>เต้</v>
      </c>
    </row>
    <row r="343" spans="1:7">
      <c r="A343" t="s">
        <v>220</v>
      </c>
      <c r="B343">
        <f>ป6.1!B30</f>
        <v>2936</v>
      </c>
      <c r="C343">
        <f>ป6.1!C30</f>
        <v>1408900043425</v>
      </c>
      <c r="D343">
        <f>ป6.1!D30</f>
        <v>39742</v>
      </c>
      <c r="E343" t="str">
        <f>ป6.1!E30</f>
        <v>เด็กหญิง</v>
      </c>
      <c r="F343" t="str">
        <f>ป6.1!F30</f>
        <v>วรัญญา</v>
      </c>
      <c r="G343" t="str">
        <f>ป6.1!G30</f>
        <v>นุชุมภู</v>
      </c>
    </row>
    <row r="344" spans="1:7">
      <c r="A344" t="s">
        <v>220</v>
      </c>
      <c r="B344">
        <f>ป6.1!B31</f>
        <v>2938</v>
      </c>
      <c r="C344">
        <f>ป6.1!C31</f>
        <v>1579901302530</v>
      </c>
      <c r="D344">
        <f>ป6.1!D31</f>
        <v>39665</v>
      </c>
      <c r="E344" t="str">
        <f>ป6.1!E31</f>
        <v>เด็กหญิง</v>
      </c>
      <c r="F344" t="str">
        <f>ป6.1!F31</f>
        <v>จิรพัทร์</v>
      </c>
      <c r="G344" t="str">
        <f>ป6.1!G31</f>
        <v>อุปชา</v>
      </c>
    </row>
    <row r="345" spans="1:7">
      <c r="A345" t="s">
        <v>220</v>
      </c>
      <c r="B345">
        <f>ป6.1!B32</f>
        <v>2999</v>
      </c>
      <c r="C345">
        <f>ป6.1!C32</f>
        <v>1579901344372</v>
      </c>
      <c r="D345">
        <f>ป6.1!D32</f>
        <v>39928</v>
      </c>
      <c r="E345" t="str">
        <f>ป6.1!E32</f>
        <v>เด็กหญิง</v>
      </c>
      <c r="F345" t="str">
        <f>ป6.1!F32</f>
        <v>พีรพรรณ</v>
      </c>
      <c r="G345" t="str">
        <f>ป6.1!G32</f>
        <v>สิงห์คะนัน</v>
      </c>
    </row>
    <row r="346" spans="1:7">
      <c r="A346" t="s">
        <v>220</v>
      </c>
      <c r="B346">
        <f>ป6.1!B33</f>
        <v>3003</v>
      </c>
      <c r="C346">
        <f>ป6.1!C33</f>
        <v>1570501338326</v>
      </c>
      <c r="D346">
        <f>ป6.1!D33</f>
        <v>39746</v>
      </c>
      <c r="E346" t="str">
        <f>ป6.1!E33</f>
        <v>เด็กหญิง</v>
      </c>
      <c r="F346" t="str">
        <f>ป6.1!F33</f>
        <v>สุพัตรา</v>
      </c>
      <c r="G346" t="str">
        <f>ป6.1!G33</f>
        <v>คารวะสมบัติ</v>
      </c>
    </row>
    <row r="347" spans="1:7">
      <c r="A347" t="s">
        <v>220</v>
      </c>
      <c r="B347">
        <f>ป6.1!B34</f>
        <v>3165</v>
      </c>
      <c r="C347">
        <f>ป6.1!C34</f>
        <v>1909803390414</v>
      </c>
      <c r="D347">
        <f>ป6.1!D34</f>
        <v>39806</v>
      </c>
      <c r="E347" t="str">
        <f>ป6.1!E34</f>
        <v>เด็กหญิง</v>
      </c>
      <c r="F347" t="str">
        <f>ป6.1!F34</f>
        <v>วิศรุตา</v>
      </c>
      <c r="G347" t="str">
        <f>ป6.1!G34</f>
        <v>ใจมูลมั่ง</v>
      </c>
    </row>
    <row r="348" spans="1:7">
      <c r="A348" t="s">
        <v>220</v>
      </c>
      <c r="B348">
        <f>ป6.1!B35</f>
        <v>3225</v>
      </c>
      <c r="C348">
        <f>ป6.1!C35</f>
        <v>1570501337940</v>
      </c>
      <c r="D348">
        <f>ป6.1!D35</f>
        <v>39723</v>
      </c>
      <c r="E348" t="str">
        <f>ป6.1!E35</f>
        <v>เด็กหญิง</v>
      </c>
      <c r="F348" t="str">
        <f>ป6.1!F35</f>
        <v>แก้วพา</v>
      </c>
      <c r="G348" t="str">
        <f>ป6.1!G35</f>
        <v>ติดรัก</v>
      </c>
    </row>
    <row r="349" spans="1:7">
      <c r="A349" t="s">
        <v>220</v>
      </c>
      <c r="B349">
        <f>ป6.1!B36</f>
        <v>3226</v>
      </c>
      <c r="C349">
        <f>ป6.1!C36</f>
        <v>1103200173715</v>
      </c>
      <c r="D349">
        <f>ป6.1!D36</f>
        <v>39887</v>
      </c>
      <c r="E349" t="str">
        <f>ป6.1!E36</f>
        <v>เด็กหญิง</v>
      </c>
      <c r="F349" t="str">
        <f>ป6.1!F36</f>
        <v>ขวัญจิรา</v>
      </c>
      <c r="G349" t="str">
        <f>ป6.1!G36</f>
        <v>อวดสุข</v>
      </c>
    </row>
    <row r="350" spans="1:7">
      <c r="A350" t="s">
        <v>220</v>
      </c>
      <c r="B350">
        <f>ป6.1!B37</f>
        <v>3324</v>
      </c>
      <c r="C350">
        <f>ป6.1!C37</f>
        <v>1570501335785</v>
      </c>
      <c r="D350">
        <f>ป6.1!D37</f>
        <v>39563</v>
      </c>
      <c r="E350" t="str">
        <f>ป6.1!E37</f>
        <v>เด็กหญิง</v>
      </c>
      <c r="F350" t="str">
        <f>ป6.1!F37</f>
        <v>จัสมิน ซารีนา</v>
      </c>
      <c r="G350" t="str">
        <f>ป6.1!G37</f>
        <v>ชัยแสน</v>
      </c>
    </row>
    <row r="351" spans="1:7">
      <c r="A351" t="s">
        <v>220</v>
      </c>
      <c r="B351" t="e">
        <f>ป6.1!#REF!</f>
        <v>#REF!</v>
      </c>
      <c r="C351" t="e">
        <f>ป6.1!#REF!</f>
        <v>#REF!</v>
      </c>
      <c r="D351" t="e">
        <f>ป6.1!#REF!</f>
        <v>#REF!</v>
      </c>
      <c r="E351" t="e">
        <f>ป6.1!#REF!</f>
        <v>#REF!</v>
      </c>
      <c r="F351" t="e">
        <f>ป6.1!#REF!</f>
        <v>#REF!</v>
      </c>
      <c r="G351" t="e">
        <f>ป6.1!#REF!</f>
        <v>#REF!</v>
      </c>
    </row>
    <row r="352" spans="1:7">
      <c r="A352" t="s">
        <v>220</v>
      </c>
      <c r="B352">
        <f>ป6.1!B38</f>
        <v>3415</v>
      </c>
      <c r="C352">
        <f>ป6.1!C38</f>
        <v>1578800056494</v>
      </c>
      <c r="D352">
        <f>ป6.1!D38</f>
        <v>39677</v>
      </c>
      <c r="E352" t="str">
        <f>ป6.1!E38</f>
        <v>เด็กหญิง</v>
      </c>
      <c r="F352" t="str">
        <f>ป6.1!F38</f>
        <v>กมลลักษณ์</v>
      </c>
      <c r="G352" t="str">
        <f>ป6.1!G38</f>
        <v>ทรายหมอ</v>
      </c>
    </row>
    <row r="353" spans="1:7">
      <c r="A353" t="s">
        <v>220</v>
      </c>
      <c r="B353">
        <f>ป6.1!B39</f>
        <v>3455</v>
      </c>
      <c r="C353">
        <f>ป6.1!C39</f>
        <v>1209601616442</v>
      </c>
      <c r="D353">
        <f>ป6.1!D39</f>
        <v>39737</v>
      </c>
      <c r="E353" t="str">
        <f>ป6.1!E39</f>
        <v>เด็กหญิง</v>
      </c>
      <c r="F353" t="str">
        <f>ป6.1!F39</f>
        <v>พัชราพร</v>
      </c>
      <c r="G353" t="str">
        <f>ป6.1!G39</f>
        <v>ชินวัฒน์ประภา</v>
      </c>
    </row>
    <row r="354" spans="1:7">
      <c r="A354" t="s">
        <v>220</v>
      </c>
      <c r="B354">
        <f>ป6.1!B40</f>
        <v>3557</v>
      </c>
      <c r="C354">
        <f>ป6.1!C40</f>
        <v>1570501341122</v>
      </c>
      <c r="D354">
        <f>ป6.1!D40</f>
        <v>39961</v>
      </c>
      <c r="E354" t="str">
        <f>ป6.1!E40</f>
        <v>เด็กหญิง</v>
      </c>
      <c r="F354" t="str">
        <f>ป6.1!F40</f>
        <v>รุ่งทิพย์</v>
      </c>
      <c r="G354" t="str">
        <f>ป6.1!G40</f>
        <v>รุ่งพิพัฒน์อรุณ</v>
      </c>
    </row>
    <row r="355" spans="1:7">
      <c r="A355" t="s">
        <v>220</v>
      </c>
      <c r="B355">
        <f>ป6.1!B41</f>
        <v>3685</v>
      </c>
      <c r="C355">
        <f>ป6.1!C41</f>
        <v>1570501337001</v>
      </c>
      <c r="D355">
        <f>ป6.1!D41</f>
        <v>39667</v>
      </c>
      <c r="E355" t="str">
        <f>ป6.1!E41</f>
        <v>เด็กหญิง</v>
      </c>
      <c r="F355" t="str">
        <f>ป6.1!F41</f>
        <v>มัญชุภา</v>
      </c>
      <c r="G355" t="str">
        <f>ป6.1!G41</f>
        <v>เชื้อเมืองพาน</v>
      </c>
    </row>
    <row r="356" spans="1:7">
      <c r="A356" t="s">
        <v>220</v>
      </c>
      <c r="B356">
        <f>ป6.1!B42</f>
        <v>3686</v>
      </c>
      <c r="C356">
        <f>ป6.1!C42</f>
        <v>1509966702737</v>
      </c>
      <c r="D356">
        <f>ป6.1!D42</f>
        <v>39900</v>
      </c>
      <c r="E356" t="str">
        <f>ป6.1!E42</f>
        <v>เด็กหญิง</v>
      </c>
      <c r="F356" t="str">
        <f>ป6.1!F42</f>
        <v>จิราภรณ์</v>
      </c>
      <c r="G356" t="str">
        <f>ป6.1!G42</f>
        <v>ซาทรง</v>
      </c>
    </row>
    <row r="357" spans="1:7">
      <c r="A357" t="s">
        <v>220</v>
      </c>
      <c r="B357">
        <f>ป6.1!B43</f>
        <v>3687</v>
      </c>
      <c r="C357">
        <f>ป6.1!C43</f>
        <v>1560101655430</v>
      </c>
      <c r="D357">
        <f>ป6.1!D43</f>
        <v>39661</v>
      </c>
      <c r="E357" t="str">
        <f>ป6.1!E43</f>
        <v>เด็กหญิง</v>
      </c>
      <c r="F357" t="str">
        <f>ป6.1!F43</f>
        <v>ณัฐธิดา</v>
      </c>
      <c r="G357" t="str">
        <f>ป6.1!G43</f>
        <v>ภาณรมย์</v>
      </c>
    </row>
    <row r="358" spans="1:7">
      <c r="A358" t="s">
        <v>220</v>
      </c>
      <c r="B358">
        <f>ป6.1!B23</f>
        <v>3765</v>
      </c>
      <c r="C358">
        <f>ป6.1!C23</f>
        <v>1209000434978</v>
      </c>
      <c r="D358">
        <f>ป6.1!D23</f>
        <v>39794</v>
      </c>
      <c r="E358" t="str">
        <f>ป6.1!E23</f>
        <v>เด็กชาย</v>
      </c>
      <c r="F358" t="str">
        <f>ป6.1!F23</f>
        <v>ธัญพิสิษฐ์</v>
      </c>
      <c r="G358" t="str">
        <f>ป6.1!G23</f>
        <v>สิ้นเคราะห์</v>
      </c>
    </row>
    <row r="359" spans="1:7">
      <c r="B359">
        <f>ป6.1!B45</f>
        <v>0</v>
      </c>
      <c r="C359">
        <f>ป6.1!C45</f>
        <v>0</v>
      </c>
      <c r="D359">
        <f>ป6.1!D45</f>
        <v>0</v>
      </c>
      <c r="E359">
        <f>ป6.1!E45</f>
        <v>0</v>
      </c>
      <c r="F359">
        <f>ป6.1!F45</f>
        <v>0</v>
      </c>
      <c r="G359">
        <f>ป6.1!G45</f>
        <v>0</v>
      </c>
    </row>
    <row r="360" spans="1:7">
      <c r="B360">
        <f>ป6.1!B46</f>
        <v>0</v>
      </c>
      <c r="C360">
        <f>ป6.1!C46</f>
        <v>0</v>
      </c>
      <c r="D360">
        <f>ป6.1!D46</f>
        <v>0</v>
      </c>
      <c r="E360">
        <f>ป6.1!E46</f>
        <v>0</v>
      </c>
      <c r="F360">
        <f>ป6.1!F46</f>
        <v>0</v>
      </c>
      <c r="G360">
        <f>ป6.1!G46</f>
        <v>0</v>
      </c>
    </row>
    <row r="361" spans="1:7">
      <c r="A361" t="s">
        <v>243</v>
      </c>
      <c r="B361">
        <f>ป6.2!B6</f>
        <v>2910</v>
      </c>
      <c r="C361">
        <f>ป6.2!C6</f>
        <v>1570501338890</v>
      </c>
      <c r="D361">
        <f>ป6.2!D6</f>
        <v>39784</v>
      </c>
      <c r="E361" t="str">
        <f>ป6.2!E6</f>
        <v>เด็กชาย</v>
      </c>
      <c r="F361" t="str">
        <f>ป6.2!F6</f>
        <v>ปภาวี</v>
      </c>
      <c r="G361" t="str">
        <f>ป6.2!G6</f>
        <v>เกษมสุข</v>
      </c>
    </row>
    <row r="362" spans="1:7">
      <c r="A362" t="s">
        <v>243</v>
      </c>
      <c r="B362">
        <f>ป6.2!B7</f>
        <v>2911</v>
      </c>
      <c r="C362">
        <f>ป6.2!C7</f>
        <v>1570501339764</v>
      </c>
      <c r="D362">
        <f>ป6.2!D7</f>
        <v>39848</v>
      </c>
      <c r="E362" t="str">
        <f>ป6.2!E7</f>
        <v>เด็กชาย</v>
      </c>
      <c r="F362" t="str">
        <f>ป6.2!F7</f>
        <v>ณัฐพล</v>
      </c>
      <c r="G362" t="str">
        <f>ป6.2!G7</f>
        <v>ชัยแสน</v>
      </c>
    </row>
    <row r="363" spans="1:7">
      <c r="A363" t="s">
        <v>243</v>
      </c>
      <c r="B363">
        <f>ป6.2!B8</f>
        <v>2914</v>
      </c>
      <c r="C363">
        <f>ป6.2!C8</f>
        <v>1570501332085</v>
      </c>
      <c r="D363">
        <f>ป6.2!D8</f>
        <v>39350</v>
      </c>
      <c r="E363" t="str">
        <f>ป6.2!E8</f>
        <v>เด็กชาย</v>
      </c>
      <c r="F363" t="str">
        <f>ป6.2!F8</f>
        <v>ชนิสร</v>
      </c>
      <c r="G363" t="str">
        <f>ป6.2!G8</f>
        <v>ปริญญา</v>
      </c>
    </row>
    <row r="364" spans="1:7">
      <c r="A364" t="s">
        <v>243</v>
      </c>
      <c r="B364">
        <f>ป6.2!B9</f>
        <v>2925</v>
      </c>
      <c r="C364">
        <f>ป6.2!C9</f>
        <v>1579901299059</v>
      </c>
      <c r="D364">
        <f>ป6.2!D9</f>
        <v>39644</v>
      </c>
      <c r="E364" t="str">
        <f>ป6.2!E9</f>
        <v>เด็กชาย</v>
      </c>
      <c r="F364" t="str">
        <f>ป6.2!F9</f>
        <v>ธีร์จุฑา</v>
      </c>
      <c r="G364" t="str">
        <f>ป6.2!G9</f>
        <v>ยาวิลาศ</v>
      </c>
    </row>
    <row r="365" spans="1:7">
      <c r="A365" t="s">
        <v>243</v>
      </c>
      <c r="B365">
        <f>ป6.2!B10</f>
        <v>2928</v>
      </c>
      <c r="C365">
        <f>ป6.2!C10</f>
        <v>1579901309534</v>
      </c>
      <c r="D365">
        <f>ป6.2!D10</f>
        <v>39705</v>
      </c>
      <c r="E365" t="str">
        <f>ป6.2!E10</f>
        <v>เด็กชาย</v>
      </c>
      <c r="F365" t="str">
        <f>ป6.2!F10</f>
        <v>วัชรพงศ์</v>
      </c>
      <c r="G365" t="str">
        <f>ป6.2!G10</f>
        <v>คำภูมี</v>
      </c>
    </row>
    <row r="366" spans="1:7">
      <c r="A366" t="s">
        <v>243</v>
      </c>
      <c r="B366">
        <f>ป6.2!B11</f>
        <v>2930</v>
      </c>
      <c r="C366">
        <f>ป6.2!C11</f>
        <v>1570501338288</v>
      </c>
      <c r="D366">
        <f>ป6.2!D11</f>
        <v>39739</v>
      </c>
      <c r="E366" t="str">
        <f>ป6.2!E11</f>
        <v>เด็กชาย</v>
      </c>
      <c r="F366" t="str">
        <f>ป6.2!F11</f>
        <v>พิริยะ</v>
      </c>
      <c r="G366" t="str">
        <f>ป6.2!G11</f>
        <v>ก๋าวิตา</v>
      </c>
    </row>
    <row r="367" spans="1:7">
      <c r="A367" t="s">
        <v>243</v>
      </c>
      <c r="B367">
        <f>ป6.2!B12</f>
        <v>2997</v>
      </c>
      <c r="C367">
        <f>ป6.2!C12</f>
        <v>1510101557497</v>
      </c>
      <c r="D367">
        <f>ป6.2!D12</f>
        <v>39846</v>
      </c>
      <c r="E367" t="str">
        <f>ป6.2!E12</f>
        <v>เด็กชาย</v>
      </c>
      <c r="F367" t="str">
        <f>ป6.2!F12</f>
        <v>พลภัทร</v>
      </c>
      <c r="G367" t="str">
        <f>ป6.2!G12</f>
        <v>สีเขียว</v>
      </c>
    </row>
    <row r="368" spans="1:7">
      <c r="A368" t="s">
        <v>243</v>
      </c>
      <c r="B368">
        <f>ป6.2!B13</f>
        <v>3002</v>
      </c>
      <c r="C368">
        <f>ป6.2!C13</f>
        <v>1570501337605</v>
      </c>
      <c r="D368">
        <f>ป6.2!D13</f>
        <v>39701</v>
      </c>
      <c r="E368" t="str">
        <f>ป6.2!E13</f>
        <v>เด็กชาย</v>
      </c>
      <c r="F368" t="str">
        <f>ป6.2!F13</f>
        <v>ธนพนธ์</v>
      </c>
      <c r="G368" t="str">
        <f>ป6.2!G13</f>
        <v>เกตุมักษ์</v>
      </c>
    </row>
    <row r="369" spans="1:7">
      <c r="A369" t="s">
        <v>243</v>
      </c>
      <c r="B369">
        <f>ป6.2!B14</f>
        <v>3100</v>
      </c>
      <c r="C369">
        <f>ป6.2!C14</f>
        <v>1570501332441</v>
      </c>
      <c r="D369">
        <f>ป6.2!D14</f>
        <v>39369</v>
      </c>
      <c r="E369" t="str">
        <f>ป6.2!E14</f>
        <v>เด็กชาย</v>
      </c>
      <c r="F369" t="str">
        <f>ป6.2!F14</f>
        <v>ญาณกิตติ์</v>
      </c>
      <c r="G369" t="str">
        <f>ป6.2!G14</f>
        <v>ภูมิพานทอง</v>
      </c>
    </row>
    <row r="370" spans="1:7">
      <c r="A370" t="s">
        <v>243</v>
      </c>
      <c r="B370">
        <f>ป6.2!B15</f>
        <v>3163</v>
      </c>
      <c r="C370">
        <f>ป6.2!C15</f>
        <v>5571500095113</v>
      </c>
      <c r="D370">
        <f>ป6.2!D15</f>
        <v>39854</v>
      </c>
      <c r="E370" t="str">
        <f>ป6.2!E15</f>
        <v>เด็กชาย</v>
      </c>
      <c r="F370" t="str">
        <f>ป6.2!F15</f>
        <v>ปฏิกร</v>
      </c>
      <c r="G370" t="str">
        <f>ป6.2!G15</f>
        <v>อางี่กู่</v>
      </c>
    </row>
    <row r="371" spans="1:7">
      <c r="A371" t="s">
        <v>243</v>
      </c>
      <c r="B371">
        <f>ป6.2!B16</f>
        <v>3166</v>
      </c>
      <c r="C371">
        <f>ป6.2!C16</f>
        <v>1579901309852</v>
      </c>
      <c r="D371">
        <f>ป6.2!D16</f>
        <v>39707</v>
      </c>
      <c r="E371" t="str">
        <f>ป6.2!E16</f>
        <v>เด็กชาย</v>
      </c>
      <c r="F371" t="str">
        <f>ป6.2!F16</f>
        <v>ภูวิศ</v>
      </c>
      <c r="G371" t="str">
        <f>ป6.2!G16</f>
        <v>ยะหมื่น</v>
      </c>
    </row>
    <row r="372" spans="1:7">
      <c r="A372" t="s">
        <v>243</v>
      </c>
      <c r="B372">
        <f>ป6.2!B17</f>
        <v>3168</v>
      </c>
      <c r="C372">
        <f>ป6.2!C17</f>
        <v>1209000413911</v>
      </c>
      <c r="D372">
        <f>ป6.2!D17</f>
        <v>39694</v>
      </c>
      <c r="E372" t="str">
        <f>ป6.2!E17</f>
        <v>เด็กชาย</v>
      </c>
      <c r="F372" t="str">
        <f>ป6.2!F17</f>
        <v>ปกรณ์เกียรติ</v>
      </c>
      <c r="G372" t="str">
        <f>ป6.2!G17</f>
        <v>สามัคคี</v>
      </c>
    </row>
    <row r="373" spans="1:7">
      <c r="A373" t="s">
        <v>243</v>
      </c>
      <c r="B373">
        <f>ป6.2!B18</f>
        <v>3229</v>
      </c>
      <c r="C373">
        <f>ป6.2!C18</f>
        <v>1579901309101</v>
      </c>
      <c r="D373">
        <f>ป6.2!D18</f>
        <v>39701</v>
      </c>
      <c r="E373" t="str">
        <f>ป6.2!E18</f>
        <v>เด็กชาย</v>
      </c>
      <c r="F373" t="str">
        <f>ป6.2!F18</f>
        <v>ภานุวัฒน์</v>
      </c>
      <c r="G373" t="str">
        <f>ป6.2!G18</f>
        <v>เครือพรมมา</v>
      </c>
    </row>
    <row r="374" spans="1:7">
      <c r="A374" t="s">
        <v>243</v>
      </c>
      <c r="B374">
        <f>ป6.2!B19</f>
        <v>3327</v>
      </c>
      <c r="C374">
        <f>ป6.2!C19</f>
        <v>1579901325394</v>
      </c>
      <c r="D374">
        <f>ป6.2!D19</f>
        <v>39803</v>
      </c>
      <c r="E374" t="str">
        <f>ป6.2!E19</f>
        <v>เด็กชาย</v>
      </c>
      <c r="F374" t="str">
        <f>ป6.2!F19</f>
        <v>จิรายุ</v>
      </c>
      <c r="G374" t="str">
        <f>ป6.2!G19</f>
        <v>สิทธิชัยวงศ์</v>
      </c>
    </row>
    <row r="375" spans="1:7">
      <c r="A375" t="s">
        <v>243</v>
      </c>
      <c r="B375">
        <f>ป6.2!B20</f>
        <v>3456</v>
      </c>
      <c r="C375">
        <f>ป6.2!C20</f>
        <v>1749800474422</v>
      </c>
      <c r="D375">
        <f>ป6.2!D20</f>
        <v>39819</v>
      </c>
      <c r="E375" t="str">
        <f>ป6.2!E20</f>
        <v>เด็กชาย</v>
      </c>
      <c r="F375" t="str">
        <f>ป6.2!F20</f>
        <v>จักริน</v>
      </c>
      <c r="G375" t="str">
        <f>ป6.2!G20</f>
        <v>อินทร์แปง</v>
      </c>
    </row>
    <row r="376" spans="1:7">
      <c r="A376" t="s">
        <v>243</v>
      </c>
      <c r="B376">
        <f>ป6.2!B21</f>
        <v>3458</v>
      </c>
      <c r="C376">
        <f>ป6.2!C21</f>
        <v>1100201967852</v>
      </c>
      <c r="D376">
        <f>ป6.2!D21</f>
        <v>39678</v>
      </c>
      <c r="E376" t="str">
        <f>ป6.2!E21</f>
        <v>เด็กชาย</v>
      </c>
      <c r="F376" t="str">
        <f>ป6.2!F21</f>
        <v>วีระพัทธ</v>
      </c>
      <c r="G376" t="str">
        <f>ป6.2!G21</f>
        <v>พลเยี่ยม</v>
      </c>
    </row>
    <row r="377" spans="1:7">
      <c r="A377" t="s">
        <v>243</v>
      </c>
      <c r="B377" t="e">
        <f>ป6.2!#REF!</f>
        <v>#REF!</v>
      </c>
      <c r="C377" t="e">
        <f>ป6.2!#REF!</f>
        <v>#REF!</v>
      </c>
      <c r="D377" t="e">
        <f>ป6.2!#REF!</f>
        <v>#REF!</v>
      </c>
      <c r="E377" t="e">
        <f>ป6.2!#REF!</f>
        <v>#REF!</v>
      </c>
      <c r="F377" t="e">
        <f>ป6.2!#REF!</f>
        <v>#REF!</v>
      </c>
      <c r="G377" t="e">
        <f>ป6.2!#REF!</f>
        <v>#REF!</v>
      </c>
    </row>
    <row r="378" spans="1:7">
      <c r="A378" t="s">
        <v>243</v>
      </c>
      <c r="B378">
        <f>ป6.2!B24</f>
        <v>2885</v>
      </c>
      <c r="C378">
        <f>ป6.2!C24</f>
        <v>1570501333685</v>
      </c>
      <c r="D378">
        <f>ป6.2!D24</f>
        <v>39406</v>
      </c>
      <c r="E378" t="str">
        <f>ป6.2!E24</f>
        <v>เด็กหญิง</v>
      </c>
      <c r="F378" t="str">
        <f>ป6.2!F24</f>
        <v>เพ็ญนภา</v>
      </c>
      <c r="G378" t="str">
        <f>ป6.2!G24</f>
        <v>คะอูป</v>
      </c>
    </row>
    <row r="379" spans="1:7">
      <c r="A379" t="s">
        <v>243</v>
      </c>
      <c r="B379">
        <f>ป6.2!B25</f>
        <v>2920</v>
      </c>
      <c r="C379">
        <f>ป6.2!C25</f>
        <v>1570501339004</v>
      </c>
      <c r="D379">
        <f>ป6.2!D25</f>
        <v>39793</v>
      </c>
      <c r="E379" t="str">
        <f>ป6.2!E25</f>
        <v>เด็กหญิง</v>
      </c>
      <c r="F379" t="str">
        <f>ป6.2!F25</f>
        <v>อรวรรณยา</v>
      </c>
      <c r="G379" t="str">
        <f>ป6.2!G25</f>
        <v>ปูแปง</v>
      </c>
    </row>
    <row r="380" spans="1:7">
      <c r="A380" t="s">
        <v>243</v>
      </c>
      <c r="B380">
        <f>ป6.2!B26</f>
        <v>2922</v>
      </c>
      <c r="C380">
        <f>ป6.2!C26</f>
        <v>1570501339772</v>
      </c>
      <c r="D380">
        <f>ป6.2!D26</f>
        <v>39848</v>
      </c>
      <c r="E380" t="str">
        <f>ป6.2!E26</f>
        <v>เด็กหญิง</v>
      </c>
      <c r="F380" t="str">
        <f>ป6.2!F26</f>
        <v>ณัฐธิดา</v>
      </c>
      <c r="G380" t="str">
        <f>ป6.2!G26</f>
        <v>ชัยแสน</v>
      </c>
    </row>
    <row r="381" spans="1:7">
      <c r="A381" t="s">
        <v>243</v>
      </c>
      <c r="B381">
        <f>ป6.2!B27</f>
        <v>2923</v>
      </c>
      <c r="C381">
        <f>ป6.2!C27</f>
        <v>1129701467458</v>
      </c>
      <c r="D381">
        <f>ป6.2!D27</f>
        <v>39871</v>
      </c>
      <c r="E381" t="str">
        <f>ป6.2!E27</f>
        <v>เด็กหญิง</v>
      </c>
      <c r="F381" t="str">
        <f>ป6.2!F27</f>
        <v>สุภัคศิริ</v>
      </c>
      <c r="G381" t="str">
        <f>ป6.2!G27</f>
        <v>แซ่งุ่ย</v>
      </c>
    </row>
    <row r="382" spans="1:7">
      <c r="A382" t="s">
        <v>243</v>
      </c>
      <c r="B382">
        <f>ป6.2!B28</f>
        <v>2932</v>
      </c>
      <c r="C382">
        <f>ป6.2!C28</f>
        <v>1349901585339</v>
      </c>
      <c r="D382">
        <f>ป6.2!D28</f>
        <v>39730</v>
      </c>
      <c r="E382" t="str">
        <f>ป6.2!E28</f>
        <v>เด็กหญิง</v>
      </c>
      <c r="F382" t="str">
        <f>ป6.2!F28</f>
        <v>ปรียาภา</v>
      </c>
      <c r="G382" t="str">
        <f>ป6.2!G28</f>
        <v>ใจมาลา</v>
      </c>
    </row>
    <row r="383" spans="1:7">
      <c r="A383" t="s">
        <v>243</v>
      </c>
      <c r="B383">
        <f>ป6.2!B29</f>
        <v>2934</v>
      </c>
      <c r="C383">
        <f>ป6.2!C29</f>
        <v>1417300051248</v>
      </c>
      <c r="D383">
        <f>ป6.2!D29</f>
        <v>39594</v>
      </c>
      <c r="E383" t="str">
        <f>ป6.2!E29</f>
        <v>เด็กหญิง</v>
      </c>
      <c r="F383" t="str">
        <f>ป6.2!F29</f>
        <v>ธราทิพย์</v>
      </c>
      <c r="G383" t="str">
        <f>ป6.2!G29</f>
        <v>เชื้อเมืองพาน</v>
      </c>
    </row>
    <row r="384" spans="1:7">
      <c r="A384" t="s">
        <v>243</v>
      </c>
      <c r="B384">
        <f>ป6.2!B30</f>
        <v>2937</v>
      </c>
      <c r="C384">
        <f>ป6.2!C30</f>
        <v>1570501338628</v>
      </c>
      <c r="D384">
        <f>ป6.2!D30</f>
        <v>39767</v>
      </c>
      <c r="E384" t="str">
        <f>ป6.2!E30</f>
        <v>เด็กหญิง</v>
      </c>
      <c r="F384" t="str">
        <f>ป6.2!F30</f>
        <v>กรธิการ์</v>
      </c>
      <c r="G384" t="str">
        <f>ป6.2!G30</f>
        <v>กิตติสมร</v>
      </c>
    </row>
    <row r="385" spans="1:7">
      <c r="A385" t="s">
        <v>243</v>
      </c>
      <c r="B385">
        <f>ป6.2!B31</f>
        <v>2948</v>
      </c>
      <c r="C385">
        <f>ป6.2!C31</f>
        <v>1570501340045</v>
      </c>
      <c r="D385">
        <f>ป6.2!D31</f>
        <v>39869</v>
      </c>
      <c r="E385" t="str">
        <f>ป6.2!E31</f>
        <v>เด็กหญิง</v>
      </c>
      <c r="F385" t="str">
        <f>ป6.2!F31</f>
        <v>รวิสรา</v>
      </c>
      <c r="G385" t="str">
        <f>ป6.2!G31</f>
        <v>มณีรัตน์</v>
      </c>
    </row>
    <row r="386" spans="1:7">
      <c r="A386" t="s">
        <v>243</v>
      </c>
      <c r="B386">
        <f>ป6.2!B32</f>
        <v>2967</v>
      </c>
      <c r="C386">
        <f>ป6.2!C32</f>
        <v>1570501339047</v>
      </c>
      <c r="D386">
        <f>ป6.2!D32</f>
        <v>39797</v>
      </c>
      <c r="E386" t="str">
        <f>ป6.2!E32</f>
        <v>เด็กหญิง</v>
      </c>
      <c r="F386" t="str">
        <f>ป6.2!F32</f>
        <v>วรรณกร</v>
      </c>
      <c r="G386" t="str">
        <f>ป6.2!G32</f>
        <v>มาลาโรจน์</v>
      </c>
    </row>
    <row r="387" spans="1:7">
      <c r="A387" t="s">
        <v>243</v>
      </c>
      <c r="B387">
        <f>ป6.2!B33</f>
        <v>3000</v>
      </c>
      <c r="C387">
        <f>ป6.2!C33</f>
        <v>1839902069429</v>
      </c>
      <c r="D387">
        <f>ป6.2!D33</f>
        <v>39911</v>
      </c>
      <c r="E387" t="str">
        <f>ป6.2!E33</f>
        <v>เด็กหญิง</v>
      </c>
      <c r="F387" t="str">
        <f>ป6.2!F33</f>
        <v>กาญจนาภรณ์</v>
      </c>
      <c r="G387" t="str">
        <f>ป6.2!G33</f>
        <v>แลสันกลาง</v>
      </c>
    </row>
    <row r="388" spans="1:7">
      <c r="A388" t="s">
        <v>243</v>
      </c>
      <c r="B388">
        <f>ป6.2!B34</f>
        <v>3169</v>
      </c>
      <c r="C388">
        <f>ป6.2!C34</f>
        <v>1609900894271</v>
      </c>
      <c r="D388">
        <f>ป6.2!D34</f>
        <v>39684</v>
      </c>
      <c r="E388" t="str">
        <f>ป6.2!E34</f>
        <v>เด็กหญิง</v>
      </c>
      <c r="F388" t="str">
        <f>ป6.2!F34</f>
        <v>มนัญญา</v>
      </c>
      <c r="G388" t="str">
        <f>ป6.2!G34</f>
        <v>ยิ้มเยื้อน</v>
      </c>
    </row>
    <row r="389" spans="1:7">
      <c r="A389" t="s">
        <v>243</v>
      </c>
      <c r="B389">
        <f>ป6.2!B35</f>
        <v>3192</v>
      </c>
      <c r="C389">
        <f>ป6.2!C35</f>
        <v>1570501330449</v>
      </c>
      <c r="D389">
        <f>ป6.2!D35</f>
        <v>39257</v>
      </c>
      <c r="E389" t="str">
        <f>ป6.2!E35</f>
        <v>เด็กหญิง</v>
      </c>
      <c r="F389" t="str">
        <f>ป6.2!F35</f>
        <v>กุลธิดา</v>
      </c>
      <c r="G389" t="str">
        <f>ป6.2!G35</f>
        <v>มาจักร์</v>
      </c>
    </row>
    <row r="390" spans="1:7">
      <c r="A390" t="s">
        <v>243</v>
      </c>
      <c r="B390">
        <f>ป6.2!B36</f>
        <v>3227</v>
      </c>
      <c r="C390">
        <f>ป6.2!C36</f>
        <v>1570501340037</v>
      </c>
      <c r="D390">
        <f>ป6.2!D36</f>
        <v>39864</v>
      </c>
      <c r="E390" t="str">
        <f>ป6.2!E36</f>
        <v>เด็กหญิง</v>
      </c>
      <c r="F390" t="str">
        <f>ป6.2!F36</f>
        <v>พฤกธิพร</v>
      </c>
      <c r="G390" t="str">
        <f>ป6.2!G36</f>
        <v>สีสัน</v>
      </c>
    </row>
    <row r="391" spans="1:7">
      <c r="A391" t="s">
        <v>243</v>
      </c>
      <c r="B391">
        <f>ป6.2!B37</f>
        <v>3329</v>
      </c>
      <c r="C391">
        <f>ป6.2!C37</f>
        <v>1579901333885</v>
      </c>
      <c r="D391">
        <f>ป6.2!D37</f>
        <v>39856</v>
      </c>
      <c r="E391" t="str">
        <f>ป6.2!E37</f>
        <v>เด็กหญิง</v>
      </c>
      <c r="F391" t="str">
        <f>ป6.2!F37</f>
        <v>เสาวลักษณ์</v>
      </c>
      <c r="G391" t="str">
        <f>ป6.2!G37</f>
        <v>บุตรทอง</v>
      </c>
    </row>
    <row r="392" spans="1:7">
      <c r="A392" t="s">
        <v>243</v>
      </c>
      <c r="B392">
        <f>ป6.2!B38</f>
        <v>3408</v>
      </c>
      <c r="C392">
        <f>ป6.2!C38</f>
        <v>1103704330601</v>
      </c>
      <c r="D392">
        <f>ป6.2!D38</f>
        <v>39633</v>
      </c>
      <c r="E392" t="str">
        <f>ป6.2!E38</f>
        <v>เด็กหญิง</v>
      </c>
      <c r="F392" t="str">
        <f>ป6.2!F38</f>
        <v>อัญญาศาณิ</v>
      </c>
      <c r="G392" t="str">
        <f>ป6.2!G38</f>
        <v>ทินภัทร</v>
      </c>
    </row>
    <row r="393" spans="1:7">
      <c r="A393" t="s">
        <v>243</v>
      </c>
      <c r="B393">
        <f>ป6.2!B39</f>
        <v>3459</v>
      </c>
      <c r="C393">
        <f>ป6.2!C39</f>
        <v>1101000223024</v>
      </c>
      <c r="D393">
        <f>ป6.2!D39</f>
        <v>39711</v>
      </c>
      <c r="E393" t="str">
        <f>ป6.2!E39</f>
        <v>เด็กหญิง</v>
      </c>
      <c r="F393" t="str">
        <f>ป6.2!F39</f>
        <v>พัชรภร</v>
      </c>
      <c r="G393" t="str">
        <f>ป6.2!G39</f>
        <v>หนูดำ</v>
      </c>
    </row>
    <row r="394" spans="1:7">
      <c r="A394" t="s">
        <v>243</v>
      </c>
      <c r="B394" t="e">
        <f>ป6.2!#REF!</f>
        <v>#REF!</v>
      </c>
      <c r="C394" t="e">
        <f>ป6.2!#REF!</f>
        <v>#REF!</v>
      </c>
      <c r="D394" t="e">
        <f>ป6.2!#REF!</f>
        <v>#REF!</v>
      </c>
      <c r="E394" t="e">
        <f>ป6.2!#REF!</f>
        <v>#REF!</v>
      </c>
      <c r="F394" t="e">
        <f>ป6.2!#REF!</f>
        <v>#REF!</v>
      </c>
      <c r="G394" t="e">
        <f>ป6.2!#REF!</f>
        <v>#REF!</v>
      </c>
    </row>
    <row r="395" spans="1:7">
      <c r="A395" t="s">
        <v>243</v>
      </c>
      <c r="B395">
        <f>ป6.2!B40</f>
        <v>3665</v>
      </c>
      <c r="C395">
        <f>ป6.2!C40</f>
        <v>1909803380486</v>
      </c>
      <c r="D395">
        <f>ป6.2!D40</f>
        <v>39776</v>
      </c>
      <c r="E395" t="str">
        <f>ป6.2!E40</f>
        <v>เด็กหญิง</v>
      </c>
      <c r="F395" t="str">
        <f>ป6.2!F40</f>
        <v>นันทิชา</v>
      </c>
      <c r="G395" t="str">
        <f>ป6.2!G40</f>
        <v>เงินเย็น</v>
      </c>
    </row>
    <row r="396" spans="1:7">
      <c r="A396" t="s">
        <v>243</v>
      </c>
      <c r="B396">
        <f>ป6.2!B41</f>
        <v>3666</v>
      </c>
      <c r="C396">
        <f>ป6.2!C41</f>
        <v>1570501336790</v>
      </c>
      <c r="D396">
        <f>ป6.2!D41</f>
        <v>39646</v>
      </c>
      <c r="E396" t="str">
        <f>ป6.2!E41</f>
        <v>เด็กหญิง</v>
      </c>
      <c r="F396" t="str">
        <f>ป6.2!F41</f>
        <v>อริสรา</v>
      </c>
      <c r="G396" t="str">
        <f>ป6.2!G41</f>
        <v>สุวรรณวงษ์</v>
      </c>
    </row>
    <row r="397" spans="1:7">
      <c r="A397" t="s">
        <v>243</v>
      </c>
      <c r="B397">
        <f>ป6.2!B42</f>
        <v>3684</v>
      </c>
      <c r="C397">
        <f>ป6.2!C42</f>
        <v>1570501341823</v>
      </c>
      <c r="D397">
        <f>ป6.2!D42</f>
        <v>40026</v>
      </c>
      <c r="E397" t="str">
        <f>ป6.2!E42</f>
        <v>เด็กหญิง</v>
      </c>
      <c r="F397" t="str">
        <f>ป6.2!F42</f>
        <v>รุ่งรวี</v>
      </c>
      <c r="G397" t="str">
        <f>ป6.2!G42</f>
        <v>เครืออินตา</v>
      </c>
    </row>
    <row r="398" spans="1:7">
      <c r="B398">
        <f>ป6.2!B43</f>
        <v>3867</v>
      </c>
      <c r="C398">
        <f>ป6.2!C43</f>
        <v>1102400216174</v>
      </c>
      <c r="D398">
        <f>ป6.2!D43</f>
        <v>39582</v>
      </c>
      <c r="E398" t="str">
        <f>ป6.2!E43</f>
        <v>เด็กหญิง</v>
      </c>
      <c r="F398" t="str">
        <f>ป6.2!F43</f>
        <v xml:space="preserve">เมฆขลา </v>
      </c>
      <c r="G398" t="str">
        <f>ป6.2!G43</f>
        <v>บุญวิเศษ</v>
      </c>
    </row>
    <row r="399" spans="1:7">
      <c r="B399">
        <f>เข้าออก!A97</f>
        <v>3868</v>
      </c>
      <c r="C399" t="e">
        <f>ป6.2!#REF!</f>
        <v>#REF!</v>
      </c>
      <c r="D399" t="e">
        <f>ป6.2!#REF!</f>
        <v>#REF!</v>
      </c>
      <c r="E399" t="e">
        <f>ป6.2!#REF!</f>
        <v>#REF!</v>
      </c>
      <c r="F399" t="e">
        <f>ป6.2!#REF!</f>
        <v>#REF!</v>
      </c>
      <c r="G399" t="e">
        <f>ป6.2!#REF!</f>
        <v>#REF!</v>
      </c>
    </row>
    <row r="400" spans="1:7">
      <c r="B400">
        <f>ป6.2!B44</f>
        <v>0</v>
      </c>
      <c r="C400">
        <f>ป6.2!C44</f>
        <v>0</v>
      </c>
      <c r="D400">
        <f>ป6.2!D44</f>
        <v>0</v>
      </c>
      <c r="E400">
        <f>ป6.2!E44</f>
        <v>0</v>
      </c>
      <c r="F400">
        <f>ป6.2!F44</f>
        <v>0</v>
      </c>
      <c r="G400">
        <f>ป6.2!G44</f>
        <v>0</v>
      </c>
    </row>
    <row r="401" spans="1:7">
      <c r="A401" t="s">
        <v>262</v>
      </c>
      <c r="B401" t="e">
        <f>ม1.1!#REF!</f>
        <v>#REF!</v>
      </c>
      <c r="C401" t="e">
        <f>ม1.1!#REF!</f>
        <v>#REF!</v>
      </c>
      <c r="D401" t="e">
        <f>ม1.1!#REF!</f>
        <v>#REF!</v>
      </c>
      <c r="E401" t="e">
        <f>ม1.1!#REF!</f>
        <v>#REF!</v>
      </c>
      <c r="F401" t="e">
        <f>ม1.1!#REF!</f>
        <v>#REF!</v>
      </c>
      <c r="G401" t="e">
        <f>ม1.1!#REF!</f>
        <v>#REF!</v>
      </c>
    </row>
    <row r="402" spans="1:7">
      <c r="A402" t="s">
        <v>262</v>
      </c>
      <c r="B402">
        <f>ม1.1!B7</f>
        <v>2876</v>
      </c>
      <c r="C402">
        <f>ม1.1!C7</f>
        <v>1579901249451</v>
      </c>
      <c r="D402">
        <f>ม1.1!D7</f>
        <v>39316</v>
      </c>
      <c r="E402" t="str">
        <f>ม1.1!E7</f>
        <v>เด็กชาย</v>
      </c>
      <c r="F402" t="str">
        <f>ม1.1!F7</f>
        <v>ณัฐพงศ์</v>
      </c>
      <c r="G402" t="str">
        <f>ม1.1!G7</f>
        <v>หน่อเมือง</v>
      </c>
    </row>
    <row r="403" spans="1:7">
      <c r="A403" t="s">
        <v>262</v>
      </c>
      <c r="B403">
        <f>ม1.1!B8</f>
        <v>2894</v>
      </c>
      <c r="C403">
        <f>ม1.1!C8</f>
        <v>1570501333413</v>
      </c>
      <c r="D403">
        <f>ม1.1!D8</f>
        <v>39413</v>
      </c>
      <c r="E403" t="str">
        <f>ม1.1!E8</f>
        <v>เด็กชาย</v>
      </c>
      <c r="F403" t="str">
        <f>ม1.1!F8</f>
        <v>ศุกลวัฒน์</v>
      </c>
      <c r="G403" t="str">
        <f>ม1.1!G8</f>
        <v>อ้ายแสง</v>
      </c>
    </row>
    <row r="404" spans="1:7">
      <c r="A404" t="s">
        <v>262</v>
      </c>
      <c r="B404">
        <f>ม1.1!B9</f>
        <v>3055</v>
      </c>
      <c r="C404">
        <f>ม1.1!C9</f>
        <v>1570501333812</v>
      </c>
      <c r="D404">
        <f>ม1.1!D9</f>
        <v>39449</v>
      </c>
      <c r="E404" t="str">
        <f>ม1.1!E9</f>
        <v>เด็กชาย</v>
      </c>
      <c r="F404" t="str">
        <f>ม1.1!F9</f>
        <v>วิชยา</v>
      </c>
      <c r="G404" t="str">
        <f>ม1.1!G9</f>
        <v>จันทร์ต๊ะ</v>
      </c>
    </row>
    <row r="405" spans="1:7">
      <c r="A405" t="s">
        <v>262</v>
      </c>
      <c r="B405">
        <f>ม1.1!B10</f>
        <v>3051</v>
      </c>
      <c r="C405">
        <f>ม1.1!C10</f>
        <v>1209000362373</v>
      </c>
      <c r="D405">
        <f>ม1.1!D10</f>
        <v>39409</v>
      </c>
      <c r="E405" t="str">
        <f>ม1.1!E10</f>
        <v>เด็กชาย</v>
      </c>
      <c r="F405" t="str">
        <f>ม1.1!F10</f>
        <v>กิตติมา</v>
      </c>
      <c r="G405" t="str">
        <f>ม1.1!G10</f>
        <v>เทพวงค์</v>
      </c>
    </row>
    <row r="406" spans="1:7">
      <c r="A406" t="s">
        <v>262</v>
      </c>
      <c r="B406">
        <f>ม1.1!B11</f>
        <v>2884</v>
      </c>
      <c r="C406">
        <f>ม1.1!C11</f>
        <v>1579901272401</v>
      </c>
      <c r="D406">
        <f>ม1.1!D11</f>
        <v>39459</v>
      </c>
      <c r="E406" t="str">
        <f>ม1.1!E11</f>
        <v>เด็กชาย</v>
      </c>
      <c r="F406" t="str">
        <f>ม1.1!F11</f>
        <v>อภิวัฒน์</v>
      </c>
      <c r="G406" t="str">
        <f>ม1.1!G11</f>
        <v>แก้วนา</v>
      </c>
    </row>
    <row r="407" spans="1:7">
      <c r="A407" t="s">
        <v>262</v>
      </c>
      <c r="B407">
        <f>ม1.1!B12</f>
        <v>3060</v>
      </c>
      <c r="C407">
        <f>ม1.1!C12</f>
        <v>1570501330457</v>
      </c>
      <c r="D407">
        <f>ม1.1!D12</f>
        <v>39260</v>
      </c>
      <c r="E407" t="str">
        <f>ม1.1!E12</f>
        <v>เด็กชาย</v>
      </c>
      <c r="F407" t="str">
        <f>ม1.1!F12</f>
        <v>วุฒิภัทร</v>
      </c>
      <c r="G407" t="str">
        <f>ม1.1!G12</f>
        <v>สมรัตน์</v>
      </c>
    </row>
    <row r="408" spans="1:7">
      <c r="A408" t="s">
        <v>262</v>
      </c>
      <c r="B408">
        <f>ม1.1!B13</f>
        <v>3157</v>
      </c>
      <c r="C408">
        <f>ม1.1!C13</f>
        <v>1579901254900</v>
      </c>
      <c r="D408">
        <f>ม1.1!D13</f>
        <v>39348</v>
      </c>
      <c r="E408" t="str">
        <f>ม1.1!E13</f>
        <v>เด็กชาย</v>
      </c>
      <c r="F408" t="str">
        <f>ม1.1!F13</f>
        <v>ณัฐกฤษณ์</v>
      </c>
      <c r="G408" t="str">
        <f>ม1.1!G13</f>
        <v>มะโนพงษ์</v>
      </c>
    </row>
    <row r="409" spans="1:7">
      <c r="A409" t="s">
        <v>262</v>
      </c>
      <c r="B409">
        <f>ม1.1!B14</f>
        <v>3098</v>
      </c>
      <c r="C409">
        <f>ม1.1!C14</f>
        <v>1570501331666</v>
      </c>
      <c r="D409">
        <f>ม1.1!D14</f>
        <v>39330</v>
      </c>
      <c r="E409" t="str">
        <f>ม1.1!E14</f>
        <v>เด็กชาย</v>
      </c>
      <c r="F409" t="str">
        <f>ม1.1!F14</f>
        <v>ปฐมพงศ์</v>
      </c>
      <c r="G409" t="str">
        <f>ม1.1!G14</f>
        <v>นันใจ</v>
      </c>
    </row>
    <row r="410" spans="1:7">
      <c r="A410" t="s">
        <v>262</v>
      </c>
      <c r="B410">
        <f>ม1.1!B15</f>
        <v>3331</v>
      </c>
      <c r="C410">
        <f>ม1.1!C15</f>
        <v>1209000377532</v>
      </c>
      <c r="D410">
        <f>ม1.1!D15</f>
        <v>39503</v>
      </c>
      <c r="E410" t="str">
        <f>ม1.1!E15</f>
        <v>เด็กชาย</v>
      </c>
      <c r="F410" t="str">
        <f>ม1.1!F15</f>
        <v>ณัฐวัศ</v>
      </c>
      <c r="G410" t="str">
        <f>ม1.1!G15</f>
        <v>ก๋ายศ</v>
      </c>
    </row>
    <row r="411" spans="1:7">
      <c r="A411" t="s">
        <v>262</v>
      </c>
      <c r="B411">
        <f>ม1.1!B16</f>
        <v>2880</v>
      </c>
      <c r="C411">
        <f>ม1.1!C16</f>
        <v>1579901279546</v>
      </c>
      <c r="D411">
        <f>ม1.1!D16</f>
        <v>39501</v>
      </c>
      <c r="E411" t="str">
        <f>ม1.1!E16</f>
        <v>เด็กชาย</v>
      </c>
      <c r="F411" t="str">
        <f>ม1.1!F16</f>
        <v>พีรวิชญ์</v>
      </c>
      <c r="G411" t="str">
        <f>ม1.1!G16</f>
        <v>ปูแปง</v>
      </c>
    </row>
    <row r="412" spans="1:7">
      <c r="A412" t="s">
        <v>262</v>
      </c>
      <c r="B412" t="e">
        <f>ม1.1!#REF!</f>
        <v>#REF!</v>
      </c>
      <c r="C412" t="e">
        <f>ม1.1!#REF!</f>
        <v>#REF!</v>
      </c>
      <c r="D412" t="e">
        <f>ม1.1!#REF!</f>
        <v>#REF!</v>
      </c>
      <c r="E412" t="e">
        <f>ม1.1!#REF!</f>
        <v>#REF!</v>
      </c>
      <c r="F412" t="e">
        <f>ม1.1!#REF!</f>
        <v>#REF!</v>
      </c>
      <c r="G412" t="e">
        <f>ม1.1!#REF!</f>
        <v>#REF!</v>
      </c>
    </row>
    <row r="413" spans="1:7">
      <c r="A413" t="s">
        <v>262</v>
      </c>
      <c r="B413">
        <f>ม1.1!B17</f>
        <v>3870</v>
      </c>
      <c r="C413">
        <f>ม1.1!C17</f>
        <v>1570501332212</v>
      </c>
      <c r="D413">
        <f>ม1.1!D17</f>
        <v>39348</v>
      </c>
      <c r="E413" t="str">
        <f>ม1.1!E17</f>
        <v>เด็กชาย</v>
      </c>
      <c r="F413" t="str">
        <f>ม1.1!F17</f>
        <v>จตุรงค์</v>
      </c>
      <c r="G413" t="str">
        <f>ม1.1!G17</f>
        <v>สุวรรณ์</v>
      </c>
    </row>
    <row r="414" spans="1:7">
      <c r="A414" t="s">
        <v>262</v>
      </c>
      <c r="B414">
        <f>ม1.1!B18</f>
        <v>3871</v>
      </c>
      <c r="C414">
        <f>ม1.1!C18</f>
        <v>1570501335467</v>
      </c>
      <c r="D414">
        <f>ม1.1!D18</f>
        <v>39553</v>
      </c>
      <c r="E414" t="str">
        <f>ม1.1!E18</f>
        <v>เด็กชาย</v>
      </c>
      <c r="F414" t="str">
        <f>ม1.1!F18</f>
        <v>เนติพงษ์</v>
      </c>
      <c r="G414" t="str">
        <f>ม1.1!G18</f>
        <v>ทองคำใบ</v>
      </c>
    </row>
    <row r="415" spans="1:7">
      <c r="A415" t="s">
        <v>262</v>
      </c>
      <c r="B415">
        <f>ม1.1!B19</f>
        <v>2901</v>
      </c>
      <c r="C415">
        <f>ม1.1!C19</f>
        <v>1570501332620</v>
      </c>
      <c r="D415">
        <f>ม1.1!D19</f>
        <v>39378</v>
      </c>
      <c r="E415" t="str">
        <f>ม1.1!E19</f>
        <v>เด็กชาย</v>
      </c>
      <c r="F415" t="str">
        <f>ม1.1!F19</f>
        <v>ธีรวัฒน์</v>
      </c>
      <c r="G415" t="str">
        <f>ม1.1!G19</f>
        <v>บูรณะกิติ</v>
      </c>
    </row>
    <row r="416" spans="1:7">
      <c r="A416" t="s">
        <v>262</v>
      </c>
      <c r="B416">
        <f>ม1.1!B20</f>
        <v>2899</v>
      </c>
      <c r="C416">
        <f>ม1.1!C20</f>
        <v>1570501335441</v>
      </c>
      <c r="D416">
        <f>ม1.1!D20</f>
        <v>39547</v>
      </c>
      <c r="E416" t="str">
        <f>ม1.1!E20</f>
        <v>เด็กชาย</v>
      </c>
      <c r="F416" t="str">
        <f>ม1.1!F20</f>
        <v>อดิศร</v>
      </c>
      <c r="G416" t="str">
        <f>ม1.1!G20</f>
        <v>ตาแก้ว</v>
      </c>
    </row>
    <row r="417" spans="1:7">
      <c r="A417" t="s">
        <v>262</v>
      </c>
      <c r="B417">
        <f>ม1.1!B21</f>
        <v>2881</v>
      </c>
      <c r="C417">
        <f>ม1.1!C21</f>
        <v>1570501335262</v>
      </c>
      <c r="D417">
        <f>ม1.1!D21</f>
        <v>39539</v>
      </c>
      <c r="E417" t="str">
        <f>ม1.1!E21</f>
        <v>เด็กชาย</v>
      </c>
      <c r="F417" t="str">
        <f>ม1.1!F21</f>
        <v>อาชาธร</v>
      </c>
      <c r="G417" t="str">
        <f>ม1.1!G21</f>
        <v>วงค์ขาว</v>
      </c>
    </row>
    <row r="418" spans="1:7">
      <c r="A418" t="s">
        <v>262</v>
      </c>
      <c r="B418">
        <f>ม1.1!B22</f>
        <v>3757</v>
      </c>
      <c r="C418">
        <f>ม1.1!C22</f>
        <v>1570501334746</v>
      </c>
      <c r="D418">
        <f>ม1.1!D22</f>
        <v>39513</v>
      </c>
      <c r="E418" t="str">
        <f>ม1.1!E22</f>
        <v>เด็กชาย</v>
      </c>
      <c r="F418" t="str">
        <f>ม1.1!F22</f>
        <v>ยุทธการ</v>
      </c>
      <c r="G418" t="str">
        <f>ม1.1!G22</f>
        <v>ศรีไพรเจริญ</v>
      </c>
    </row>
    <row r="419" spans="1:7">
      <c r="A419" t="s">
        <v>262</v>
      </c>
      <c r="B419">
        <f>ม1.1!B24</f>
        <v>2903</v>
      </c>
      <c r="C419">
        <f>ม1.1!C24</f>
        <v>1570501334274</v>
      </c>
      <c r="D419">
        <f>ม1.1!D24</f>
        <v>39467</v>
      </c>
      <c r="E419" t="str">
        <f>ม1.1!E24</f>
        <v>เด็กหญิง</v>
      </c>
      <c r="F419" t="str">
        <f>ม1.1!F24</f>
        <v>ณัฐนรี</v>
      </c>
      <c r="G419" t="str">
        <f>ม1.1!G24</f>
        <v>ดวงสุข</v>
      </c>
    </row>
    <row r="420" spans="1:7">
      <c r="A420" t="s">
        <v>262</v>
      </c>
      <c r="B420">
        <f>ม1.1!B25</f>
        <v>2966</v>
      </c>
      <c r="C420">
        <f>ม1.1!C25</f>
        <v>1909803286030</v>
      </c>
      <c r="D420">
        <f>ม1.1!D25</f>
        <v>39476</v>
      </c>
      <c r="E420" t="str">
        <f>ม1.1!E25</f>
        <v>เด็กหญิง</v>
      </c>
      <c r="F420" t="str">
        <f>ม1.1!F25</f>
        <v>อิสรีย์</v>
      </c>
      <c r="G420" t="str">
        <f>ม1.1!G25</f>
        <v>เชื้อเมืองพาน</v>
      </c>
    </row>
    <row r="421" spans="1:7">
      <c r="A421" t="s">
        <v>262</v>
      </c>
      <c r="B421">
        <f>ม1.1!B26</f>
        <v>3290</v>
      </c>
      <c r="C421">
        <f>ม1.1!C26</f>
        <v>1579901247946</v>
      </c>
      <c r="D421">
        <f>ม1.1!D26</f>
        <v>39304</v>
      </c>
      <c r="E421" t="str">
        <f>ม1.1!E26</f>
        <v>เด็กหญิง</v>
      </c>
      <c r="F421" t="str">
        <f>ม1.1!F26</f>
        <v>เลิศลดา</v>
      </c>
      <c r="G421" t="str">
        <f>ม1.1!G26</f>
        <v>ฉัตร์หลวง</v>
      </c>
    </row>
    <row r="422" spans="1:7">
      <c r="A422" t="s">
        <v>262</v>
      </c>
      <c r="B422">
        <f>ม1.1!B27</f>
        <v>3306</v>
      </c>
      <c r="C422">
        <f>ม1.1!C27</f>
        <v>1409903689301</v>
      </c>
      <c r="D422">
        <f>ม1.1!D27</f>
        <v>39559</v>
      </c>
      <c r="E422" t="str">
        <f>ม1.1!E27</f>
        <v>เด็กหญิง</v>
      </c>
      <c r="F422" t="str">
        <f>ม1.1!F27</f>
        <v>นงนภัส</v>
      </c>
      <c r="G422" t="str">
        <f>ม1.1!G27</f>
        <v>พนมไพร</v>
      </c>
    </row>
    <row r="423" spans="1:7">
      <c r="A423" t="s">
        <v>262</v>
      </c>
      <c r="B423">
        <f>ม1.1!B28</f>
        <v>3109</v>
      </c>
      <c r="C423">
        <f>ม1.1!C28</f>
        <v>1570501333049</v>
      </c>
      <c r="D423">
        <f>ม1.1!D28</f>
        <v>39395</v>
      </c>
      <c r="E423" t="str">
        <f>ม1.1!E28</f>
        <v>เด็กหญิง</v>
      </c>
      <c r="F423" t="str">
        <f>ม1.1!F28</f>
        <v>พัชรีรัชต์</v>
      </c>
      <c r="G423" t="str">
        <f>ม1.1!G28</f>
        <v>ลาดคม</v>
      </c>
    </row>
    <row r="424" spans="1:7">
      <c r="A424" t="s">
        <v>262</v>
      </c>
      <c r="B424">
        <f>ม1.1!B29</f>
        <v>3093</v>
      </c>
      <c r="C424">
        <f>ม1.1!C29</f>
        <v>1129902009228</v>
      </c>
      <c r="D424">
        <f>ม1.1!D29</f>
        <v>39095</v>
      </c>
      <c r="E424" t="str">
        <f>ม1.1!E29</f>
        <v>เด็กหญิง</v>
      </c>
      <c r="F424" t="str">
        <f>ม1.1!F29</f>
        <v>ณัฐณิชาช์</v>
      </c>
      <c r="G424" t="str">
        <f>ม1.1!G29</f>
        <v>แก้วศรี</v>
      </c>
    </row>
    <row r="425" spans="1:7">
      <c r="A425" t="s">
        <v>262</v>
      </c>
      <c r="B425">
        <f>ม1.1!B30</f>
        <v>2889</v>
      </c>
      <c r="C425">
        <f>ม1.1!C30</f>
        <v>1579901273459</v>
      </c>
      <c r="D425">
        <f>ม1.1!D30</f>
        <v>39463</v>
      </c>
      <c r="E425" t="str">
        <f>ม1.1!E30</f>
        <v>เด็กหญิง</v>
      </c>
      <c r="F425" t="str">
        <f>ม1.1!F30</f>
        <v>ฐิติกา</v>
      </c>
      <c r="G425" t="str">
        <f>ม1.1!G30</f>
        <v>สิทธิปัญญา</v>
      </c>
    </row>
    <row r="426" spans="1:7">
      <c r="A426" t="s">
        <v>262</v>
      </c>
      <c r="B426">
        <f>ม1.1!B31</f>
        <v>2890</v>
      </c>
      <c r="C426">
        <f>ม1.1!C31</f>
        <v>1502101046761</v>
      </c>
      <c r="D426">
        <f>ม1.1!D31</f>
        <v>39287</v>
      </c>
      <c r="E426" t="str">
        <f>ม1.1!E31</f>
        <v>เด็กหญิง</v>
      </c>
      <c r="F426" t="str">
        <f>ม1.1!F31</f>
        <v>ญาณิศา</v>
      </c>
      <c r="G426" t="str">
        <f>ม1.1!G31</f>
        <v>ตายานะ</v>
      </c>
    </row>
    <row r="427" spans="1:7">
      <c r="A427" t="s">
        <v>262</v>
      </c>
      <c r="B427">
        <f>ม1.1!B32</f>
        <v>3671</v>
      </c>
      <c r="C427">
        <f>ม1.1!C32</f>
        <v>1579901289053</v>
      </c>
      <c r="D427">
        <f>ม1.1!D32</f>
        <v>39570</v>
      </c>
      <c r="E427" t="str">
        <f>ม1.1!E32</f>
        <v>เด็กหญิง</v>
      </c>
      <c r="F427" t="str">
        <f>ม1.1!F32</f>
        <v>ติณณฌา</v>
      </c>
      <c r="G427" t="str">
        <f>ม1.1!G32</f>
        <v>จอมแก้ว</v>
      </c>
    </row>
    <row r="428" spans="1:7">
      <c r="A428" t="s">
        <v>262</v>
      </c>
      <c r="B428">
        <f>ม1.1!B33</f>
        <v>3101</v>
      </c>
      <c r="C428">
        <f>ม1.1!C33</f>
        <v>1570501330171</v>
      </c>
      <c r="D428">
        <f>ม1.1!D33</f>
        <v>39238</v>
      </c>
      <c r="E428" t="str">
        <f>ม1.1!E33</f>
        <v>เด็กหญิง</v>
      </c>
      <c r="F428" t="str">
        <f>ม1.1!F33</f>
        <v>ศุภลักษณ์</v>
      </c>
      <c r="G428" t="str">
        <f>ม1.1!G33</f>
        <v>ศิริคำน้อย</v>
      </c>
    </row>
    <row r="429" spans="1:7">
      <c r="A429" t="s">
        <v>262</v>
      </c>
      <c r="B429">
        <f>ม1.1!B34</f>
        <v>3708</v>
      </c>
      <c r="C429">
        <f>ม1.1!C34</f>
        <v>1149700105633</v>
      </c>
      <c r="D429">
        <f>ม1.1!D34</f>
        <v>39337</v>
      </c>
      <c r="E429" t="str">
        <f>ม1.1!E34</f>
        <v>เด็กหญิง</v>
      </c>
      <c r="F429" t="str">
        <f>ม1.1!F34</f>
        <v>อภิณห์ภร</v>
      </c>
      <c r="G429" t="str">
        <f>ม1.1!G34</f>
        <v>กุลวุฒิพงษ์ศักดิ์</v>
      </c>
    </row>
    <row r="430" spans="1:7">
      <c r="A430" t="s">
        <v>262</v>
      </c>
      <c r="B430">
        <f>ม1.1!B35</f>
        <v>2943</v>
      </c>
      <c r="C430">
        <f>ม1.1!C35</f>
        <v>1570501331607</v>
      </c>
      <c r="D430">
        <f>ม1.1!D35</f>
        <v>39327</v>
      </c>
      <c r="E430" t="str">
        <f>ม1.1!E35</f>
        <v>เด็กหญิง</v>
      </c>
      <c r="F430" t="str">
        <f>ม1.1!F35</f>
        <v>นิชาภัทร</v>
      </c>
      <c r="G430" t="str">
        <f>ม1.1!G35</f>
        <v>พุดซื่อ</v>
      </c>
    </row>
    <row r="431" spans="1:7">
      <c r="A431" t="s">
        <v>262</v>
      </c>
      <c r="B431">
        <f>ม1.1!B36</f>
        <v>2907</v>
      </c>
      <c r="C431">
        <f>ม1.1!C36</f>
        <v>1118700121956</v>
      </c>
      <c r="D431">
        <f>ม1.1!D36</f>
        <v>39446</v>
      </c>
      <c r="E431" t="str">
        <f>ม1.1!E36</f>
        <v>เด็กหญิง</v>
      </c>
      <c r="F431" t="str">
        <f>ม1.1!F36</f>
        <v>วรัญญา</v>
      </c>
      <c r="G431" t="str">
        <f>ม1.1!G36</f>
        <v>อภิสุทธิพงษากุล</v>
      </c>
    </row>
    <row r="432" spans="1:7">
      <c r="A432" t="s">
        <v>262</v>
      </c>
      <c r="B432">
        <f>ม1.1!B37</f>
        <v>2958</v>
      </c>
      <c r="C432">
        <f>ม1.1!C37</f>
        <v>1104200603753</v>
      </c>
      <c r="D432">
        <f>ม1.1!D37</f>
        <v>39368</v>
      </c>
      <c r="E432" t="str">
        <f>ม1.1!E37</f>
        <v>เด็กหญิง</v>
      </c>
      <c r="F432" t="str">
        <f>ม1.1!F37</f>
        <v>จีรนันทร์</v>
      </c>
      <c r="G432" t="str">
        <f>ม1.1!G37</f>
        <v>เสรีไพร</v>
      </c>
    </row>
    <row r="433" spans="1:7">
      <c r="A433" t="s">
        <v>262</v>
      </c>
      <c r="B433">
        <f>ม1.1!B38</f>
        <v>3872</v>
      </c>
      <c r="C433">
        <f>ม1.1!C38</f>
        <v>1570501333693</v>
      </c>
      <c r="D433">
        <f>ม1.1!D38</f>
        <v>39441</v>
      </c>
      <c r="E433" t="str">
        <f>ม1.1!E38</f>
        <v>เด็กหญิง</v>
      </c>
      <c r="F433" t="str">
        <f>ม1.1!F38</f>
        <v>จารุณัฐ</v>
      </c>
      <c r="G433" t="str">
        <f>ม1.1!G38</f>
        <v>วงศ์ราษฎร์</v>
      </c>
    </row>
    <row r="434" spans="1:7">
      <c r="A434" t="s">
        <v>262</v>
      </c>
      <c r="B434" t="e">
        <f>ม1.1!#REF!</f>
        <v>#REF!</v>
      </c>
      <c r="C434" t="e">
        <f>ม1.1!#REF!</f>
        <v>#REF!</v>
      </c>
      <c r="D434" t="e">
        <f>ม1.1!#REF!</f>
        <v>#REF!</v>
      </c>
      <c r="E434" t="e">
        <f>ม1.1!#REF!</f>
        <v>#REF!</v>
      </c>
      <c r="F434" t="e">
        <f>ม1.1!#REF!</f>
        <v>#REF!</v>
      </c>
      <c r="G434" t="e">
        <f>ม1.1!#REF!</f>
        <v>#REF!</v>
      </c>
    </row>
    <row r="435" spans="1:7">
      <c r="A435" t="s">
        <v>262</v>
      </c>
      <c r="B435" t="e">
        <f>ม1.1!#REF!</f>
        <v>#REF!</v>
      </c>
      <c r="C435" t="e">
        <f>ม1.1!#REF!</f>
        <v>#REF!</v>
      </c>
      <c r="D435" t="e">
        <f>ม1.1!#REF!</f>
        <v>#REF!</v>
      </c>
      <c r="E435" t="e">
        <f>ม1.1!#REF!</f>
        <v>#REF!</v>
      </c>
      <c r="F435" t="e">
        <f>ม1.1!#REF!</f>
        <v>#REF!</v>
      </c>
      <c r="G435" t="e">
        <f>ม1.1!#REF!</f>
        <v>#REF!</v>
      </c>
    </row>
    <row r="436" spans="1:7">
      <c r="A436" t="s">
        <v>262</v>
      </c>
      <c r="B436" t="e">
        <f>ม1.1!#REF!</f>
        <v>#REF!</v>
      </c>
      <c r="C436" t="e">
        <f>ม1.1!#REF!</f>
        <v>#REF!</v>
      </c>
      <c r="D436" t="e">
        <f>ม1.1!#REF!</f>
        <v>#REF!</v>
      </c>
      <c r="E436" t="e">
        <f>ม1.1!#REF!</f>
        <v>#REF!</v>
      </c>
      <c r="F436" t="e">
        <f>ม1.1!#REF!</f>
        <v>#REF!</v>
      </c>
      <c r="G436" t="e">
        <f>ม1.1!#REF!</f>
        <v>#REF!</v>
      </c>
    </row>
    <row r="437" spans="1:7">
      <c r="A437" t="s">
        <v>262</v>
      </c>
      <c r="B437" t="e">
        <f>ม1.1!#REF!</f>
        <v>#REF!</v>
      </c>
      <c r="C437" t="e">
        <f>ม1.1!#REF!</f>
        <v>#REF!</v>
      </c>
      <c r="D437" t="e">
        <f>ม1.1!#REF!</f>
        <v>#REF!</v>
      </c>
      <c r="E437" t="e">
        <f>ม1.1!#REF!</f>
        <v>#REF!</v>
      </c>
      <c r="F437" t="e">
        <f>ม1.1!#REF!</f>
        <v>#REF!</v>
      </c>
      <c r="G437" t="e">
        <f>ม1.1!#REF!</f>
        <v>#REF!</v>
      </c>
    </row>
    <row r="438" spans="1:7">
      <c r="B438">
        <f>ม1.1!B39</f>
        <v>2891</v>
      </c>
      <c r="C438">
        <f>ม1.1!C39</f>
        <v>1570501330406</v>
      </c>
      <c r="D438">
        <f>ม1.1!D39</f>
        <v>39252</v>
      </c>
      <c r="E438" t="str">
        <f>ม1.1!E39</f>
        <v>เด็กหญิง</v>
      </c>
      <c r="F438" t="str">
        <f>ม1.1!F39</f>
        <v>ภัทรธิดา</v>
      </c>
      <c r="G438" t="str">
        <f>ม1.1!G39</f>
        <v>ปวนคำ</v>
      </c>
    </row>
    <row r="439" spans="1:7">
      <c r="B439">
        <f>ม1.1!B40</f>
        <v>3882</v>
      </c>
      <c r="C439">
        <f>ม1.1!C40</f>
        <v>1249900845915</v>
      </c>
      <c r="D439">
        <f>ม1.1!D40</f>
        <v>39047</v>
      </c>
      <c r="E439" t="str">
        <f>ม1.1!E40</f>
        <v>เด็กหญิง</v>
      </c>
      <c r="F439" t="str">
        <f>ม1.1!F40</f>
        <v>สิริวรรณ</v>
      </c>
      <c r="G439" t="str">
        <f>ม1.1!G40</f>
        <v>กฤษณะกุล</v>
      </c>
    </row>
    <row r="440" spans="1:7">
      <c r="B440">
        <f>ม1.1!B41</f>
        <v>3886</v>
      </c>
      <c r="C440">
        <f>ม1.1!C41</f>
        <v>1909803221418</v>
      </c>
      <c r="D440">
        <f>ม1.1!D41</f>
        <v>39275</v>
      </c>
      <c r="E440" t="str">
        <f>ม1.1!E41</f>
        <v>เด็กหญิง</v>
      </c>
      <c r="F440" t="str">
        <f>ม1.1!F41</f>
        <v>กรรณิการ์</v>
      </c>
      <c r="G440" t="str">
        <f>ม1.1!G41</f>
        <v>วงค์คำ</v>
      </c>
    </row>
    <row r="441" spans="1:7">
      <c r="A441" t="s">
        <v>280</v>
      </c>
      <c r="B441">
        <f>ม1.2!B7</f>
        <v>3707</v>
      </c>
      <c r="C441">
        <f>ม1.2!C7</f>
        <v>1629900813751</v>
      </c>
      <c r="D441">
        <f>ม1.2!D7</f>
        <v>39292</v>
      </c>
      <c r="E441" t="str">
        <f>ม1.2!E7</f>
        <v>เด็กชาย</v>
      </c>
      <c r="F441" t="str">
        <f>ม1.2!F7</f>
        <v>อำนาจ</v>
      </c>
      <c r="G441" t="str">
        <f>ม1.2!G7</f>
        <v>ศรีมหรรณ์</v>
      </c>
    </row>
    <row r="442" spans="1:7">
      <c r="A442" t="s">
        <v>280</v>
      </c>
      <c r="B442">
        <f>ม1.2!B8</f>
        <v>2877</v>
      </c>
      <c r="C442">
        <f>ม1.2!C8</f>
        <v>1129902061530</v>
      </c>
      <c r="D442">
        <f>ม1.2!D8</f>
        <v>39374</v>
      </c>
      <c r="E442" t="str">
        <f>ม1.2!E8</f>
        <v>เด็กชาย</v>
      </c>
      <c r="F442" t="str">
        <f>ม1.2!F8</f>
        <v>ภูริทัต</v>
      </c>
      <c r="G442" t="str">
        <f>ม1.2!G8</f>
        <v>ชุมภู</v>
      </c>
    </row>
    <row r="443" spans="1:7">
      <c r="A443" t="s">
        <v>280</v>
      </c>
      <c r="B443">
        <f>ม1.2!B9</f>
        <v>3099</v>
      </c>
      <c r="C443">
        <f>ม1.2!C9</f>
        <v>1570501332891</v>
      </c>
      <c r="D443">
        <f>ม1.2!D9</f>
        <v>39390</v>
      </c>
      <c r="E443" t="str">
        <f>ม1.2!E9</f>
        <v>เด็กชาย</v>
      </c>
      <c r="F443" t="str">
        <f>ม1.2!F9</f>
        <v>เวทานต์</v>
      </c>
      <c r="G443" t="str">
        <f>ม1.2!G9</f>
        <v>เดชกล้า</v>
      </c>
    </row>
    <row r="444" spans="1:7">
      <c r="A444" t="s">
        <v>280</v>
      </c>
      <c r="B444">
        <f>ม1.2!B10</f>
        <v>2897</v>
      </c>
      <c r="C444">
        <f>ม1.2!C10</f>
        <v>1570501335912</v>
      </c>
      <c r="D444">
        <f>ม1.2!D10</f>
        <v>39581</v>
      </c>
      <c r="E444" t="str">
        <f>ม1.2!E10</f>
        <v>เด็กชาย</v>
      </c>
      <c r="F444" t="str">
        <f>ม1.2!F10</f>
        <v>ไชยกร</v>
      </c>
      <c r="G444" t="str">
        <f>ม1.2!G10</f>
        <v>ทาซาว</v>
      </c>
    </row>
    <row r="445" spans="1:7">
      <c r="A445" t="s">
        <v>280</v>
      </c>
      <c r="B445">
        <f>ม1.2!B11</f>
        <v>2947</v>
      </c>
      <c r="C445">
        <f>ม1.2!C11</f>
        <v>1570501330848</v>
      </c>
      <c r="D445">
        <f>ม1.2!D11</f>
        <v>39283</v>
      </c>
      <c r="E445" t="str">
        <f>ม1.2!E11</f>
        <v>เด็กชาย</v>
      </c>
      <c r="F445" t="str">
        <f>ม1.2!F11</f>
        <v>เมธัส</v>
      </c>
      <c r="G445" t="str">
        <f>ม1.2!G11</f>
        <v>อินทร์ใจ</v>
      </c>
    </row>
    <row r="446" spans="1:7">
      <c r="A446" t="s">
        <v>280</v>
      </c>
      <c r="B446">
        <f>ม1.2!B12</f>
        <v>3105</v>
      </c>
      <c r="C446">
        <f>ม1.2!C12</f>
        <v>1570501332221</v>
      </c>
      <c r="D446">
        <f>ม1.2!D12</f>
        <v>39354</v>
      </c>
      <c r="E446" t="str">
        <f>ม1.2!E12</f>
        <v>เด็กชาย</v>
      </c>
      <c r="F446" t="str">
        <f>ม1.2!F12</f>
        <v>สุรทิน</v>
      </c>
      <c r="G446" t="str">
        <f>ม1.2!G12</f>
        <v>สระทองเคน</v>
      </c>
    </row>
    <row r="447" spans="1:7">
      <c r="A447" t="s">
        <v>280</v>
      </c>
      <c r="B447">
        <f>ม1.2!B13</f>
        <v>3762</v>
      </c>
      <c r="C447">
        <f>ม1.2!C13</f>
        <v>1104200616341</v>
      </c>
      <c r="D447">
        <f>ม1.2!D13</f>
        <v>39437</v>
      </c>
      <c r="E447" t="str">
        <f>ม1.2!E13</f>
        <v>เด็กชาย</v>
      </c>
      <c r="F447" t="str">
        <f>ม1.2!F13</f>
        <v>เขมชาติ</v>
      </c>
      <c r="G447" t="str">
        <f>ม1.2!G13</f>
        <v>สืบปัญญา</v>
      </c>
    </row>
    <row r="448" spans="1:7">
      <c r="A448" t="s">
        <v>280</v>
      </c>
      <c r="B448">
        <f>ม1.2!B14</f>
        <v>2944</v>
      </c>
      <c r="C448">
        <f>ม1.2!C14</f>
        <v>1570501333774</v>
      </c>
      <c r="D448">
        <f>ม1.2!D14</f>
        <v>39448</v>
      </c>
      <c r="E448" t="str">
        <f>ม1.2!E14</f>
        <v>เด็กชาย</v>
      </c>
      <c r="F448" t="str">
        <f>ม1.2!F14</f>
        <v>ชานนท์</v>
      </c>
      <c r="G448" t="str">
        <f>ม1.2!G14</f>
        <v>อินสวน</v>
      </c>
    </row>
    <row r="449" spans="1:7">
      <c r="A449" t="s">
        <v>280</v>
      </c>
      <c r="B449">
        <f>ม1.2!B15</f>
        <v>3106</v>
      </c>
      <c r="C449">
        <f>ม1.2!C15</f>
        <v>1579901268447</v>
      </c>
      <c r="D449">
        <f>ม1.2!D15</f>
        <v>39434</v>
      </c>
      <c r="E449" t="str">
        <f>ม1.2!E15</f>
        <v>เด็กชาย</v>
      </c>
      <c r="F449" t="str">
        <f>ม1.2!F15</f>
        <v>ธนพนธ์</v>
      </c>
      <c r="G449" t="str">
        <f>ม1.2!G15</f>
        <v>นภาลัย</v>
      </c>
    </row>
    <row r="450" spans="1:7">
      <c r="A450" t="s">
        <v>280</v>
      </c>
      <c r="B450">
        <f>ม1.2!B16</f>
        <v>3107</v>
      </c>
      <c r="C450">
        <f>ม1.2!C16</f>
        <v>1570501329882</v>
      </c>
      <c r="D450">
        <f>ม1.2!D16</f>
        <v>39219</v>
      </c>
      <c r="E450" t="str">
        <f>ม1.2!E16</f>
        <v>เด็กชาย</v>
      </c>
      <c r="F450" t="str">
        <f>ม1.2!F16</f>
        <v>ภาสกร</v>
      </c>
      <c r="G450" t="str">
        <f>ม1.2!G16</f>
        <v>โยสุยะ</v>
      </c>
    </row>
    <row r="451" spans="1:7">
      <c r="A451" t="s">
        <v>280</v>
      </c>
      <c r="B451">
        <f>ม1.2!B17</f>
        <v>2898</v>
      </c>
      <c r="C451">
        <f>ม1.2!C17</f>
        <v>1579901279554</v>
      </c>
      <c r="D451">
        <f>ม1.2!D17</f>
        <v>39501</v>
      </c>
      <c r="E451" t="str">
        <f>ม1.2!E17</f>
        <v>เด็กชาย</v>
      </c>
      <c r="F451" t="str">
        <f>ม1.2!F17</f>
        <v>พีรยช</v>
      </c>
      <c r="G451" t="str">
        <f>ม1.2!G17</f>
        <v>ปูแปง</v>
      </c>
    </row>
    <row r="452" spans="1:7">
      <c r="A452" t="s">
        <v>280</v>
      </c>
      <c r="B452" t="e">
        <f>ม1.2!#REF!</f>
        <v>#REF!</v>
      </c>
      <c r="C452" t="e">
        <f>ม1.2!#REF!</f>
        <v>#REF!</v>
      </c>
      <c r="D452" t="e">
        <f>ม1.2!#REF!</f>
        <v>#REF!</v>
      </c>
      <c r="E452" t="e">
        <f>ม1.2!#REF!</f>
        <v>#REF!</v>
      </c>
      <c r="F452" t="e">
        <f>ม1.2!#REF!</f>
        <v>#REF!</v>
      </c>
      <c r="G452" t="e">
        <f>ม1.2!#REF!</f>
        <v>#REF!</v>
      </c>
    </row>
    <row r="453" spans="1:7">
      <c r="A453" t="s">
        <v>280</v>
      </c>
      <c r="B453">
        <f>ม1.2!B18</f>
        <v>3287</v>
      </c>
      <c r="C453">
        <f>ม1.2!C18</f>
        <v>1570501332824</v>
      </c>
      <c r="D453">
        <f>ม1.2!D18</f>
        <v>39384</v>
      </c>
      <c r="E453" t="str">
        <f>ม1.2!E18</f>
        <v>เด็กชาย</v>
      </c>
      <c r="F453" t="str">
        <f>ม1.2!F18</f>
        <v>วรวิทย์</v>
      </c>
      <c r="G453" t="str">
        <f>ม1.2!G18</f>
        <v>อุดใจ</v>
      </c>
    </row>
    <row r="454" spans="1:7">
      <c r="A454" t="s">
        <v>280</v>
      </c>
      <c r="B454">
        <f>ม1.2!B19</f>
        <v>3873</v>
      </c>
      <c r="C454">
        <f>ม1.2!C19</f>
        <v>1101801522020</v>
      </c>
      <c r="D454">
        <f>ม1.2!D19</f>
        <v>39293</v>
      </c>
      <c r="E454" t="str">
        <f>ม1.2!E19</f>
        <v>เด็กชาย</v>
      </c>
      <c r="F454" t="str">
        <f>ม1.2!F19</f>
        <v>เทน</v>
      </c>
      <c r="G454" t="str">
        <f>ม1.2!G19</f>
        <v>ทิศเลิศ</v>
      </c>
    </row>
    <row r="455" spans="1:7">
      <c r="A455" t="s">
        <v>280</v>
      </c>
      <c r="B455">
        <f>ม1.2!B20</f>
        <v>3874</v>
      </c>
      <c r="C455">
        <f>ม1.2!C20</f>
        <v>1579901267653</v>
      </c>
      <c r="D455">
        <f>ม1.2!D20</f>
        <v>39429</v>
      </c>
      <c r="E455" t="str">
        <f>ม1.2!E20</f>
        <v>เด็กชาย</v>
      </c>
      <c r="F455" t="str">
        <f>ม1.2!F20</f>
        <v>ศรัณยพงศ์</v>
      </c>
      <c r="G455" t="str">
        <f>ม1.2!G20</f>
        <v>หาญโยธิน</v>
      </c>
    </row>
    <row r="456" spans="1:7">
      <c r="A456" t="s">
        <v>280</v>
      </c>
      <c r="B456">
        <f>ม1.2!B21</f>
        <v>3104</v>
      </c>
      <c r="C456">
        <f>ม1.2!C21</f>
        <v>1570501330830</v>
      </c>
      <c r="D456">
        <f>ม1.2!D21</f>
        <v>39284</v>
      </c>
      <c r="E456" t="str">
        <f>ม1.2!E21</f>
        <v>เด็กหญิง</v>
      </c>
      <c r="F456" t="str">
        <f>ม1.2!F21</f>
        <v>ภัทรศยา</v>
      </c>
      <c r="G456" t="str">
        <f>ม1.2!G21</f>
        <v>อินทร์แปง</v>
      </c>
    </row>
    <row r="457" spans="1:7">
      <c r="A457" t="s">
        <v>280</v>
      </c>
      <c r="B457">
        <f>ม1.2!B22</f>
        <v>3102</v>
      </c>
      <c r="C457">
        <f>ม1.2!C22</f>
        <v>1839901984565</v>
      </c>
      <c r="D457">
        <f>ม1.2!D22</f>
        <v>39367</v>
      </c>
      <c r="E457" t="str">
        <f>ม1.2!E22</f>
        <v>เด็กหญิง</v>
      </c>
      <c r="F457" t="str">
        <f>ม1.2!F22</f>
        <v>ทักขิญา</v>
      </c>
      <c r="G457" t="str">
        <f>ม1.2!G22</f>
        <v>อาตะมา</v>
      </c>
    </row>
    <row r="458" spans="1:7">
      <c r="A458" t="s">
        <v>280</v>
      </c>
      <c r="B458">
        <f>ม1.2!B23</f>
        <v>2946</v>
      </c>
      <c r="C458">
        <f>ม1.2!C23</f>
        <v>1570501333537</v>
      </c>
      <c r="D458">
        <f>ม1.2!D23</f>
        <v>39427</v>
      </c>
      <c r="E458" t="str">
        <f>ม1.2!E23</f>
        <v>เด็กหญิง</v>
      </c>
      <c r="F458" t="str">
        <f>ม1.2!F23</f>
        <v>เปี่ยมสุข</v>
      </c>
      <c r="G458" t="str">
        <f>ม1.2!G23</f>
        <v>เจริญสุข</v>
      </c>
    </row>
    <row r="459" spans="1:7">
      <c r="A459" t="s">
        <v>280</v>
      </c>
      <c r="B459">
        <f>ม1.2!B24</f>
        <v>2951</v>
      </c>
      <c r="C459">
        <f>ม1.2!C24</f>
        <v>1570501334703</v>
      </c>
      <c r="D459">
        <f>ม1.2!D24</f>
        <v>39510</v>
      </c>
      <c r="E459" t="str">
        <f>ม1.2!E24</f>
        <v>เด็กหญิง</v>
      </c>
      <c r="F459" t="str">
        <f>ม1.2!F24</f>
        <v>วริศรา</v>
      </c>
      <c r="G459" t="str">
        <f>ม1.2!G24</f>
        <v>ทาแกง</v>
      </c>
    </row>
    <row r="460" spans="1:7">
      <c r="A460" t="s">
        <v>280</v>
      </c>
      <c r="B460">
        <f>ม1.2!B25</f>
        <v>3333</v>
      </c>
      <c r="C460">
        <f>ม1.2!C25</f>
        <v>1103400144425</v>
      </c>
      <c r="D460">
        <f>ม1.2!D25</f>
        <v>39502</v>
      </c>
      <c r="E460" t="str">
        <f>ม1.2!E25</f>
        <v>เด็กหญิง</v>
      </c>
      <c r="F460" t="str">
        <f>ม1.2!F25</f>
        <v>ณัฐชธิดา</v>
      </c>
      <c r="G460" t="str">
        <f>ม1.2!G25</f>
        <v>ปัญญาเลิศ</v>
      </c>
    </row>
    <row r="461" spans="1:7">
      <c r="A461" t="s">
        <v>280</v>
      </c>
      <c r="B461">
        <f>ม1.2!B26</f>
        <v>3286</v>
      </c>
      <c r="C461">
        <f>ม1.2!C26</f>
        <v>1570501334291</v>
      </c>
      <c r="D461">
        <f>ม1.2!D26</f>
        <v>39478</v>
      </c>
      <c r="E461" t="str">
        <f>ม1.2!E26</f>
        <v>เด็กหญิง</v>
      </c>
      <c r="F461" t="str">
        <f>ม1.2!F26</f>
        <v>เยาวภา</v>
      </c>
      <c r="G461" t="str">
        <f>ม1.2!G26</f>
        <v>ทองโท</v>
      </c>
    </row>
    <row r="462" spans="1:7">
      <c r="A462" t="s">
        <v>280</v>
      </c>
      <c r="B462">
        <f>ม1.2!B27</f>
        <v>3103</v>
      </c>
      <c r="C462">
        <f>ม1.2!C27</f>
        <v>1104301042323</v>
      </c>
      <c r="D462">
        <f>ม1.2!D27</f>
        <v>39297</v>
      </c>
      <c r="E462" t="str">
        <f>ม1.2!E27</f>
        <v>เด็กหญิง</v>
      </c>
      <c r="F462" t="str">
        <f>ม1.2!F27</f>
        <v>ชนิกานต์</v>
      </c>
      <c r="G462" t="str">
        <f>ม1.2!G27</f>
        <v>ทรงความเจริญ</v>
      </c>
    </row>
    <row r="463" spans="1:7">
      <c r="A463" t="s">
        <v>280</v>
      </c>
      <c r="B463">
        <f>ม1.2!B28</f>
        <v>3183</v>
      </c>
      <c r="C463">
        <f>ม1.2!C28</f>
        <v>1110301467363</v>
      </c>
      <c r="D463">
        <f>ม1.2!D28</f>
        <v>39457</v>
      </c>
      <c r="E463" t="str">
        <f>ม1.2!E28</f>
        <v>เด็กหญิง</v>
      </c>
      <c r="F463" t="str">
        <f>ม1.2!F28</f>
        <v>กัลยากร</v>
      </c>
      <c r="G463" t="str">
        <f>ม1.2!G28</f>
        <v>ฮอมติ</v>
      </c>
    </row>
    <row r="464" spans="1:7">
      <c r="A464" t="s">
        <v>280</v>
      </c>
      <c r="B464">
        <f>ม1.2!B29</f>
        <v>3285</v>
      </c>
      <c r="C464">
        <f>ม1.2!C29</f>
        <v>1570501331348</v>
      </c>
      <c r="D464">
        <f>ม1.2!D29</f>
        <v>39317</v>
      </c>
      <c r="E464" t="str">
        <f>ม1.2!E29</f>
        <v>เด็กหญิง</v>
      </c>
      <c r="F464" t="str">
        <f>ม1.2!F29</f>
        <v>เบญจมาศ</v>
      </c>
      <c r="G464" t="str">
        <f>ม1.2!G29</f>
        <v>ณะกะวงค์</v>
      </c>
    </row>
    <row r="465" spans="1:7">
      <c r="A465" t="s">
        <v>280</v>
      </c>
      <c r="B465">
        <f>ม1.2!B30</f>
        <v>2908</v>
      </c>
      <c r="C465">
        <f>ม1.2!C30</f>
        <v>1570501334665</v>
      </c>
      <c r="D465">
        <f>ม1.2!D30</f>
        <v>39509</v>
      </c>
      <c r="E465" t="str">
        <f>ม1.2!E30</f>
        <v>เด็กหญิง</v>
      </c>
      <c r="F465" t="str">
        <f>ม1.2!F30</f>
        <v>นิตยา</v>
      </c>
      <c r="G465" t="str">
        <f>ม1.2!G30</f>
        <v>มั่นเหมาะ</v>
      </c>
    </row>
    <row r="466" spans="1:7">
      <c r="A466" t="s">
        <v>280</v>
      </c>
      <c r="B466">
        <f>ม1.2!B31</f>
        <v>2887</v>
      </c>
      <c r="C466">
        <f>ม1.2!C31</f>
        <v>1909803267809</v>
      </c>
      <c r="D466">
        <f>ม1.2!D31</f>
        <v>39417</v>
      </c>
      <c r="E466" t="str">
        <f>ม1.2!E31</f>
        <v>เด็กหญิง</v>
      </c>
      <c r="F466" t="str">
        <f>ม1.2!F31</f>
        <v>ภูริชญา</v>
      </c>
      <c r="G466" t="str">
        <f>ม1.2!G31</f>
        <v>กุณาเลย</v>
      </c>
    </row>
    <row r="467" spans="1:7">
      <c r="A467" t="s">
        <v>280</v>
      </c>
      <c r="B467">
        <f>ม1.2!B32</f>
        <v>2750</v>
      </c>
      <c r="C467" t="str">
        <f>ม1.2!C32</f>
        <v>G635700080677</v>
      </c>
      <c r="D467">
        <f>ม1.2!D32</f>
        <v>38743</v>
      </c>
      <c r="E467" t="str">
        <f>ม1.2!E32</f>
        <v>เด็กหญิง</v>
      </c>
      <c r="F467" t="str">
        <f>ม1.2!F32</f>
        <v>ฝากขวัญ</v>
      </c>
      <c r="G467" t="str">
        <f>ม1.2!G32</f>
        <v>เพชรสว่าง</v>
      </c>
    </row>
    <row r="468" spans="1:7">
      <c r="A468" t="s">
        <v>280</v>
      </c>
      <c r="B468">
        <f>ม1.2!B33</f>
        <v>2939</v>
      </c>
      <c r="C468">
        <f>ม1.2!C33</f>
        <v>1570501332468</v>
      </c>
      <c r="D468">
        <f>ม1.2!D33</f>
        <v>39371</v>
      </c>
      <c r="E468" t="str">
        <f>ม1.2!E33</f>
        <v>เด็กหญิง</v>
      </c>
      <c r="F468" t="str">
        <f>ม1.2!F33</f>
        <v>วิลาวัณย์</v>
      </c>
      <c r="G468" t="str">
        <f>ม1.2!G33</f>
        <v>ชัยเหล็ก</v>
      </c>
    </row>
    <row r="469" spans="1:7">
      <c r="A469" t="s">
        <v>280</v>
      </c>
      <c r="B469">
        <f>ม1.2!B34</f>
        <v>2941</v>
      </c>
      <c r="C469">
        <f>ม1.2!C34</f>
        <v>1570501334134</v>
      </c>
      <c r="D469">
        <f>ม1.2!D34</f>
        <v>39459</v>
      </c>
      <c r="E469" t="str">
        <f>ม1.2!E34</f>
        <v>เด็กหญิง</v>
      </c>
      <c r="F469" t="str">
        <f>ม1.2!F34</f>
        <v>วิชาดา</v>
      </c>
      <c r="G469" t="str">
        <f>ม1.2!G34</f>
        <v>แสนสนิท</v>
      </c>
    </row>
    <row r="470" spans="1:7">
      <c r="A470" t="s">
        <v>280</v>
      </c>
      <c r="B470">
        <f>ม1.2!B35</f>
        <v>2957</v>
      </c>
      <c r="C470">
        <f>ม1.2!C35</f>
        <v>1570501327847</v>
      </c>
      <c r="D470">
        <f>ม1.2!D35</f>
        <v>39069</v>
      </c>
      <c r="E470" t="str">
        <f>ม1.2!E35</f>
        <v>เด็กหญิง</v>
      </c>
      <c r="F470" t="str">
        <f>ม1.2!F35</f>
        <v>กมลชนก</v>
      </c>
      <c r="G470" t="str">
        <f>ม1.2!G35</f>
        <v>สีสุวิน</v>
      </c>
    </row>
    <row r="471" spans="1:7">
      <c r="A471" t="s">
        <v>280</v>
      </c>
      <c r="B471">
        <f>ม1.2!B36</f>
        <v>3875</v>
      </c>
      <c r="C471">
        <f>ม1.2!C36</f>
        <v>1570501335947</v>
      </c>
      <c r="D471">
        <f>ม1.2!D36</f>
        <v>39583</v>
      </c>
      <c r="E471" t="str">
        <f>ม1.2!E36</f>
        <v>เด็กหญิง</v>
      </c>
      <c r="F471" t="str">
        <f>ม1.2!F36</f>
        <v>ปรียานุช</v>
      </c>
      <c r="G471" t="str">
        <f>ม1.2!G36</f>
        <v>คำสิงห์</v>
      </c>
    </row>
    <row r="472" spans="1:7">
      <c r="A472" t="s">
        <v>280</v>
      </c>
      <c r="B472">
        <f>ม1.2!B37</f>
        <v>3876</v>
      </c>
      <c r="C472">
        <f>ม1.2!C37</f>
        <v>1570501335769</v>
      </c>
      <c r="D472">
        <f>ม1.2!D37</f>
        <v>39574</v>
      </c>
      <c r="E472" t="str">
        <f>ม1.2!E37</f>
        <v>เด็กหญิง</v>
      </c>
      <c r="F472" t="str">
        <f>ม1.2!F37</f>
        <v>ฐิติมน</v>
      </c>
      <c r="G472" t="str">
        <f>ม1.2!G37</f>
        <v>สันจันตา</v>
      </c>
    </row>
    <row r="473" spans="1:7">
      <c r="A473" t="s">
        <v>280</v>
      </c>
      <c r="B473" t="e">
        <f>ม1.2!#REF!</f>
        <v>#REF!</v>
      </c>
      <c r="C473" t="e">
        <f>ม1.2!#REF!</f>
        <v>#REF!</v>
      </c>
      <c r="D473" t="e">
        <f>ม1.2!#REF!</f>
        <v>#REF!</v>
      </c>
      <c r="E473" t="e">
        <f>ม1.2!#REF!</f>
        <v>#REF!</v>
      </c>
      <c r="F473" t="e">
        <f>ม1.2!#REF!</f>
        <v>#REF!</v>
      </c>
      <c r="G473" t="e">
        <f>ม1.2!#REF!</f>
        <v>#REF!</v>
      </c>
    </row>
    <row r="474" spans="1:7">
      <c r="A474" t="s">
        <v>280</v>
      </c>
      <c r="B474" t="e">
        <f>ม1.2!#REF!</f>
        <v>#REF!</v>
      </c>
      <c r="C474" t="e">
        <f>ม1.2!#REF!</f>
        <v>#REF!</v>
      </c>
      <c r="D474" t="e">
        <f>ม1.2!#REF!</f>
        <v>#REF!</v>
      </c>
      <c r="E474" t="e">
        <f>ม1.2!#REF!</f>
        <v>#REF!</v>
      </c>
      <c r="F474" t="e">
        <f>ม1.2!#REF!</f>
        <v>#REF!</v>
      </c>
      <c r="G474" t="e">
        <f>ม1.2!#REF!</f>
        <v>#REF!</v>
      </c>
    </row>
    <row r="475" spans="1:7">
      <c r="A475" t="s">
        <v>280</v>
      </c>
      <c r="B475" t="e">
        <f>ม1.2!#REF!</f>
        <v>#REF!</v>
      </c>
      <c r="C475" t="e">
        <f>ม1.2!#REF!</f>
        <v>#REF!</v>
      </c>
      <c r="D475" t="e">
        <f>ม1.2!#REF!</f>
        <v>#REF!</v>
      </c>
      <c r="E475" t="e">
        <f>ม1.2!#REF!</f>
        <v>#REF!</v>
      </c>
      <c r="F475" t="e">
        <f>ม1.2!#REF!</f>
        <v>#REF!</v>
      </c>
      <c r="G475" t="e">
        <f>ม1.2!#REF!</f>
        <v>#REF!</v>
      </c>
    </row>
    <row r="476" spans="1:7">
      <c r="A476" t="s">
        <v>280</v>
      </c>
      <c r="B476" t="e">
        <f>ม1.2!#REF!</f>
        <v>#REF!</v>
      </c>
      <c r="C476" t="e">
        <f>ม1.2!#REF!</f>
        <v>#REF!</v>
      </c>
      <c r="D476" t="e">
        <f>ม1.2!#REF!</f>
        <v>#REF!</v>
      </c>
      <c r="E476" t="e">
        <f>ม1.2!#REF!</f>
        <v>#REF!</v>
      </c>
      <c r="F476" t="e">
        <f>ม1.2!#REF!</f>
        <v>#REF!</v>
      </c>
      <c r="G476" t="e">
        <f>ม1.2!#REF!</f>
        <v>#REF!</v>
      </c>
    </row>
    <row r="477" spans="1:7">
      <c r="B477">
        <f>ม1.2!B38</f>
        <v>3881</v>
      </c>
      <c r="C477">
        <f>ม1.2!C38</f>
        <v>1139900503918</v>
      </c>
      <c r="D477">
        <f>ม1.2!D38</f>
        <v>38812</v>
      </c>
      <c r="E477" t="str">
        <f>ม1.2!E38</f>
        <v>เด็กหญิง</v>
      </c>
      <c r="F477" t="str">
        <f>ม1.2!F38</f>
        <v>วลัยพรรณ</v>
      </c>
      <c r="G477" t="str">
        <f>ม1.2!G38</f>
        <v>แซ่แด</v>
      </c>
    </row>
    <row r="478" spans="1:7">
      <c r="B478">
        <f>ม1.2!B39</f>
        <v>3884</v>
      </c>
      <c r="C478">
        <f>ม1.2!C39</f>
        <v>1570501338008</v>
      </c>
      <c r="D478">
        <f>ม1.2!D39</f>
        <v>39728</v>
      </c>
      <c r="E478" t="str">
        <f>ม1.2!E39</f>
        <v>เด็กหญิง</v>
      </c>
      <c r="F478" t="str">
        <f>ม1.2!F39</f>
        <v>พิมพ์อัปสร</v>
      </c>
      <c r="G478" t="str">
        <f>ม1.2!G39</f>
        <v>นิธิชินาอุดมกุล</v>
      </c>
    </row>
    <row r="479" spans="1:7">
      <c r="B479">
        <f>ม1.2!B40</f>
        <v>0</v>
      </c>
      <c r="C479">
        <f>ม1.2!C40</f>
        <v>0</v>
      </c>
      <c r="D479">
        <f>ม1.2!D40</f>
        <v>0</v>
      </c>
      <c r="E479">
        <f>ม1.2!E40</f>
        <v>0</v>
      </c>
      <c r="F479">
        <f>ม1.2!F40</f>
        <v>0</v>
      </c>
      <c r="G479">
        <f>ม1.2!G40</f>
        <v>0</v>
      </c>
    </row>
    <row r="480" spans="1:7">
      <c r="B480">
        <f>ม1.2!B41</f>
        <v>0</v>
      </c>
      <c r="C480">
        <f>ม1.2!C41</f>
        <v>0</v>
      </c>
      <c r="D480">
        <f>ม1.2!D41</f>
        <v>0</v>
      </c>
      <c r="E480">
        <f>ม1.2!E41</f>
        <v>0</v>
      </c>
      <c r="F480">
        <f>ม1.2!F41</f>
        <v>0</v>
      </c>
      <c r="G480">
        <f>ม1.2!G41</f>
        <v>0</v>
      </c>
    </row>
    <row r="481" spans="1:7">
      <c r="A481" t="s">
        <v>300</v>
      </c>
      <c r="B481">
        <f>ม2.1!B6</f>
        <v>2785</v>
      </c>
      <c r="C481">
        <f>ม2.1!C6</f>
        <v>1129901982739</v>
      </c>
      <c r="D481">
        <f>ม2.1!D6</f>
        <v>38930</v>
      </c>
      <c r="E481" t="str">
        <f>ม2.1!E6</f>
        <v>เด็กชาย</v>
      </c>
      <c r="F481" t="str">
        <f>ม2.1!F6</f>
        <v>กิตติกวิน</v>
      </c>
      <c r="G481" t="str">
        <f>ม2.1!G6</f>
        <v>อังษานาม</v>
      </c>
    </row>
    <row r="482" spans="1:7">
      <c r="A482" t="s">
        <v>300</v>
      </c>
      <c r="B482">
        <f>ม2.1!B7</f>
        <v>2993</v>
      </c>
      <c r="C482">
        <f>ม2.1!C7</f>
        <v>1570501325267</v>
      </c>
      <c r="D482">
        <f>ม2.1!D7</f>
        <v>38884</v>
      </c>
      <c r="E482" t="str">
        <f>ม2.1!E7</f>
        <v>เด็กชาย</v>
      </c>
      <c r="F482" t="str">
        <f>ม2.1!F7</f>
        <v>กิตติธัช</v>
      </c>
      <c r="G482" t="str">
        <f>ม2.1!G7</f>
        <v>ลือชัย</v>
      </c>
    </row>
    <row r="483" spans="1:7">
      <c r="A483" t="s">
        <v>300</v>
      </c>
      <c r="B483">
        <f>ม2.1!B8</f>
        <v>2782</v>
      </c>
      <c r="C483">
        <f>ม2.1!C8</f>
        <v>1570501326018</v>
      </c>
      <c r="D483">
        <f>ม2.1!D8</f>
        <v>38948</v>
      </c>
      <c r="E483" t="str">
        <f>ม2.1!E8</f>
        <v>เด็กชาย</v>
      </c>
      <c r="F483" t="str">
        <f>ม2.1!F8</f>
        <v>คณิศร</v>
      </c>
      <c r="G483" t="str">
        <f>ม2.1!G8</f>
        <v>สุขภิญโญ</v>
      </c>
    </row>
    <row r="484" spans="1:7">
      <c r="A484" t="s">
        <v>300</v>
      </c>
      <c r="B484">
        <f>ม2.1!B9</f>
        <v>2872</v>
      </c>
      <c r="C484">
        <f>ม2.1!C9</f>
        <v>1570501327065</v>
      </c>
      <c r="D484">
        <f>ม2.1!D9</f>
        <v>39012</v>
      </c>
      <c r="E484" t="str">
        <f>ม2.1!E9</f>
        <v>เด็กชาย</v>
      </c>
      <c r="F484" t="str">
        <f>ม2.1!F9</f>
        <v>จักรภัทร</v>
      </c>
      <c r="G484" t="str">
        <f>ม2.1!G9</f>
        <v>ตาสาย</v>
      </c>
    </row>
    <row r="485" spans="1:7">
      <c r="A485" t="s">
        <v>300</v>
      </c>
      <c r="B485">
        <f>ม2.1!B10</f>
        <v>2991</v>
      </c>
      <c r="C485">
        <f>ม2.1!C10</f>
        <v>1129901975074</v>
      </c>
      <c r="D485">
        <f>ม2.1!D10</f>
        <v>38879</v>
      </c>
      <c r="E485" t="str">
        <f>ม2.1!E10</f>
        <v>เด็กชาย</v>
      </c>
      <c r="F485" t="str">
        <f>ม2.1!F10</f>
        <v>เจษฎากรณ์</v>
      </c>
      <c r="G485" t="str">
        <f>ม2.1!G10</f>
        <v>สุวรรณยาน</v>
      </c>
    </row>
    <row r="486" spans="1:7">
      <c r="A486" t="s">
        <v>300</v>
      </c>
      <c r="B486">
        <f>ม2.1!B11</f>
        <v>2869</v>
      </c>
      <c r="C486">
        <f>ม2.1!C11</f>
        <v>1510101512337</v>
      </c>
      <c r="D486">
        <f>ม2.1!D11</f>
        <v>39206</v>
      </c>
      <c r="E486" t="str">
        <f>ม2.1!E11</f>
        <v>เด็กชาย</v>
      </c>
      <c r="F486" t="str">
        <f>ม2.1!F11</f>
        <v>ชานน</v>
      </c>
      <c r="G486" t="str">
        <f>ม2.1!G11</f>
        <v>ผาละพรม</v>
      </c>
    </row>
    <row r="487" spans="1:7">
      <c r="A487" t="s">
        <v>300</v>
      </c>
      <c r="B487">
        <f>ม2.1!B12</f>
        <v>3442</v>
      </c>
      <c r="C487">
        <f>ม2.1!C12</f>
        <v>1570501327456</v>
      </c>
      <c r="D487">
        <f>ม2.1!D12</f>
        <v>39038</v>
      </c>
      <c r="E487" t="str">
        <f>ม2.1!E12</f>
        <v>เด็กชาย</v>
      </c>
      <c r="F487" t="str">
        <f>ม2.1!F12</f>
        <v>ณัฐวุฒิ</v>
      </c>
      <c r="G487" t="str">
        <f>ม2.1!G12</f>
        <v>ขัดสี</v>
      </c>
    </row>
    <row r="488" spans="1:7">
      <c r="A488" t="s">
        <v>300</v>
      </c>
      <c r="B488">
        <f>ม2.1!B13</f>
        <v>2996</v>
      </c>
      <c r="C488">
        <f>ม2.1!C13</f>
        <v>1229901154495</v>
      </c>
      <c r="D488">
        <f>ม2.1!D13</f>
        <v>38812</v>
      </c>
      <c r="E488" t="str">
        <f>ม2.1!E13</f>
        <v>เด็กชาย</v>
      </c>
      <c r="F488" t="str">
        <f>ม2.1!F13</f>
        <v>ธนพัฒน์</v>
      </c>
      <c r="G488" t="str">
        <f>ม2.1!G13</f>
        <v>ปินตา</v>
      </c>
    </row>
    <row r="489" spans="1:7">
      <c r="A489" t="s">
        <v>300</v>
      </c>
      <c r="B489">
        <f>ม2.1!B14</f>
        <v>2987</v>
      </c>
      <c r="C489">
        <f>ม2.1!C14</f>
        <v>1570501325127</v>
      </c>
      <c r="D489">
        <f>ม2.1!D14</f>
        <v>38863</v>
      </c>
      <c r="E489" t="str">
        <f>ม2.1!E14</f>
        <v>เด็กชาย</v>
      </c>
      <c r="F489" t="str">
        <f>ม2.1!F14</f>
        <v>ธนภัทร</v>
      </c>
      <c r="G489" t="str">
        <f>ม2.1!G14</f>
        <v>อินทร์พิทักษ์</v>
      </c>
    </row>
    <row r="490" spans="1:7">
      <c r="A490" t="s">
        <v>300</v>
      </c>
      <c r="B490">
        <f>ม2.1!B15</f>
        <v>3095</v>
      </c>
      <c r="C490">
        <f>ม2.1!C15</f>
        <v>1570501329742</v>
      </c>
      <c r="D490">
        <f>ม2.1!D15</f>
        <v>39207</v>
      </c>
      <c r="E490" t="str">
        <f>ม2.1!E15</f>
        <v>เด็กชาย</v>
      </c>
      <c r="F490" t="str">
        <f>ม2.1!F15</f>
        <v>ภาคิน</v>
      </c>
      <c r="G490" t="str">
        <f>ม2.1!G15</f>
        <v>สีเขียว</v>
      </c>
    </row>
    <row r="491" spans="1:7">
      <c r="A491" t="s">
        <v>300</v>
      </c>
      <c r="B491">
        <f>ม2.1!B16</f>
        <v>3443</v>
      </c>
      <c r="C491">
        <f>ม2.1!C16</f>
        <v>1570501331453</v>
      </c>
      <c r="D491">
        <f>ม2.1!D16</f>
        <v>39320</v>
      </c>
      <c r="E491" t="str">
        <f>ม2.1!E16</f>
        <v>เด็กชาย</v>
      </c>
      <c r="F491" t="str">
        <f>ม2.1!F16</f>
        <v>ภูพาน</v>
      </c>
      <c r="G491" t="str">
        <f>ม2.1!G16</f>
        <v>ทิพย์ศรีบุตร</v>
      </c>
    </row>
    <row r="492" spans="1:7">
      <c r="A492" t="s">
        <v>300</v>
      </c>
      <c r="B492">
        <f>ม2.1!B17</f>
        <v>3559</v>
      </c>
      <c r="C492">
        <f>ม2.1!C17</f>
        <v>1570501328282</v>
      </c>
      <c r="D492">
        <f>ม2.1!D17</f>
        <v>39101</v>
      </c>
      <c r="E492" t="str">
        <f>ม2.1!E17</f>
        <v>เด็กชาย</v>
      </c>
      <c r="F492" t="str">
        <f>ม2.1!F17</f>
        <v>มนัสนันท์</v>
      </c>
      <c r="G492" t="str">
        <f>ม2.1!G17</f>
        <v>ใจสอน</v>
      </c>
    </row>
    <row r="493" spans="1:7">
      <c r="A493" t="s">
        <v>300</v>
      </c>
      <c r="B493">
        <f>ม2.1!B18</f>
        <v>2778</v>
      </c>
      <c r="C493">
        <f>ม2.1!C18</f>
        <v>1570501328703</v>
      </c>
      <c r="D493">
        <f>ม2.1!D18</f>
        <v>39127</v>
      </c>
      <c r="E493" t="str">
        <f>ม2.1!E18</f>
        <v>เด็กชาย</v>
      </c>
      <c r="F493" t="str">
        <f>ม2.1!F18</f>
        <v>รัฐภูมิ</v>
      </c>
      <c r="G493" t="str">
        <f>ม2.1!G18</f>
        <v>วิชัยพรม</v>
      </c>
    </row>
    <row r="494" spans="1:7">
      <c r="A494" t="s">
        <v>300</v>
      </c>
      <c r="B494" t="e">
        <f>ม2.1!#REF!</f>
        <v>#REF!</v>
      </c>
      <c r="C494" t="e">
        <f>ม2.1!#REF!</f>
        <v>#REF!</v>
      </c>
      <c r="D494" t="e">
        <f>ม2.1!#REF!</f>
        <v>#REF!</v>
      </c>
      <c r="E494" t="e">
        <f>ม2.1!#REF!</f>
        <v>#REF!</v>
      </c>
      <c r="F494" t="e">
        <f>ม2.1!#REF!</f>
        <v>#REF!</v>
      </c>
      <c r="G494" t="e">
        <f>ม2.1!#REF!</f>
        <v>#REF!</v>
      </c>
    </row>
    <row r="495" spans="1:7">
      <c r="A495" t="s">
        <v>300</v>
      </c>
      <c r="B495">
        <f>ม2.1!B19</f>
        <v>3284</v>
      </c>
      <c r="C495">
        <f>ม2.1!C19</f>
        <v>1570501325097</v>
      </c>
      <c r="D495">
        <f>ม2.1!D19</f>
        <v>38864</v>
      </c>
      <c r="E495" t="str">
        <f>ม2.1!E19</f>
        <v>เด็กชาย</v>
      </c>
      <c r="F495" t="str">
        <f>ม2.1!F19</f>
        <v>อนพัช</v>
      </c>
      <c r="G495" t="str">
        <f>ม2.1!G19</f>
        <v>จันสีลา</v>
      </c>
    </row>
    <row r="496" spans="1:7">
      <c r="A496" t="s">
        <v>300</v>
      </c>
      <c r="B496" t="e">
        <f>ม2.1!#REF!</f>
        <v>#REF!</v>
      </c>
      <c r="C496" t="e">
        <f>ม2.1!#REF!</f>
        <v>#REF!</v>
      </c>
      <c r="D496" t="e">
        <f>ม2.1!#REF!</f>
        <v>#REF!</v>
      </c>
      <c r="E496" t="e">
        <f>ม2.1!#REF!</f>
        <v>#REF!</v>
      </c>
      <c r="F496" t="e">
        <f>ม2.1!#REF!</f>
        <v>#REF!</v>
      </c>
      <c r="G496" t="e">
        <f>ม2.1!#REF!</f>
        <v>#REF!</v>
      </c>
    </row>
    <row r="497" spans="1:7">
      <c r="A497" t="s">
        <v>300</v>
      </c>
      <c r="B497">
        <f>ม2.1!B20</f>
        <v>3672</v>
      </c>
      <c r="C497">
        <f>ม2.1!C20</f>
        <v>1570501328550</v>
      </c>
      <c r="D497">
        <f>ม2.1!D20</f>
        <v>39113</v>
      </c>
      <c r="E497" t="str">
        <f>ม2.1!E20</f>
        <v>เด็กชาย</v>
      </c>
      <c r="F497" t="str">
        <f>ม2.1!F20</f>
        <v>กฤษนัย</v>
      </c>
      <c r="G497" t="str">
        <f>ม2.1!G20</f>
        <v>ปาสำลี</v>
      </c>
    </row>
    <row r="498" spans="1:7">
      <c r="A498" t="s">
        <v>300</v>
      </c>
      <c r="B498">
        <f>ม2.1!B21</f>
        <v>3673</v>
      </c>
      <c r="C498">
        <f>ม2.1!C21</f>
        <v>1570501329033</v>
      </c>
      <c r="D498">
        <f>ม2.1!D21</f>
        <v>39143</v>
      </c>
      <c r="E498" t="str">
        <f>ม2.1!E21</f>
        <v>เด็กชาย</v>
      </c>
      <c r="F498" t="str">
        <f>ม2.1!F21</f>
        <v>จิตติพัฒน์</v>
      </c>
      <c r="G498" t="str">
        <f>ม2.1!G21</f>
        <v>ปินตาแก้ว</v>
      </c>
    </row>
    <row r="499" spans="1:7">
      <c r="A499" t="s">
        <v>300</v>
      </c>
      <c r="B499" t="e">
        <f>ม2.1!#REF!</f>
        <v>#REF!</v>
      </c>
      <c r="C499" t="e">
        <f>ม2.1!#REF!</f>
        <v>#REF!</v>
      </c>
      <c r="D499" t="e">
        <f>ม2.1!#REF!</f>
        <v>#REF!</v>
      </c>
      <c r="E499" t="e">
        <f>ม2.1!#REF!</f>
        <v>#REF!</v>
      </c>
      <c r="F499" t="e">
        <f>ม2.1!#REF!</f>
        <v>#REF!</v>
      </c>
      <c r="G499" t="e">
        <f>ม2.1!#REF!</f>
        <v>#REF!</v>
      </c>
    </row>
    <row r="500" spans="1:7">
      <c r="A500" t="s">
        <v>300</v>
      </c>
      <c r="B500">
        <f>ม2.1!B22</f>
        <v>3675</v>
      </c>
      <c r="C500">
        <f>ม2.1!C22</f>
        <v>1570501327804</v>
      </c>
      <c r="D500">
        <f>ม2.1!D22</f>
        <v>39063</v>
      </c>
      <c r="E500" t="str">
        <f>ม2.1!E22</f>
        <v>เด็กชาย</v>
      </c>
      <c r="F500" t="str">
        <f>ม2.1!F22</f>
        <v>ตะวัน</v>
      </c>
      <c r="G500" t="str">
        <f>ม2.1!G22</f>
        <v>จันทร์สุข</v>
      </c>
    </row>
    <row r="501" spans="1:7">
      <c r="A501" t="s">
        <v>300</v>
      </c>
      <c r="B501">
        <f>ม2.1!B23</f>
        <v>3676</v>
      </c>
      <c r="C501">
        <f>ม2.1!C23</f>
        <v>1570501329068</v>
      </c>
      <c r="D501">
        <f>ม2.1!D23</f>
        <v>39151</v>
      </c>
      <c r="E501" t="str">
        <f>ม2.1!E23</f>
        <v>เด็กชาย</v>
      </c>
      <c r="F501" t="str">
        <f>ม2.1!F23</f>
        <v>อภินัทธ์</v>
      </c>
      <c r="G501" t="str">
        <f>ม2.1!G23</f>
        <v>แซ่เจียง</v>
      </c>
    </row>
    <row r="502" spans="1:7">
      <c r="A502" t="s">
        <v>300</v>
      </c>
      <c r="B502">
        <f>ม2.1!B25</f>
        <v>3444</v>
      </c>
      <c r="C502">
        <f>ม2.1!C25</f>
        <v>1570501327359</v>
      </c>
      <c r="D502">
        <f>ม2.1!D25</f>
        <v>39032</v>
      </c>
      <c r="E502" t="str">
        <f>ม2.1!E25</f>
        <v>เด็กหญิง</v>
      </c>
      <c r="F502" t="str">
        <f>ม2.1!F25</f>
        <v>พิมพ์อร</v>
      </c>
      <c r="G502" t="str">
        <f>ม2.1!G25</f>
        <v>ตื้อหล้า</v>
      </c>
    </row>
    <row r="503" spans="1:7">
      <c r="A503" t="s">
        <v>300</v>
      </c>
      <c r="B503">
        <f>ม2.1!B26</f>
        <v>3445</v>
      </c>
      <c r="C503">
        <f>ม2.1!C26</f>
        <v>1570501325844</v>
      </c>
      <c r="D503">
        <f>ม2.1!D26</f>
        <v>38936</v>
      </c>
      <c r="E503" t="str">
        <f>ม2.1!E26</f>
        <v>เด็กหญิง</v>
      </c>
      <c r="F503" t="str">
        <f>ม2.1!F26</f>
        <v>พิมพิกา</v>
      </c>
      <c r="G503" t="str">
        <f>ม2.1!G26</f>
        <v>ชุมภู</v>
      </c>
    </row>
    <row r="504" spans="1:7">
      <c r="A504" t="s">
        <v>300</v>
      </c>
      <c r="B504">
        <f>ม2.1!B27</f>
        <v>2745</v>
      </c>
      <c r="C504">
        <f>ม2.1!C27</f>
        <v>1570501323663</v>
      </c>
      <c r="D504">
        <f>ม2.1!D27</f>
        <v>38764</v>
      </c>
      <c r="E504" t="str">
        <f>ม2.1!E27</f>
        <v>เด็กหญิง</v>
      </c>
      <c r="F504" t="str">
        <f>ม2.1!F27</f>
        <v>วิรัลพัชร</v>
      </c>
      <c r="G504" t="str">
        <f>ม2.1!G27</f>
        <v>เจริญเมือง</v>
      </c>
    </row>
    <row r="505" spans="1:7">
      <c r="A505" t="s">
        <v>300</v>
      </c>
      <c r="B505">
        <f>ม2.1!B28</f>
        <v>2793</v>
      </c>
      <c r="C505">
        <f>ม2.1!C28</f>
        <v>1579901232949</v>
      </c>
      <c r="D505">
        <f>ม2.1!D28</f>
        <v>39200</v>
      </c>
      <c r="E505" t="str">
        <f>ม2.1!E28</f>
        <v>เด็กหญิง</v>
      </c>
      <c r="F505" t="str">
        <f>ม2.1!F28</f>
        <v>สุพิชฌาย์</v>
      </c>
      <c r="G505" t="str">
        <f>ม2.1!G28</f>
        <v>ยิ้มพราย</v>
      </c>
    </row>
    <row r="506" spans="1:7">
      <c r="A506" t="s">
        <v>300</v>
      </c>
      <c r="B506">
        <f>ม2.1!B29</f>
        <v>3677</v>
      </c>
      <c r="C506">
        <f>ม2.1!C29</f>
        <v>1579901216935</v>
      </c>
      <c r="D506">
        <f>ม2.1!D29</f>
        <v>39088</v>
      </c>
      <c r="E506" t="str">
        <f>ม2.1!E29</f>
        <v>เด็กหญิง</v>
      </c>
      <c r="F506" t="str">
        <f>ม2.1!F29</f>
        <v>พรสุดา</v>
      </c>
      <c r="G506" t="str">
        <f>ม2.1!G29</f>
        <v>ดวงวรรณา</v>
      </c>
    </row>
    <row r="507" spans="1:7">
      <c r="B507">
        <f>ม2.1!B30</f>
        <v>0</v>
      </c>
      <c r="C507">
        <f>ม2.1!C30</f>
        <v>0</v>
      </c>
      <c r="D507">
        <f>ม2.1!D30</f>
        <v>0</v>
      </c>
      <c r="E507">
        <f>ม2.1!E30</f>
        <v>0</v>
      </c>
      <c r="F507">
        <f>ม2.1!F30</f>
        <v>0</v>
      </c>
      <c r="G507">
        <f>ม2.1!G30</f>
        <v>0</v>
      </c>
    </row>
    <row r="508" spans="1:7">
      <c r="B508">
        <f>ม2.1!B31</f>
        <v>0</v>
      </c>
      <c r="C508">
        <f>ม2.1!C31</f>
        <v>0</v>
      </c>
      <c r="D508">
        <f>ม2.1!D31</f>
        <v>0</v>
      </c>
      <c r="E508">
        <f>ม2.1!E31</f>
        <v>0</v>
      </c>
      <c r="F508">
        <f>ม2.1!F31</f>
        <v>0</v>
      </c>
      <c r="G508">
        <f>ม2.1!G31</f>
        <v>0</v>
      </c>
    </row>
    <row r="509" spans="1:7">
      <c r="B509">
        <f>ม2.1!B32</f>
        <v>0</v>
      </c>
      <c r="C509">
        <f>ม2.1!C32</f>
        <v>0</v>
      </c>
      <c r="D509">
        <f>ม2.1!D32</f>
        <v>0</v>
      </c>
      <c r="E509">
        <f>ม2.1!E32</f>
        <v>0</v>
      </c>
      <c r="F509">
        <f>ม2.1!F32</f>
        <v>0</v>
      </c>
      <c r="G509">
        <f>ม2.1!G32</f>
        <v>0</v>
      </c>
    </row>
    <row r="510" spans="1:7">
      <c r="B510">
        <f>ม2.1!B33</f>
        <v>0</v>
      </c>
      <c r="C510">
        <f>ม2.1!C33</f>
        <v>0</v>
      </c>
      <c r="D510">
        <f>ม2.1!D33</f>
        <v>0</v>
      </c>
      <c r="E510">
        <f>ม2.1!E33</f>
        <v>0</v>
      </c>
      <c r="F510">
        <f>ม2.1!F33</f>
        <v>0</v>
      </c>
      <c r="G510">
        <f>ม2.1!G33</f>
        <v>0</v>
      </c>
    </row>
    <row r="511" spans="1:7">
      <c r="B511">
        <f>ม2.1!B34</f>
        <v>0</v>
      </c>
      <c r="C511">
        <f>ม2.1!C34</f>
        <v>0</v>
      </c>
      <c r="D511">
        <f>ม2.1!D34</f>
        <v>0</v>
      </c>
      <c r="E511">
        <f>ม2.1!E34</f>
        <v>0</v>
      </c>
      <c r="F511">
        <f>ม2.1!F34</f>
        <v>0</v>
      </c>
      <c r="G511">
        <f>ม2.1!G34</f>
        <v>0</v>
      </c>
    </row>
    <row r="512" spans="1:7">
      <c r="B512">
        <f>ม2.1!B35</f>
        <v>0</v>
      </c>
      <c r="C512">
        <f>ม2.1!C35</f>
        <v>0</v>
      </c>
      <c r="D512">
        <f>ม2.1!D35</f>
        <v>0</v>
      </c>
      <c r="E512">
        <f>ม2.1!E35</f>
        <v>0</v>
      </c>
      <c r="F512">
        <f>ม2.1!F35</f>
        <v>0</v>
      </c>
      <c r="G512">
        <f>ม2.1!G35</f>
        <v>0</v>
      </c>
    </row>
    <row r="513" spans="1:7">
      <c r="B513">
        <f>ม2.1!B36</f>
        <v>0</v>
      </c>
      <c r="C513">
        <f>ม2.1!C36</f>
        <v>0</v>
      </c>
      <c r="D513">
        <f>ม2.1!D36</f>
        <v>0</v>
      </c>
      <c r="E513">
        <f>ม2.1!E36</f>
        <v>0</v>
      </c>
      <c r="F513">
        <f>ม2.1!F36</f>
        <v>0</v>
      </c>
      <c r="G513">
        <f>ม2.1!G36</f>
        <v>0</v>
      </c>
    </row>
    <row r="514" spans="1:7">
      <c r="B514">
        <f>ม2.1!B37</f>
        <v>0</v>
      </c>
      <c r="C514">
        <f>ม2.1!C37</f>
        <v>0</v>
      </c>
      <c r="D514">
        <f>ม2.1!D37</f>
        <v>0</v>
      </c>
      <c r="E514">
        <f>ม2.1!E37</f>
        <v>0</v>
      </c>
      <c r="F514">
        <f>ม2.1!F37</f>
        <v>0</v>
      </c>
      <c r="G514">
        <f>ม2.1!G37</f>
        <v>0</v>
      </c>
    </row>
    <row r="515" spans="1:7">
      <c r="B515">
        <f>ม2.1!B38</f>
        <v>0</v>
      </c>
      <c r="C515">
        <f>ม2.1!C38</f>
        <v>0</v>
      </c>
      <c r="D515">
        <f>ม2.1!D38</f>
        <v>0</v>
      </c>
      <c r="E515">
        <f>ม2.1!E38</f>
        <v>0</v>
      </c>
      <c r="F515">
        <f>ม2.1!F38</f>
        <v>0</v>
      </c>
      <c r="G515">
        <f>ม2.1!G38</f>
        <v>0</v>
      </c>
    </row>
    <row r="516" spans="1:7">
      <c r="B516">
        <f>ม2.1!B39</f>
        <v>0</v>
      </c>
      <c r="C516">
        <f>ม2.1!C39</f>
        <v>0</v>
      </c>
      <c r="D516">
        <f>ม2.1!D39</f>
        <v>0</v>
      </c>
      <c r="E516">
        <f>ม2.1!E39</f>
        <v>0</v>
      </c>
      <c r="F516">
        <f>ม2.1!F39</f>
        <v>0</v>
      </c>
      <c r="G516">
        <f>ม2.1!G39</f>
        <v>0</v>
      </c>
    </row>
    <row r="517" spans="1:7">
      <c r="B517">
        <f>ม2.1!B40</f>
        <v>0</v>
      </c>
      <c r="C517">
        <f>ม2.1!C40</f>
        <v>0</v>
      </c>
      <c r="D517">
        <f>ม2.1!D40</f>
        <v>0</v>
      </c>
      <c r="E517">
        <f>ม2.1!E40</f>
        <v>0</v>
      </c>
      <c r="F517">
        <f>ม2.1!F40</f>
        <v>0</v>
      </c>
      <c r="G517">
        <f>ม2.1!G40</f>
        <v>0</v>
      </c>
    </row>
    <row r="518" spans="1:7">
      <c r="B518">
        <f>ม2.1!B41</f>
        <v>0</v>
      </c>
      <c r="C518">
        <f>ม2.1!C41</f>
        <v>0</v>
      </c>
      <c r="D518">
        <f>ม2.1!D41</f>
        <v>0</v>
      </c>
      <c r="E518">
        <f>ม2.1!E41</f>
        <v>0</v>
      </c>
      <c r="F518">
        <f>ม2.1!F41</f>
        <v>0</v>
      </c>
      <c r="G518">
        <f>ม2.1!G41</f>
        <v>0</v>
      </c>
    </row>
    <row r="519" spans="1:7">
      <c r="B519">
        <f>ม2.1!B42</f>
        <v>0</v>
      </c>
      <c r="C519">
        <f>ม2.1!C42</f>
        <v>0</v>
      </c>
      <c r="D519">
        <f>ม2.1!D42</f>
        <v>0</v>
      </c>
      <c r="E519">
        <f>ม2.1!E42</f>
        <v>0</v>
      </c>
      <c r="F519">
        <f>ม2.1!F42</f>
        <v>0</v>
      </c>
      <c r="G519">
        <f>ม2.1!G42</f>
        <v>0</v>
      </c>
    </row>
    <row r="520" spans="1:7">
      <c r="B520">
        <f>ม2.1!B43</f>
        <v>0</v>
      </c>
      <c r="C520">
        <f>ม2.1!C43</f>
        <v>0</v>
      </c>
      <c r="D520">
        <f>ม2.1!D43</f>
        <v>0</v>
      </c>
      <c r="E520">
        <f>ม2.1!E43</f>
        <v>0</v>
      </c>
      <c r="F520">
        <f>ม2.1!F43</f>
        <v>0</v>
      </c>
      <c r="G520">
        <f>ม2.1!G43</f>
        <v>0</v>
      </c>
    </row>
    <row r="521" spans="1:7">
      <c r="A521" t="s">
        <v>327</v>
      </c>
      <c r="B521" t="e">
        <f>ม2.2!#REF!</f>
        <v>#REF!</v>
      </c>
      <c r="C521" t="e">
        <f>ม2.2!#REF!</f>
        <v>#REF!</v>
      </c>
      <c r="D521" t="e">
        <f>ม2.2!#REF!</f>
        <v>#REF!</v>
      </c>
      <c r="E521" t="e">
        <f>ม2.2!#REF!</f>
        <v>#REF!</v>
      </c>
      <c r="F521" t="e">
        <f>ม2.2!#REF!</f>
        <v>#REF!</v>
      </c>
      <c r="G521" t="e">
        <f>ม2.2!#REF!</f>
        <v>#REF!</v>
      </c>
    </row>
    <row r="522" spans="1:7">
      <c r="A522" t="s">
        <v>327</v>
      </c>
      <c r="B522">
        <f>ม2.2!B8</f>
        <v>2756</v>
      </c>
      <c r="C522">
        <f>ม2.2!C8</f>
        <v>1570501320729</v>
      </c>
      <c r="D522">
        <f>ม2.2!D8</f>
        <v>38600</v>
      </c>
      <c r="E522" t="str">
        <f>ม2.2!E8</f>
        <v>เด็กชาย</v>
      </c>
      <c r="F522" t="str">
        <f>ม2.2!F8</f>
        <v>ภูบดี</v>
      </c>
      <c r="G522" t="str">
        <f>ม2.2!G8</f>
        <v>อินทร์วงศ์</v>
      </c>
    </row>
    <row r="523" spans="1:7">
      <c r="A523" t="s">
        <v>327</v>
      </c>
      <c r="B523" t="e">
        <f>ม2.2!#REF!</f>
        <v>#REF!</v>
      </c>
      <c r="C523" t="e">
        <f>ม2.2!#REF!</f>
        <v>#REF!</v>
      </c>
      <c r="D523" t="e">
        <f>ม2.2!#REF!</f>
        <v>#REF!</v>
      </c>
      <c r="E523" t="e">
        <f>ม2.2!#REF!</f>
        <v>#REF!</v>
      </c>
      <c r="F523" t="e">
        <f>ม2.2!#REF!</f>
        <v>#REF!</v>
      </c>
      <c r="G523" t="e">
        <f>ม2.2!#REF!</f>
        <v>#REF!</v>
      </c>
    </row>
    <row r="524" spans="1:7">
      <c r="A524" t="s">
        <v>327</v>
      </c>
      <c r="B524">
        <f>ม2.2!B9</f>
        <v>2776</v>
      </c>
      <c r="C524">
        <f>ม2.2!C9</f>
        <v>1570501325356</v>
      </c>
      <c r="D524">
        <f>ม2.2!D9</f>
        <v>38884</v>
      </c>
      <c r="E524" t="str">
        <f>ม2.2!E9</f>
        <v>เด็กชาย</v>
      </c>
      <c r="F524" t="str">
        <f>ม2.2!F9</f>
        <v>วรโชติ</v>
      </c>
      <c r="G524" t="str">
        <f>ม2.2!G9</f>
        <v>เชื้อเมืองพาน</v>
      </c>
    </row>
    <row r="525" spans="1:7">
      <c r="A525" t="s">
        <v>327</v>
      </c>
      <c r="B525">
        <f>ม2.2!B10</f>
        <v>2779</v>
      </c>
      <c r="C525">
        <f>ม2.2!C10</f>
        <v>1570501327073</v>
      </c>
      <c r="D525">
        <f>ม2.2!D10</f>
        <v>39010</v>
      </c>
      <c r="E525" t="str">
        <f>ม2.2!E10</f>
        <v>เด็กชาย</v>
      </c>
      <c r="F525" t="str">
        <f>ม2.2!F10</f>
        <v>ทวีทรัพย์</v>
      </c>
      <c r="G525" t="str">
        <f>ม2.2!G10</f>
        <v>สิงห์คำ</v>
      </c>
    </row>
    <row r="526" spans="1:7">
      <c r="A526" t="s">
        <v>327</v>
      </c>
      <c r="B526">
        <f>ม2.2!B11</f>
        <v>2859</v>
      </c>
      <c r="C526">
        <f>ม2.2!C11</f>
        <v>1368400071447</v>
      </c>
      <c r="D526">
        <f>ม2.2!D11</f>
        <v>38984</v>
      </c>
      <c r="E526" t="str">
        <f>ม2.2!E11</f>
        <v>เด็กชาย</v>
      </c>
      <c r="F526" t="str">
        <f>ม2.2!F11</f>
        <v>ภานุวัฒน์</v>
      </c>
      <c r="G526" t="str">
        <f>ม2.2!G11</f>
        <v>นามฟู</v>
      </c>
    </row>
    <row r="527" spans="1:7">
      <c r="A527" t="s">
        <v>327</v>
      </c>
      <c r="B527">
        <f>ม2.2!B12</f>
        <v>2861</v>
      </c>
      <c r="C527">
        <f>ม2.2!C12</f>
        <v>1570501327634</v>
      </c>
      <c r="D527">
        <f>ม2.2!D12</f>
        <v>39049</v>
      </c>
      <c r="E527" t="str">
        <f>ม2.2!E12</f>
        <v>เด็กชาย</v>
      </c>
      <c r="F527" t="str">
        <f>ม2.2!F12</f>
        <v>รัฐภูมิ</v>
      </c>
      <c r="G527" t="str">
        <f>ม2.2!G12</f>
        <v>อินทำ</v>
      </c>
    </row>
    <row r="528" spans="1:7">
      <c r="A528" t="s">
        <v>327</v>
      </c>
      <c r="B528">
        <f>ม2.2!B13</f>
        <v>2866</v>
      </c>
      <c r="C528">
        <f>ม2.2!C13</f>
        <v>1570501327286</v>
      </c>
      <c r="D528">
        <f>ม2.2!D13</f>
        <v>39028</v>
      </c>
      <c r="E528" t="str">
        <f>ม2.2!E13</f>
        <v>เด็กชาย</v>
      </c>
      <c r="F528" t="str">
        <f>ม2.2!F13</f>
        <v>นฤเบศวร์</v>
      </c>
      <c r="G528" t="str">
        <f>ม2.2!G13</f>
        <v>พรมวัง</v>
      </c>
    </row>
    <row r="529" spans="1:7">
      <c r="A529" t="s">
        <v>327</v>
      </c>
      <c r="B529">
        <f>ม2.2!B14</f>
        <v>2867</v>
      </c>
      <c r="C529">
        <f>ม2.2!C14</f>
        <v>5570501056374</v>
      </c>
      <c r="D529">
        <f>ม2.2!D14</f>
        <v>38979</v>
      </c>
      <c r="E529" t="str">
        <f>ม2.2!E14</f>
        <v>เด็กชาย</v>
      </c>
      <c r="F529" t="str">
        <f>ม2.2!F14</f>
        <v>เจียจุ้น</v>
      </c>
      <c r="G529" t="str">
        <f>ม2.2!G14</f>
        <v>ฮุย</v>
      </c>
    </row>
    <row r="530" spans="1:7">
      <c r="A530" t="s">
        <v>327</v>
      </c>
      <c r="B530">
        <f>ม2.2!B15</f>
        <v>2873</v>
      </c>
      <c r="C530">
        <f>ม2.2!C15</f>
        <v>1570501325071</v>
      </c>
      <c r="D530">
        <f>ม2.2!D15</f>
        <v>38866</v>
      </c>
      <c r="E530" t="str">
        <f>ม2.2!E15</f>
        <v>เด็กชาย</v>
      </c>
      <c r="F530" t="str">
        <f>ม2.2!F15</f>
        <v>ธนวัฒน์</v>
      </c>
      <c r="G530" t="str">
        <f>ม2.2!G15</f>
        <v>อุสาห์</v>
      </c>
    </row>
    <row r="531" spans="1:7">
      <c r="A531" t="s">
        <v>327</v>
      </c>
      <c r="B531">
        <f>ม2.2!B16</f>
        <v>3283</v>
      </c>
      <c r="C531">
        <f>ม2.2!C16</f>
        <v>1570501325984</v>
      </c>
      <c r="D531">
        <f>ม2.2!D16</f>
        <v>38951</v>
      </c>
      <c r="E531" t="str">
        <f>ม2.2!E16</f>
        <v>เด็กชาย</v>
      </c>
      <c r="F531" t="str">
        <f>ม2.2!F16</f>
        <v>หัสดินทร์</v>
      </c>
      <c r="G531" t="str">
        <f>ม2.2!G16</f>
        <v>ตุ่นสีใส</v>
      </c>
    </row>
    <row r="532" spans="1:7">
      <c r="A532" t="s">
        <v>327</v>
      </c>
      <c r="B532">
        <f>ม2.2!B17</f>
        <v>3407</v>
      </c>
      <c r="C532">
        <f>ม2.2!C17</f>
        <v>1101402353551</v>
      </c>
      <c r="D532">
        <f>ม2.2!D17</f>
        <v>39144</v>
      </c>
      <c r="E532" t="str">
        <f>ม2.2!E17</f>
        <v>เด็กชาย</v>
      </c>
      <c r="F532" t="str">
        <f>ม2.2!F17</f>
        <v>อัสชิชนม์</v>
      </c>
      <c r="G532" t="str">
        <f>ม2.2!G17</f>
        <v>ทินภัทร</v>
      </c>
    </row>
    <row r="533" spans="1:7">
      <c r="A533" t="s">
        <v>327</v>
      </c>
      <c r="B533" t="e">
        <f>ม2.2!#REF!</f>
        <v>#REF!</v>
      </c>
      <c r="C533" t="e">
        <f>ม2.2!#REF!</f>
        <v>#REF!</v>
      </c>
      <c r="D533" t="e">
        <f>ม2.2!#REF!</f>
        <v>#REF!</v>
      </c>
      <c r="E533" t="e">
        <f>ม2.2!#REF!</f>
        <v>#REF!</v>
      </c>
      <c r="F533" t="e">
        <f>ม2.2!#REF!</f>
        <v>#REF!</v>
      </c>
      <c r="G533" t="e">
        <f>ม2.2!#REF!</f>
        <v>#REF!</v>
      </c>
    </row>
    <row r="534" spans="1:7">
      <c r="A534" t="s">
        <v>327</v>
      </c>
      <c r="B534">
        <f>ม2.2!B18</f>
        <v>3448</v>
      </c>
      <c r="C534">
        <f>ม2.2!C18</f>
        <v>1209000317432</v>
      </c>
      <c r="D534">
        <f>ม2.2!D18</f>
        <v>39176</v>
      </c>
      <c r="E534" t="str">
        <f>ม2.2!E18</f>
        <v>เด็กชาย</v>
      </c>
      <c r="F534" t="str">
        <f>ม2.2!F18</f>
        <v>ธนชัย</v>
      </c>
      <c r="G534" t="str">
        <f>ม2.2!G18</f>
        <v>ตาสาย</v>
      </c>
    </row>
    <row r="535" spans="1:7">
      <c r="A535" t="s">
        <v>327</v>
      </c>
      <c r="B535">
        <f>ม2.2!B19</f>
        <v>3678</v>
      </c>
      <c r="C535">
        <f>ม2.2!C19</f>
        <v>1579901195903</v>
      </c>
      <c r="D535">
        <f>ม2.2!D19</f>
        <v>38956</v>
      </c>
      <c r="E535" t="str">
        <f>ม2.2!E19</f>
        <v>เด็กชาย</v>
      </c>
      <c r="F535" t="str">
        <f>ม2.2!F19</f>
        <v>เจตนิพัทธ์</v>
      </c>
      <c r="G535" t="str">
        <f>ม2.2!G19</f>
        <v>เลางาม</v>
      </c>
    </row>
    <row r="536" spans="1:7">
      <c r="A536" t="s">
        <v>327</v>
      </c>
      <c r="B536">
        <f>ม2.2!B20</f>
        <v>3679</v>
      </c>
      <c r="C536">
        <f>ม2.2!C20</f>
        <v>1579901235379</v>
      </c>
      <c r="D536">
        <f>ม2.2!D20</f>
        <v>237543</v>
      </c>
      <c r="E536" t="str">
        <f>ม2.2!E20</f>
        <v>เด็กชาย</v>
      </c>
      <c r="F536" t="str">
        <f>ม2.2!F20</f>
        <v>ณฐกร</v>
      </c>
      <c r="G536" t="str">
        <f>ม2.2!G20</f>
        <v>บูรพา</v>
      </c>
    </row>
    <row r="537" spans="1:7">
      <c r="A537" t="s">
        <v>327</v>
      </c>
      <c r="B537">
        <f>ม2.2!B21</f>
        <v>3680</v>
      </c>
      <c r="C537">
        <f>ม2.2!C21</f>
        <v>1570501330422</v>
      </c>
      <c r="D537">
        <f>ม2.2!D21</f>
        <v>39258</v>
      </c>
      <c r="E537" t="str">
        <f>ม2.2!E21</f>
        <v>เด็กชาย</v>
      </c>
      <c r="F537" t="str">
        <f>ม2.2!F21</f>
        <v>ธานาธร</v>
      </c>
      <c r="G537" t="str">
        <f>ม2.2!G21</f>
        <v>สว่างทิตย์</v>
      </c>
    </row>
    <row r="538" spans="1:7">
      <c r="A538" t="s">
        <v>327</v>
      </c>
      <c r="B538">
        <f>ม2.2!B22</f>
        <v>3681</v>
      </c>
      <c r="C538">
        <f>ม2.2!C22</f>
        <v>1570501327341</v>
      </c>
      <c r="D538">
        <f>ม2.2!D22</f>
        <v>39032</v>
      </c>
      <c r="E538" t="str">
        <f>ม2.2!E22</f>
        <v>เด็กชาย</v>
      </c>
      <c r="F538" t="str">
        <f>ม2.2!F22</f>
        <v>วรวิช</v>
      </c>
      <c r="G538" t="str">
        <f>ม2.2!G22</f>
        <v>ยศมูล</v>
      </c>
    </row>
    <row r="539" spans="1:7">
      <c r="A539" t="s">
        <v>327</v>
      </c>
      <c r="B539">
        <f>ม2.2!B23</f>
        <v>3682</v>
      </c>
      <c r="C539">
        <f>ม2.2!C23</f>
        <v>1141101128248</v>
      </c>
      <c r="D539">
        <f>ม2.2!D23</f>
        <v>38927</v>
      </c>
      <c r="E539" t="str">
        <f>ม2.2!E23</f>
        <v>เด็กชาย</v>
      </c>
      <c r="F539" t="str">
        <f>ม2.2!F23</f>
        <v>สิริราช</v>
      </c>
      <c r="G539" t="str">
        <f>ม2.2!G23</f>
        <v>แสงอายุ</v>
      </c>
    </row>
    <row r="540" spans="1:7">
      <c r="A540" t="s">
        <v>327</v>
      </c>
      <c r="B540">
        <f>ม2.2!B24</f>
        <v>2763</v>
      </c>
      <c r="C540">
        <f>ม2.2!C24</f>
        <v>1570501318635</v>
      </c>
      <c r="D540">
        <f>ม2.2!D24</f>
        <v>38493</v>
      </c>
      <c r="E540" t="str">
        <f>ม2.2!E24</f>
        <v>เด็กหญิง</v>
      </c>
      <c r="F540" t="str">
        <f>ม2.2!F24</f>
        <v>ธนิษฐา</v>
      </c>
      <c r="G540" t="str">
        <f>ม2.2!G24</f>
        <v>จันทนสกุลวงศ์</v>
      </c>
    </row>
    <row r="541" spans="1:7">
      <c r="A541" t="s">
        <v>327</v>
      </c>
      <c r="B541">
        <f>ม2.2!B25</f>
        <v>2790</v>
      </c>
      <c r="C541">
        <f>ม2.2!C25</f>
        <v>1570501329432</v>
      </c>
      <c r="D541">
        <f>ม2.2!D25</f>
        <v>39187</v>
      </c>
      <c r="E541" t="str">
        <f>ม2.2!E25</f>
        <v>เด็กหญิง</v>
      </c>
      <c r="F541" t="str">
        <f>ม2.2!F25</f>
        <v>วรกานต์</v>
      </c>
      <c r="G541" t="str">
        <f>ม2.2!G25</f>
        <v>แสงสอน</v>
      </c>
    </row>
    <row r="542" spans="1:7">
      <c r="A542" t="s">
        <v>327</v>
      </c>
      <c r="B542">
        <f>ม2.2!B26</f>
        <v>2992</v>
      </c>
      <c r="C542">
        <f>ม2.2!C26</f>
        <v>1849300082907</v>
      </c>
      <c r="D542">
        <f>ม2.2!D26</f>
        <v>39200</v>
      </c>
      <c r="E542" t="str">
        <f>ม2.2!E26</f>
        <v>เด็กหญิง</v>
      </c>
      <c r="F542" t="str">
        <f>ม2.2!F26</f>
        <v>วรัทยา</v>
      </c>
      <c r="G542" t="str">
        <f>ม2.2!G26</f>
        <v>แก้วอ้าย</v>
      </c>
    </row>
    <row r="543" spans="1:7">
      <c r="A543" t="s">
        <v>327</v>
      </c>
      <c r="B543">
        <f>ม2.2!B27</f>
        <v>3273</v>
      </c>
      <c r="C543">
        <f>ม2.2!C27</f>
        <v>1570501328266</v>
      </c>
      <c r="D543">
        <f>ม2.2!D27</f>
        <v>39102</v>
      </c>
      <c r="E543" t="str">
        <f>ม2.2!E27</f>
        <v>เด็กหญิง</v>
      </c>
      <c r="F543" t="str">
        <f>ม2.2!F27</f>
        <v>จิราภา</v>
      </c>
      <c r="G543" t="str">
        <f>ม2.2!G27</f>
        <v>เทพวงค์</v>
      </c>
    </row>
    <row r="544" spans="1:7">
      <c r="A544" t="s">
        <v>327</v>
      </c>
      <c r="B544">
        <f>ม2.2!B28</f>
        <v>3282</v>
      </c>
      <c r="C544">
        <f>ม2.2!C28</f>
        <v>1509966528362</v>
      </c>
      <c r="D544">
        <f>ม2.2!D28</f>
        <v>38975</v>
      </c>
      <c r="E544" t="str">
        <f>ม2.2!E28</f>
        <v>เด็กหญิง</v>
      </c>
      <c r="F544" t="str">
        <f>ม2.2!F28</f>
        <v>ณัฐณิชา</v>
      </c>
      <c r="G544" t="str">
        <f>ม2.2!G28</f>
        <v>ใจการ</v>
      </c>
    </row>
    <row r="545" spans="1:7">
      <c r="A545" t="s">
        <v>327</v>
      </c>
      <c r="B545">
        <f>ม2.2!B29</f>
        <v>3754</v>
      </c>
      <c r="C545">
        <f>ม2.2!C29</f>
        <v>1570501325585</v>
      </c>
      <c r="D545">
        <f>ม2.2!D29</f>
        <v>38923</v>
      </c>
      <c r="E545" t="str">
        <f>ม2.2!E29</f>
        <v>เด็กหญิง</v>
      </c>
      <c r="F545" t="str">
        <f>ม2.2!F29</f>
        <v>พัชรมัย</v>
      </c>
      <c r="G545" t="str">
        <f>ม2.2!G29</f>
        <v>แสนเกตุ</v>
      </c>
    </row>
    <row r="546" spans="1:7">
      <c r="A546" t="s">
        <v>327</v>
      </c>
      <c r="B546">
        <f>ม2.2!B30</f>
        <v>3755</v>
      </c>
      <c r="C546">
        <f>ม2.2!C30</f>
        <v>1769900832983</v>
      </c>
      <c r="D546">
        <f>ม2.2!D30</f>
        <v>39195</v>
      </c>
      <c r="E546" t="str">
        <f>ม2.2!E30</f>
        <v>เด็กหญิง</v>
      </c>
      <c r="F546" t="str">
        <f>ม2.2!F30</f>
        <v>เมธินี</v>
      </c>
      <c r="G546" t="str">
        <f>ม2.2!G30</f>
        <v>พวงเดช</v>
      </c>
    </row>
    <row r="547" spans="1:7">
      <c r="B547">
        <f>ม2.2!B31</f>
        <v>0</v>
      </c>
      <c r="C547">
        <f>ม2.2!C31</f>
        <v>0</v>
      </c>
      <c r="D547">
        <f>ม2.2!D31</f>
        <v>0</v>
      </c>
      <c r="E547">
        <f>ม2.2!E31</f>
        <v>0</v>
      </c>
      <c r="F547">
        <f>ม2.2!F31</f>
        <v>0</v>
      </c>
      <c r="G547">
        <f>ม2.2!G31</f>
        <v>0</v>
      </c>
    </row>
    <row r="548" spans="1:7">
      <c r="B548">
        <f>ม2.2!B32</f>
        <v>0</v>
      </c>
      <c r="C548">
        <f>ม2.2!C32</f>
        <v>0</v>
      </c>
      <c r="D548">
        <f>ม2.2!D32</f>
        <v>0</v>
      </c>
      <c r="E548">
        <f>ม2.2!E32</f>
        <v>0</v>
      </c>
      <c r="F548">
        <f>ม2.2!F32</f>
        <v>0</v>
      </c>
      <c r="G548">
        <f>ม2.2!G32</f>
        <v>0</v>
      </c>
    </row>
    <row r="549" spans="1:7">
      <c r="B549">
        <f>ม2.2!B33</f>
        <v>0</v>
      </c>
      <c r="C549">
        <f>ม2.2!C33</f>
        <v>0</v>
      </c>
      <c r="D549">
        <f>ม2.2!D33</f>
        <v>0</v>
      </c>
      <c r="E549">
        <f>ม2.2!E33</f>
        <v>0</v>
      </c>
      <c r="F549">
        <f>ม2.2!F33</f>
        <v>0</v>
      </c>
      <c r="G549">
        <f>ม2.2!G33</f>
        <v>0</v>
      </c>
    </row>
    <row r="550" spans="1:7">
      <c r="B550">
        <f>ม2.2!B34</f>
        <v>0</v>
      </c>
      <c r="C550">
        <f>ม2.2!C34</f>
        <v>0</v>
      </c>
      <c r="D550">
        <f>ม2.2!D34</f>
        <v>0</v>
      </c>
      <c r="E550">
        <f>ม2.2!E34</f>
        <v>0</v>
      </c>
      <c r="F550">
        <f>ม2.2!F34</f>
        <v>0</v>
      </c>
      <c r="G550">
        <f>ม2.2!G34</f>
        <v>0</v>
      </c>
    </row>
    <row r="551" spans="1:7">
      <c r="B551">
        <f>ม2.2!B35</f>
        <v>0</v>
      </c>
      <c r="C551">
        <f>ม2.2!C35</f>
        <v>0</v>
      </c>
      <c r="D551">
        <f>ม2.2!D35</f>
        <v>0</v>
      </c>
      <c r="E551">
        <f>ม2.2!E35</f>
        <v>0</v>
      </c>
      <c r="F551">
        <f>ม2.2!F35</f>
        <v>0</v>
      </c>
      <c r="G551">
        <f>ม2.2!G35</f>
        <v>0</v>
      </c>
    </row>
    <row r="552" spans="1:7">
      <c r="B552">
        <f>ม2.2!B36</f>
        <v>0</v>
      </c>
      <c r="C552">
        <f>ม2.2!C36</f>
        <v>0</v>
      </c>
      <c r="D552">
        <f>ม2.2!D36</f>
        <v>0</v>
      </c>
      <c r="E552">
        <f>ม2.2!E36</f>
        <v>0</v>
      </c>
      <c r="F552">
        <f>ม2.2!F36</f>
        <v>0</v>
      </c>
      <c r="G552">
        <f>ม2.2!G36</f>
        <v>0</v>
      </c>
    </row>
    <row r="553" spans="1:7">
      <c r="B553">
        <f>ม2.2!B37</f>
        <v>0</v>
      </c>
      <c r="C553">
        <f>ม2.2!C37</f>
        <v>0</v>
      </c>
      <c r="D553">
        <f>ม2.2!D37</f>
        <v>0</v>
      </c>
      <c r="E553">
        <f>ม2.2!E37</f>
        <v>0</v>
      </c>
      <c r="F553">
        <f>ม2.2!F37</f>
        <v>0</v>
      </c>
      <c r="G553">
        <f>ม2.2!G37</f>
        <v>0</v>
      </c>
    </row>
    <row r="554" spans="1:7">
      <c r="B554">
        <f>ม2.2!B38</f>
        <v>0</v>
      </c>
      <c r="C554">
        <f>ม2.2!C38</f>
        <v>0</v>
      </c>
      <c r="D554">
        <f>ม2.2!D38</f>
        <v>0</v>
      </c>
      <c r="E554">
        <f>ม2.2!E38</f>
        <v>0</v>
      </c>
      <c r="F554">
        <f>ม2.2!F38</f>
        <v>0</v>
      </c>
      <c r="G554">
        <f>ม2.2!G38</f>
        <v>0</v>
      </c>
    </row>
    <row r="555" spans="1:7">
      <c r="B555">
        <f>ม2.2!B39</f>
        <v>0</v>
      </c>
      <c r="C555">
        <f>ม2.2!C39</f>
        <v>0</v>
      </c>
      <c r="D555">
        <f>ม2.2!D39</f>
        <v>0</v>
      </c>
      <c r="E555">
        <f>ม2.2!E39</f>
        <v>0</v>
      </c>
      <c r="F555">
        <f>ม2.2!F39</f>
        <v>0</v>
      </c>
      <c r="G555">
        <f>ม2.2!G39</f>
        <v>0</v>
      </c>
    </row>
    <row r="556" spans="1:7">
      <c r="B556">
        <f>ม2.2!B40</f>
        <v>0</v>
      </c>
      <c r="C556">
        <f>ม2.2!C40</f>
        <v>0</v>
      </c>
      <c r="D556">
        <f>ม2.2!D40</f>
        <v>0</v>
      </c>
      <c r="E556">
        <f>ม2.2!E40</f>
        <v>0</v>
      </c>
      <c r="F556">
        <f>ม2.2!F40</f>
        <v>0</v>
      </c>
      <c r="G556">
        <f>ม2.2!G40</f>
        <v>0</v>
      </c>
    </row>
    <row r="557" spans="1:7">
      <c r="B557">
        <f>ม2.2!B41</f>
        <v>0</v>
      </c>
      <c r="C557">
        <f>ม2.2!C41</f>
        <v>0</v>
      </c>
      <c r="D557">
        <f>ม2.2!D41</f>
        <v>0</v>
      </c>
      <c r="E557">
        <f>ม2.2!E41</f>
        <v>0</v>
      </c>
      <c r="F557">
        <f>ม2.2!F41</f>
        <v>0</v>
      </c>
      <c r="G557">
        <f>ม2.2!G41</f>
        <v>0</v>
      </c>
    </row>
    <row r="558" spans="1:7">
      <c r="B558">
        <f>ม2.2!B42</f>
        <v>0</v>
      </c>
      <c r="C558">
        <f>ม2.2!C42</f>
        <v>0</v>
      </c>
      <c r="D558">
        <f>ม2.2!D42</f>
        <v>0</v>
      </c>
      <c r="E558">
        <f>ม2.2!E42</f>
        <v>0</v>
      </c>
      <c r="F558">
        <f>ม2.2!F42</f>
        <v>0</v>
      </c>
      <c r="G558">
        <f>ม2.2!G42</f>
        <v>0</v>
      </c>
    </row>
    <row r="559" spans="1:7">
      <c r="B559">
        <f>ม2.2!B43</f>
        <v>0</v>
      </c>
      <c r="C559">
        <f>ม2.2!C43</f>
        <v>0</v>
      </c>
      <c r="D559">
        <f>ม2.2!D43</f>
        <v>0</v>
      </c>
      <c r="E559">
        <f>ม2.2!E43</f>
        <v>0</v>
      </c>
      <c r="F559">
        <f>ม2.2!F43</f>
        <v>0</v>
      </c>
      <c r="G559">
        <f>ม2.2!G43</f>
        <v>0</v>
      </c>
    </row>
    <row r="560" spans="1:7">
      <c r="B560">
        <f>ม2.2!B44</f>
        <v>0</v>
      </c>
      <c r="C560">
        <f>ม2.2!C44</f>
        <v>0</v>
      </c>
      <c r="D560">
        <f>ม2.2!D44</f>
        <v>0</v>
      </c>
      <c r="E560">
        <f>ม2.2!E44</f>
        <v>0</v>
      </c>
      <c r="F560">
        <f>ม2.2!F44</f>
        <v>0</v>
      </c>
      <c r="G560">
        <f>ม2.2!G44</f>
        <v>0</v>
      </c>
    </row>
    <row r="561" spans="1:7">
      <c r="A561" t="s">
        <v>348</v>
      </c>
      <c r="B561">
        <f>ม3.1!B6</f>
        <v>2732</v>
      </c>
      <c r="C561">
        <f>ม3.1!C6</f>
        <v>1139300022188</v>
      </c>
      <c r="D561">
        <f>ม3.1!D6</f>
        <v>38777</v>
      </c>
      <c r="E561" t="str">
        <f>ม3.1!E6</f>
        <v>เด็กชาย</v>
      </c>
      <c r="F561" t="str">
        <f>ม3.1!F6</f>
        <v>ภูริทัศน์</v>
      </c>
      <c r="G561" t="str">
        <f>ม3.1!G6</f>
        <v>หอมทั่ว</v>
      </c>
    </row>
    <row r="562" spans="1:7">
      <c r="A562" t="s">
        <v>348</v>
      </c>
      <c r="B562">
        <f>ม3.1!B7</f>
        <v>2734</v>
      </c>
      <c r="C562">
        <f>ม3.1!C7</f>
        <v>1209000226691</v>
      </c>
      <c r="D562">
        <f>ม3.1!D7</f>
        <v>38641</v>
      </c>
      <c r="E562" t="str">
        <f>ม3.1!E7</f>
        <v>เด็กชาย</v>
      </c>
      <c r="F562" t="str">
        <f>ม3.1!F7</f>
        <v>ณัฐนนท์</v>
      </c>
      <c r="G562" t="str">
        <f>ม3.1!G7</f>
        <v>ลือชา</v>
      </c>
    </row>
    <row r="563" spans="1:7">
      <c r="A563" t="s">
        <v>348</v>
      </c>
      <c r="B563">
        <f>ม3.1!B8</f>
        <v>2760</v>
      </c>
      <c r="C563">
        <f>ม3.1!C8</f>
        <v>1579901179681</v>
      </c>
      <c r="D563">
        <f>ม3.1!D8</f>
        <v>38840</v>
      </c>
      <c r="E563" t="str">
        <f>ม3.1!E8</f>
        <v>เด็กชาย</v>
      </c>
      <c r="F563" t="str">
        <f>ม3.1!F8</f>
        <v>ภูริณัฐ</v>
      </c>
      <c r="G563" t="str">
        <f>ม3.1!G8</f>
        <v>วงค์คม</v>
      </c>
    </row>
    <row r="564" spans="1:7">
      <c r="A564" t="s">
        <v>348</v>
      </c>
      <c r="B564">
        <f>ม3.1!B9</f>
        <v>2761</v>
      </c>
      <c r="C564">
        <f>ม3.1!C9</f>
        <v>1570501320052</v>
      </c>
      <c r="D564">
        <f>ม3.1!D9</f>
        <v>38581</v>
      </c>
      <c r="E564" t="str">
        <f>ม3.1!E9</f>
        <v>เด็กชาย</v>
      </c>
      <c r="F564" t="str">
        <f>ม3.1!F9</f>
        <v>นัฐพงษ์</v>
      </c>
      <c r="G564" t="str">
        <f>ม3.1!G9</f>
        <v>ปวนติ๊บ</v>
      </c>
    </row>
    <row r="565" spans="1:7">
      <c r="A565" t="s">
        <v>348</v>
      </c>
      <c r="B565">
        <f>ม3.1!B10</f>
        <v>2825</v>
      </c>
      <c r="C565">
        <f>ม3.1!C10</f>
        <v>1570501319003</v>
      </c>
      <c r="D565">
        <f>ม3.1!D10</f>
        <v>38515</v>
      </c>
      <c r="E565" t="str">
        <f>ม3.1!E10</f>
        <v>เด็กชาย</v>
      </c>
      <c r="F565" t="str">
        <f>ม3.1!F10</f>
        <v>กิตติพัทธ์</v>
      </c>
      <c r="G565" t="str">
        <f>ม3.1!G10</f>
        <v>ชื่องาม</v>
      </c>
    </row>
    <row r="566" spans="1:7">
      <c r="A566" t="s">
        <v>348</v>
      </c>
      <c r="B566">
        <f>ม3.1!B11</f>
        <v>2826</v>
      </c>
      <c r="C566">
        <f>ม3.1!C11</f>
        <v>1570501319101</v>
      </c>
      <c r="D566">
        <f>ม3.1!D11</f>
        <v>38517</v>
      </c>
      <c r="E566" t="str">
        <f>ม3.1!E11</f>
        <v>เด็กชาย</v>
      </c>
      <c r="F566" t="str">
        <f>ม3.1!F11</f>
        <v>จามร</v>
      </c>
      <c r="G566" t="str">
        <f>ม3.1!G11</f>
        <v>วงค์ขาว</v>
      </c>
    </row>
    <row r="567" spans="1:7">
      <c r="A567" t="s">
        <v>348</v>
      </c>
      <c r="B567">
        <f>ม3.1!B12</f>
        <v>2853</v>
      </c>
      <c r="C567">
        <f>ม3.1!C12</f>
        <v>1570501322535</v>
      </c>
      <c r="D567">
        <f>ม3.1!D12</f>
        <v>38703</v>
      </c>
      <c r="E567" t="str">
        <f>ม3.1!E12</f>
        <v>เด็กชาย</v>
      </c>
      <c r="F567" t="str">
        <f>ม3.1!F12</f>
        <v>วีรภัทร</v>
      </c>
      <c r="G567" t="str">
        <f>ม3.1!G12</f>
        <v>จุมปูป้อ</v>
      </c>
    </row>
    <row r="568" spans="1:7">
      <c r="A568" t="s">
        <v>348</v>
      </c>
      <c r="B568">
        <f>ม3.1!B13</f>
        <v>2985</v>
      </c>
      <c r="C568">
        <f>ม3.1!C13</f>
        <v>1570501317426</v>
      </c>
      <c r="D568">
        <f>ม3.1!D13</f>
        <v>38412</v>
      </c>
      <c r="E568" t="str">
        <f>ม3.1!E13</f>
        <v>เด็กชาย</v>
      </c>
      <c r="F568" t="str">
        <f>ม3.1!F13</f>
        <v>สุรชาติ</v>
      </c>
      <c r="G568" t="str">
        <f>ม3.1!G13</f>
        <v>ระวาส</v>
      </c>
    </row>
    <row r="569" spans="1:7">
      <c r="A569" t="s">
        <v>348</v>
      </c>
      <c r="B569">
        <f>ม3.1!B14</f>
        <v>3162</v>
      </c>
      <c r="C569">
        <f>ม3.1!C14</f>
        <v>1570501323221</v>
      </c>
      <c r="D569">
        <f>ม3.1!D14</f>
        <v>38742</v>
      </c>
      <c r="E569" t="str">
        <f>ม3.1!E14</f>
        <v>เด็กชาย</v>
      </c>
      <c r="F569" t="str">
        <f>ม3.1!F14</f>
        <v>สันติ</v>
      </c>
      <c r="G569" t="str">
        <f>ม3.1!G14</f>
        <v>วงค์ลังกา</v>
      </c>
    </row>
    <row r="570" spans="1:7">
      <c r="A570" t="s">
        <v>348</v>
      </c>
      <c r="B570">
        <f>ม3.1!B15</f>
        <v>3277</v>
      </c>
      <c r="C570">
        <f>ม3.1!C15</f>
        <v>1570501318686</v>
      </c>
      <c r="D570">
        <f>ม3.1!D15</f>
        <v>38423</v>
      </c>
      <c r="E570" t="str">
        <f>ม3.1!E15</f>
        <v>เด็กชาย</v>
      </c>
      <c r="F570" t="str">
        <f>ม3.1!F15</f>
        <v>ภัคพล</v>
      </c>
      <c r="G570" t="str">
        <f>ม3.1!G15</f>
        <v>สังขวารี</v>
      </c>
    </row>
    <row r="571" spans="1:7">
      <c r="A571" t="s">
        <v>348</v>
      </c>
      <c r="B571">
        <f>ม3.1!B16</f>
        <v>3436</v>
      </c>
      <c r="C571">
        <f>ม3.1!C16</f>
        <v>1570501316390</v>
      </c>
      <c r="D571">
        <f>ม3.1!D16</f>
        <v>38353</v>
      </c>
      <c r="E571" t="str">
        <f>ม3.1!E16</f>
        <v>เด็กชาย</v>
      </c>
      <c r="F571" t="str">
        <f>ม3.1!F16</f>
        <v>วรดนู</v>
      </c>
      <c r="G571" t="str">
        <f>ม3.1!G16</f>
        <v>เสาร์สุวรรณ์</v>
      </c>
    </row>
    <row r="572" spans="1:7">
      <c r="A572" t="s">
        <v>348</v>
      </c>
      <c r="B572">
        <f>ม3.1!B17</f>
        <v>3438</v>
      </c>
      <c r="C572">
        <f>ม3.1!C17</f>
        <v>1579901100899</v>
      </c>
      <c r="D572">
        <f>ม3.1!D17</f>
        <v>38273</v>
      </c>
      <c r="E572" t="str">
        <f>ม3.1!E17</f>
        <v>เด็กชาย</v>
      </c>
      <c r="F572" t="str">
        <f>ม3.1!F17</f>
        <v>ยุทธพงษ์</v>
      </c>
      <c r="G572" t="str">
        <f>ม3.1!G17</f>
        <v>แสนหลง</v>
      </c>
    </row>
    <row r="573" spans="1:7">
      <c r="A573" t="s">
        <v>348</v>
      </c>
      <c r="B573">
        <f>ม3.1!B18</f>
        <v>3565</v>
      </c>
      <c r="C573">
        <f>ม3.1!C18</f>
        <v>1570501323817</v>
      </c>
      <c r="D573">
        <f>ม3.1!D18</f>
        <v>38783</v>
      </c>
      <c r="E573" t="str">
        <f>ม3.1!E18</f>
        <v>เด็กชาย</v>
      </c>
      <c r="F573" t="str">
        <f>ม3.1!F18</f>
        <v>พงศธร</v>
      </c>
      <c r="G573" t="str">
        <f>ม3.1!G18</f>
        <v>หน่อแก้ว</v>
      </c>
    </row>
    <row r="574" spans="1:7">
      <c r="A574" t="s">
        <v>348</v>
      </c>
      <c r="B574">
        <f>ม3.1!B19</f>
        <v>3566</v>
      </c>
      <c r="C574">
        <f>ม3.1!C19</f>
        <v>1909803056697</v>
      </c>
      <c r="D574">
        <f>ม3.1!D19</f>
        <v>38763</v>
      </c>
      <c r="E574" t="str">
        <f>ม3.1!E19</f>
        <v>เด็กชาย</v>
      </c>
      <c r="F574" t="str">
        <f>ม3.1!F19</f>
        <v>พีรพล</v>
      </c>
      <c r="G574" t="str">
        <f>ม3.1!G19</f>
        <v>แซ่ตั้ง</v>
      </c>
    </row>
    <row r="575" spans="1:7">
      <c r="A575" t="s">
        <v>348</v>
      </c>
      <c r="B575">
        <f>ม3.1!B20</f>
        <v>3567</v>
      </c>
      <c r="C575">
        <f>ม3.1!C20</f>
        <v>1659500017612</v>
      </c>
      <c r="D575">
        <f>ม3.1!D20</f>
        <v>38430</v>
      </c>
      <c r="E575" t="str">
        <f>ม3.1!E20</f>
        <v>เด็กชาย</v>
      </c>
      <c r="F575" t="str">
        <f>ม3.1!F20</f>
        <v>วรชิต</v>
      </c>
      <c r="G575" t="str">
        <f>ม3.1!G20</f>
        <v>พระสนชุ่ม</v>
      </c>
    </row>
    <row r="576" spans="1:7">
      <c r="A576" t="s">
        <v>348</v>
      </c>
      <c r="B576">
        <f>ม3.1!B21</f>
        <v>3576</v>
      </c>
      <c r="C576">
        <f>ม3.1!C21</f>
        <v>1579901085369</v>
      </c>
      <c r="D576">
        <f>ม3.1!D21</f>
        <v>38161</v>
      </c>
      <c r="E576" t="str">
        <f>ม3.1!E21</f>
        <v>เด็กชาย</v>
      </c>
      <c r="F576" t="str">
        <f>ม3.1!F21</f>
        <v>ภูมิธนินท์</v>
      </c>
      <c r="G576" t="str">
        <f>ม3.1!G21</f>
        <v>เอี่ยมธีรธิติ</v>
      </c>
    </row>
    <row r="577" spans="1:7">
      <c r="A577" t="s">
        <v>348</v>
      </c>
      <c r="B577">
        <f>ม3.1!B22</f>
        <v>2703</v>
      </c>
      <c r="C577">
        <f>ม3.1!C22</f>
        <v>1570501313684</v>
      </c>
      <c r="D577">
        <f>ม3.1!D22</f>
        <v>38212</v>
      </c>
      <c r="E577" t="str">
        <f>ม3.1!E22</f>
        <v>เด็กหญิง</v>
      </c>
      <c r="F577" t="str">
        <f>ม3.1!F22</f>
        <v>พิกุลทอง</v>
      </c>
      <c r="G577" t="str">
        <f>ม3.1!G22</f>
        <v>พันสถา</v>
      </c>
    </row>
    <row r="578" spans="1:7">
      <c r="A578" t="s">
        <v>348</v>
      </c>
      <c r="B578">
        <f>ม3.1!B23</f>
        <v>2729</v>
      </c>
      <c r="C578">
        <f>ม3.1!C23</f>
        <v>1579901029965</v>
      </c>
      <c r="D578">
        <f>ม3.1!D23</f>
        <v>37925</v>
      </c>
      <c r="E578" t="str">
        <f>ม3.1!E23</f>
        <v>เด็กหญิง</v>
      </c>
      <c r="F578" t="str">
        <f>ม3.1!F23</f>
        <v>ทิพย์วรรณ์</v>
      </c>
      <c r="G578" t="str">
        <f>ม3.1!G23</f>
        <v>เชื้อเมืองพาน</v>
      </c>
    </row>
    <row r="579" spans="1:7">
      <c r="A579" t="s">
        <v>348</v>
      </c>
      <c r="B579">
        <f>ม3.1!B24</f>
        <v>2744</v>
      </c>
      <c r="C579">
        <f>ม3.1!C24</f>
        <v>1570501323060</v>
      </c>
      <c r="D579">
        <f>ม3.1!D24</f>
        <v>38731</v>
      </c>
      <c r="E579" t="str">
        <f>ม3.1!E24</f>
        <v>เด็กหญิง</v>
      </c>
      <c r="F579" t="str">
        <f>ม3.1!F24</f>
        <v>บัณฑิตา</v>
      </c>
      <c r="G579" t="str">
        <f>ม3.1!G24</f>
        <v>ก้อนแก้ว</v>
      </c>
    </row>
    <row r="580" spans="1:7">
      <c r="A580" t="s">
        <v>348</v>
      </c>
      <c r="B580">
        <f>ม3.1!B25</f>
        <v>2766</v>
      </c>
      <c r="C580">
        <f>ม3.1!C25</f>
        <v>1579901153682</v>
      </c>
      <c r="D580">
        <f>ม3.1!D25</f>
        <v>38658</v>
      </c>
      <c r="E580" t="str">
        <f>ม3.1!E25</f>
        <v>เด็กหญิง</v>
      </c>
      <c r="F580" t="str">
        <f>ม3.1!F25</f>
        <v>ณัฐธิดา</v>
      </c>
      <c r="G580" t="str">
        <f>ม3.1!G25</f>
        <v>เขื่อนคำ</v>
      </c>
    </row>
    <row r="581" spans="1:7">
      <c r="A581" t="s">
        <v>348</v>
      </c>
      <c r="B581">
        <f>ม3.1!B26</f>
        <v>2832</v>
      </c>
      <c r="C581">
        <f>ม3.1!C26</f>
        <v>1570501323876</v>
      </c>
      <c r="D581">
        <f>ม3.1!D26</f>
        <v>38784</v>
      </c>
      <c r="E581" t="str">
        <f>ม3.1!E26</f>
        <v>เด็กหญิง</v>
      </c>
      <c r="F581" t="str">
        <f>ม3.1!F26</f>
        <v>บัณฑิตา</v>
      </c>
      <c r="G581" t="str">
        <f>ม3.1!G26</f>
        <v>ทาซาว</v>
      </c>
    </row>
    <row r="582" spans="1:7">
      <c r="A582" t="s">
        <v>348</v>
      </c>
      <c r="B582">
        <f>ม3.1!B27</f>
        <v>2833</v>
      </c>
      <c r="C582">
        <f>ม3.1!C27</f>
        <v>1570501322802</v>
      </c>
      <c r="D582">
        <f>ม3.1!D27</f>
        <v>38714</v>
      </c>
      <c r="E582" t="str">
        <f>ม3.1!E27</f>
        <v>เด็กหญิง</v>
      </c>
      <c r="F582" t="str">
        <f>ม3.1!F27</f>
        <v>บุษรา</v>
      </c>
      <c r="G582" t="str">
        <f>ม3.1!G27</f>
        <v>ราชคม</v>
      </c>
    </row>
    <row r="583" spans="1:7">
      <c r="A583" t="s">
        <v>348</v>
      </c>
      <c r="B583">
        <f>ม3.1!B28</f>
        <v>2834</v>
      </c>
      <c r="C583">
        <f>ม3.1!C28</f>
        <v>1570501320516</v>
      </c>
      <c r="D583">
        <f>ม3.1!D28</f>
        <v>38603</v>
      </c>
      <c r="E583" t="str">
        <f>ม3.1!E28</f>
        <v>เด็กหญิง</v>
      </c>
      <c r="F583" t="str">
        <f>ม3.1!F28</f>
        <v>ผริตา</v>
      </c>
      <c r="G583" t="str">
        <f>ม3.1!G28</f>
        <v>เชื้อเมืองพาน</v>
      </c>
    </row>
    <row r="584" spans="1:7">
      <c r="A584" t="s">
        <v>348</v>
      </c>
      <c r="B584">
        <f>ม3.1!B29</f>
        <v>2850</v>
      </c>
      <c r="C584">
        <f>ม3.1!C29</f>
        <v>1570501322187</v>
      </c>
      <c r="D584">
        <f>ม3.1!D29</f>
        <v>38689</v>
      </c>
      <c r="E584" t="str">
        <f>ม3.1!E29</f>
        <v>เด็กหญิง</v>
      </c>
      <c r="F584" t="str">
        <f>ม3.1!F29</f>
        <v>ศรัณยา</v>
      </c>
      <c r="G584" t="str">
        <f>ม3.1!G29</f>
        <v>ชาญภูเขียว</v>
      </c>
    </row>
    <row r="585" spans="1:7">
      <c r="A585" t="s">
        <v>348</v>
      </c>
      <c r="B585">
        <f>ม3.1!B30</f>
        <v>2851</v>
      </c>
      <c r="C585">
        <f>ม3.1!C30</f>
        <v>1570501318716</v>
      </c>
      <c r="D585">
        <f>ม3.1!D30</f>
        <v>38498</v>
      </c>
      <c r="E585" t="str">
        <f>ม3.1!E30</f>
        <v>เด็กหญิง</v>
      </c>
      <c r="F585" t="str">
        <f>ม3.1!F30</f>
        <v>ธัญจิรา</v>
      </c>
      <c r="G585" t="str">
        <f>ม3.1!G30</f>
        <v>ติดรักษ์</v>
      </c>
    </row>
    <row r="586" spans="1:7">
      <c r="A586" t="s">
        <v>348</v>
      </c>
      <c r="B586">
        <f>ม3.1!B31</f>
        <v>3334</v>
      </c>
      <c r="C586">
        <f>ม3.1!C31</f>
        <v>1579901155073</v>
      </c>
      <c r="D586">
        <f>ม3.1!D31</f>
        <v>38671</v>
      </c>
      <c r="E586" t="str">
        <f>ม3.1!E31</f>
        <v>เด็กหญิง</v>
      </c>
      <c r="F586" t="str">
        <f>ม3.1!F31</f>
        <v>ธิดารัตน์</v>
      </c>
      <c r="G586" t="str">
        <f>ม3.1!G31</f>
        <v>คำหน้อย</v>
      </c>
    </row>
    <row r="587" spans="1:7">
      <c r="A587" t="s">
        <v>348</v>
      </c>
      <c r="B587">
        <f>ม3.1!B32</f>
        <v>3440</v>
      </c>
      <c r="C587">
        <f>ม3.1!C32</f>
        <v>1570501319151</v>
      </c>
      <c r="D587">
        <f>ม3.1!D32</f>
        <v>38521</v>
      </c>
      <c r="E587" t="str">
        <f>ม3.1!E32</f>
        <v>เด็กหญิง</v>
      </c>
      <c r="F587" t="str">
        <f>ม3.1!F32</f>
        <v>พริกหวาน</v>
      </c>
      <c r="G587" t="str">
        <f>ม3.1!G32</f>
        <v>ทิพย์ศรีบุตร</v>
      </c>
    </row>
    <row r="588" spans="1:7">
      <c r="A588" t="s">
        <v>348</v>
      </c>
      <c r="B588">
        <f>ม3.1!B33</f>
        <v>3569</v>
      </c>
      <c r="C588">
        <f>ม3.1!C33</f>
        <v>1570501324848</v>
      </c>
      <c r="D588">
        <f>ม3.1!D33</f>
        <v>38841</v>
      </c>
      <c r="E588" t="str">
        <f>ม3.1!E33</f>
        <v>เด็กหญิง</v>
      </c>
      <c r="F588" t="str">
        <f>ม3.1!F33</f>
        <v>ณัฏฐณิชา</v>
      </c>
      <c r="G588" t="str">
        <f>ม3.1!G33</f>
        <v>ลาดกัน</v>
      </c>
    </row>
    <row r="589" spans="1:7">
      <c r="A589" t="s">
        <v>348</v>
      </c>
      <c r="B589">
        <f>ม3.1!B34</f>
        <v>3570</v>
      </c>
      <c r="C589">
        <f>ม3.1!C34</f>
        <v>1570501321342</v>
      </c>
      <c r="D589">
        <f>ม3.1!D34</f>
        <v>38645</v>
      </c>
      <c r="E589" t="str">
        <f>ม3.1!E34</f>
        <v>เด็กหญิง</v>
      </c>
      <c r="F589" t="str">
        <f>ม3.1!F34</f>
        <v>รุ่งทิวา</v>
      </c>
      <c r="G589" t="str">
        <f>ม3.1!G34</f>
        <v>พลัง</v>
      </c>
    </row>
    <row r="590" spans="1:7">
      <c r="A590" t="s">
        <v>348</v>
      </c>
      <c r="B590">
        <f>ม3.1!B35</f>
        <v>3571</v>
      </c>
      <c r="C590">
        <f>ม3.1!C35</f>
        <v>1570501323906</v>
      </c>
      <c r="D590">
        <f>ม3.1!D35</f>
        <v>38788</v>
      </c>
      <c r="E590" t="str">
        <f>ม3.1!E35</f>
        <v>เด็กหญิง</v>
      </c>
      <c r="F590" t="str">
        <f>ม3.1!F35</f>
        <v>อทิตยา</v>
      </c>
      <c r="G590" t="str">
        <f>ม3.1!G35</f>
        <v>เตจ๊ะน้อย</v>
      </c>
    </row>
    <row r="591" spans="1:7">
      <c r="B591">
        <f>ม3.1!B36</f>
        <v>0</v>
      </c>
      <c r="C591">
        <f>ม3.1!C36</f>
        <v>0</v>
      </c>
      <c r="D591">
        <f>ม3.1!D36</f>
        <v>0</v>
      </c>
      <c r="E591">
        <f>ม3.1!E36</f>
        <v>0</v>
      </c>
      <c r="F591">
        <f>ม3.1!F36</f>
        <v>0</v>
      </c>
      <c r="G591">
        <f>ม3.1!G36</f>
        <v>0</v>
      </c>
    </row>
    <row r="592" spans="1:7">
      <c r="B592">
        <f>ม3.1!B37</f>
        <v>0</v>
      </c>
      <c r="C592">
        <f>ม3.1!C37</f>
        <v>0</v>
      </c>
      <c r="D592">
        <f>ม3.1!D37</f>
        <v>0</v>
      </c>
      <c r="E592">
        <f>ม3.1!E37</f>
        <v>0</v>
      </c>
      <c r="F592">
        <f>ม3.1!F37</f>
        <v>0</v>
      </c>
      <c r="G592">
        <f>ม3.1!G37</f>
        <v>0</v>
      </c>
    </row>
    <row r="593" spans="1:7">
      <c r="B593">
        <f>ม3.1!B38</f>
        <v>0</v>
      </c>
      <c r="C593">
        <f>ม3.1!C38</f>
        <v>0</v>
      </c>
      <c r="D593">
        <f>ม3.1!D38</f>
        <v>0</v>
      </c>
      <c r="E593">
        <f>ม3.1!E38</f>
        <v>0</v>
      </c>
      <c r="F593">
        <f>ม3.1!F38</f>
        <v>0</v>
      </c>
      <c r="G593">
        <f>ม3.1!G38</f>
        <v>0</v>
      </c>
    </row>
    <row r="594" spans="1:7">
      <c r="B594">
        <f>ม3.1!B39</f>
        <v>0</v>
      </c>
      <c r="C594">
        <f>ม3.1!C39</f>
        <v>0</v>
      </c>
      <c r="D594">
        <f>ม3.1!D39</f>
        <v>0</v>
      </c>
      <c r="E594">
        <f>ม3.1!E39</f>
        <v>0</v>
      </c>
      <c r="F594">
        <f>ม3.1!F39</f>
        <v>0</v>
      </c>
      <c r="G594">
        <f>ม3.1!G39</f>
        <v>0</v>
      </c>
    </row>
    <row r="595" spans="1:7">
      <c r="B595">
        <f>ม3.1!B40</f>
        <v>0</v>
      </c>
      <c r="C595">
        <f>ม3.1!C40</f>
        <v>0</v>
      </c>
      <c r="D595">
        <f>ม3.1!D40</f>
        <v>0</v>
      </c>
      <c r="E595">
        <f>ม3.1!E40</f>
        <v>0</v>
      </c>
      <c r="F595">
        <f>ม3.1!F40</f>
        <v>0</v>
      </c>
      <c r="G595">
        <f>ม3.1!G40</f>
        <v>0</v>
      </c>
    </row>
    <row r="596" spans="1:7">
      <c r="B596">
        <f>ม3.1!B41</f>
        <v>0</v>
      </c>
      <c r="C596">
        <f>ม3.1!C41</f>
        <v>0</v>
      </c>
      <c r="D596">
        <f>ม3.1!D41</f>
        <v>0</v>
      </c>
      <c r="E596">
        <f>ม3.1!E41</f>
        <v>0</v>
      </c>
      <c r="F596">
        <f>ม3.1!F41</f>
        <v>0</v>
      </c>
      <c r="G596">
        <f>ม3.1!G41</f>
        <v>0</v>
      </c>
    </row>
    <row r="597" spans="1:7">
      <c r="B597">
        <f>ม3.1!B42</f>
        <v>0</v>
      </c>
      <c r="C597">
        <f>ม3.1!C42</f>
        <v>0</v>
      </c>
      <c r="D597">
        <f>ม3.1!D42</f>
        <v>0</v>
      </c>
      <c r="E597">
        <f>ม3.1!E42</f>
        <v>0</v>
      </c>
      <c r="F597">
        <f>ม3.1!F42</f>
        <v>0</v>
      </c>
      <c r="G597">
        <f>ม3.1!G42</f>
        <v>0</v>
      </c>
    </row>
    <row r="598" spans="1:7">
      <c r="B598">
        <f>ม3.1!B43</f>
        <v>0</v>
      </c>
      <c r="C598">
        <f>ม3.1!C43</f>
        <v>0</v>
      </c>
      <c r="D598">
        <f>ม3.1!D43</f>
        <v>0</v>
      </c>
      <c r="E598">
        <f>ม3.1!E43</f>
        <v>0</v>
      </c>
      <c r="F598">
        <f>ม3.1!F43</f>
        <v>0</v>
      </c>
      <c r="G598">
        <f>ม3.1!G43</f>
        <v>0</v>
      </c>
    </row>
    <row r="599" spans="1:7">
      <c r="B599">
        <f>ม3.1!B44</f>
        <v>0</v>
      </c>
      <c r="C599">
        <f>ม3.1!C44</f>
        <v>0</v>
      </c>
      <c r="D599">
        <f>ม3.1!D44</f>
        <v>0</v>
      </c>
      <c r="E599">
        <f>ม3.1!E44</f>
        <v>0</v>
      </c>
      <c r="F599">
        <f>ม3.1!F44</f>
        <v>0</v>
      </c>
      <c r="G599">
        <f>ม3.1!G44</f>
        <v>0</v>
      </c>
    </row>
    <row r="600" spans="1:7">
      <c r="B600">
        <f>ม3.1!B45</f>
        <v>0</v>
      </c>
      <c r="C600">
        <f>ม3.1!C45</f>
        <v>0</v>
      </c>
      <c r="D600">
        <f>ม3.1!D45</f>
        <v>0</v>
      </c>
      <c r="E600">
        <f>ม3.1!E45</f>
        <v>0</v>
      </c>
      <c r="F600">
        <f>ม3.1!F45</f>
        <v>0</v>
      </c>
      <c r="G600">
        <f>ม3.1!G45</f>
        <v>0</v>
      </c>
    </row>
    <row r="601" spans="1:7">
      <c r="A601" t="s">
        <v>365</v>
      </c>
      <c r="B601">
        <f>ม3.2!B6</f>
        <v>2475</v>
      </c>
      <c r="C601">
        <f>ม3.2!C6</f>
        <v>1570501303841</v>
      </c>
      <c r="D601">
        <f>ม3.2!D6</f>
        <v>37584</v>
      </c>
      <c r="E601" t="str">
        <f>ม3.2!E6</f>
        <v>เด็กชาย</v>
      </c>
      <c r="F601" t="str">
        <f>ม3.2!F6</f>
        <v>คณิต</v>
      </c>
      <c r="G601" t="str">
        <f>ม3.2!G6</f>
        <v>บุญศรารักษพงศ์</v>
      </c>
    </row>
    <row r="602" spans="1:7">
      <c r="A602" t="s">
        <v>365</v>
      </c>
      <c r="B602">
        <f>ม3.2!B7</f>
        <v>2711</v>
      </c>
      <c r="C602">
        <f>ม3.2!C7</f>
        <v>1570501318406</v>
      </c>
      <c r="D602">
        <f>ม3.2!D7</f>
        <v>38477</v>
      </c>
      <c r="E602" t="str">
        <f>ม3.2!E7</f>
        <v>เด็กชาย</v>
      </c>
      <c r="F602" t="str">
        <f>ม3.2!F7</f>
        <v>พงศกร</v>
      </c>
      <c r="G602" t="str">
        <f>ม3.2!G7</f>
        <v>วิชัย</v>
      </c>
    </row>
    <row r="603" spans="1:7">
      <c r="A603" t="s">
        <v>365</v>
      </c>
      <c r="B603">
        <f>ม3.2!B8</f>
        <v>2737</v>
      </c>
      <c r="C603">
        <f>ม3.2!C8</f>
        <v>1129901916850</v>
      </c>
      <c r="D603">
        <f>ม3.2!D8</f>
        <v>38536</v>
      </c>
      <c r="E603" t="str">
        <f>ม3.2!E8</f>
        <v>เด็กชาย</v>
      </c>
      <c r="F603" t="str">
        <f>ม3.2!F8</f>
        <v>ธีรพล</v>
      </c>
      <c r="G603" t="str">
        <f>ม3.2!G8</f>
        <v>นนทรีย์</v>
      </c>
    </row>
    <row r="604" spans="1:7">
      <c r="A604" t="s">
        <v>365</v>
      </c>
      <c r="B604">
        <f>ม3.2!B9</f>
        <v>2738</v>
      </c>
      <c r="C604">
        <f>ม3.2!C9</f>
        <v>1570501321270</v>
      </c>
      <c r="D604">
        <f>ม3.2!D9</f>
        <v>38637</v>
      </c>
      <c r="E604" t="str">
        <f>ม3.2!E9</f>
        <v>เด็กชาย</v>
      </c>
      <c r="F604" t="str">
        <f>ม3.2!F9</f>
        <v>ชัยธวัช</v>
      </c>
      <c r="G604" t="str">
        <f>ม3.2!G9</f>
        <v>เชื้อเมืองพาน</v>
      </c>
    </row>
    <row r="605" spans="1:7">
      <c r="A605" t="s">
        <v>365</v>
      </c>
      <c r="B605">
        <f>ม3.2!B10</f>
        <v>2754</v>
      </c>
      <c r="C605">
        <f>ม3.2!C10</f>
        <v>1570501319518</v>
      </c>
      <c r="D605">
        <f>ม3.2!D10</f>
        <v>38556</v>
      </c>
      <c r="E605" t="str">
        <f>ม3.2!E10</f>
        <v>เด็กชาย</v>
      </c>
      <c r="F605" t="str">
        <f>ม3.2!F10</f>
        <v>นิธิกร</v>
      </c>
      <c r="G605" t="str">
        <f>ม3.2!G10</f>
        <v>เชื้อเมืองพาน</v>
      </c>
    </row>
    <row r="606" spans="1:7">
      <c r="A606" t="s">
        <v>365</v>
      </c>
      <c r="B606">
        <f>ม3.2!B11</f>
        <v>2757</v>
      </c>
      <c r="C606">
        <f>ม3.2!C11</f>
        <v>1100401317771</v>
      </c>
      <c r="D606">
        <f>ม3.2!D11</f>
        <v>38794</v>
      </c>
      <c r="E606" t="str">
        <f>ม3.2!E11</f>
        <v>เด็กชาย</v>
      </c>
      <c r="F606" t="str">
        <f>ม3.2!F11</f>
        <v>อนุวัตน์</v>
      </c>
      <c r="G606" t="str">
        <f>ม3.2!G11</f>
        <v>สุภาวรรณ์</v>
      </c>
    </row>
    <row r="607" spans="1:7">
      <c r="A607" t="s">
        <v>365</v>
      </c>
      <c r="B607" t="e">
        <f>ม3.2!#REF!</f>
        <v>#REF!</v>
      </c>
      <c r="C607" t="e">
        <f>ม3.2!#REF!</f>
        <v>#REF!</v>
      </c>
      <c r="D607" t="e">
        <f>ม3.2!#REF!</f>
        <v>#REF!</v>
      </c>
      <c r="E607" t="e">
        <f>ม3.2!#REF!</f>
        <v>#REF!</v>
      </c>
      <c r="F607" t="e">
        <f>ม3.2!#REF!</f>
        <v>#REF!</v>
      </c>
      <c r="G607" t="e">
        <f>ม3.2!#REF!</f>
        <v>#REF!</v>
      </c>
    </row>
    <row r="608" spans="1:7">
      <c r="A608" t="s">
        <v>365</v>
      </c>
      <c r="B608">
        <f>ม3.2!B12</f>
        <v>2856</v>
      </c>
      <c r="C608">
        <f>ม3.2!C12</f>
        <v>1560101597499</v>
      </c>
      <c r="D608">
        <f>ม3.2!D12</f>
        <v>38441</v>
      </c>
      <c r="E608" t="str">
        <f>ม3.2!E12</f>
        <v>เด็กชาย</v>
      </c>
      <c r="F608" t="str">
        <f>ม3.2!F12</f>
        <v>บุรินทร์</v>
      </c>
      <c r="G608" t="str">
        <f>ม3.2!G12</f>
        <v>บุตรชา</v>
      </c>
    </row>
    <row r="609" spans="1:7">
      <c r="A609" t="s">
        <v>365</v>
      </c>
      <c r="B609">
        <f>ม3.2!B13</f>
        <v>2983</v>
      </c>
      <c r="C609">
        <f>ม3.2!C13</f>
        <v>1959800211730</v>
      </c>
      <c r="D609">
        <f>ม3.2!D13</f>
        <v>38827</v>
      </c>
      <c r="E609" t="str">
        <f>ม3.2!E13</f>
        <v>เด็กชาย</v>
      </c>
      <c r="F609" t="str">
        <f>ม3.2!F13</f>
        <v>อลงกรณ์</v>
      </c>
      <c r="G609" t="str">
        <f>ม3.2!G13</f>
        <v>ตาคำ</v>
      </c>
    </row>
    <row r="610" spans="1:7">
      <c r="A610" t="s">
        <v>365</v>
      </c>
      <c r="B610">
        <f>ม3.2!B14</f>
        <v>3189</v>
      </c>
      <c r="C610">
        <f>ม3.2!C14</f>
        <v>1529902281706</v>
      </c>
      <c r="D610">
        <f>ม3.2!D14</f>
        <v>38751</v>
      </c>
      <c r="E610" t="str">
        <f>ม3.2!E14</f>
        <v>เด็กชาย</v>
      </c>
      <c r="F610" t="str">
        <f>ม3.2!F14</f>
        <v>ศุภกิตต์</v>
      </c>
      <c r="G610" t="str">
        <f>ม3.2!G14</f>
        <v>กันทะวงค์</v>
      </c>
    </row>
    <row r="611" spans="1:7">
      <c r="A611" t="s">
        <v>365</v>
      </c>
      <c r="B611">
        <f>ม3.2!B15</f>
        <v>3341</v>
      </c>
      <c r="C611">
        <f>ม3.2!C15</f>
        <v>1560101611343</v>
      </c>
      <c r="D611">
        <f>ม3.2!D15</f>
        <v>38713</v>
      </c>
      <c r="E611" t="str">
        <f>ม3.2!E15</f>
        <v>เด็กชาย</v>
      </c>
      <c r="F611" t="str">
        <f>ม3.2!F15</f>
        <v>ปรมัตถ์</v>
      </c>
      <c r="G611" t="str">
        <f>ม3.2!G15</f>
        <v>อุดเอ้ย</v>
      </c>
    </row>
    <row r="612" spans="1:7">
      <c r="A612" t="s">
        <v>365</v>
      </c>
      <c r="B612" t="e">
        <f>ม3.2!#REF!</f>
        <v>#REF!</v>
      </c>
      <c r="C612" t="e">
        <f>ม3.2!#REF!</f>
        <v>#REF!</v>
      </c>
      <c r="D612" t="e">
        <f>ม3.2!#REF!</f>
        <v>#REF!</v>
      </c>
      <c r="E612" t="e">
        <f>ม3.2!#REF!</f>
        <v>#REF!</v>
      </c>
      <c r="F612" t="e">
        <f>ม3.2!#REF!</f>
        <v>#REF!</v>
      </c>
      <c r="G612" t="e">
        <f>ม3.2!#REF!</f>
        <v>#REF!</v>
      </c>
    </row>
    <row r="613" spans="1:7">
      <c r="A613" t="s">
        <v>365</v>
      </c>
      <c r="B613">
        <f>ม3.2!B16</f>
        <v>3414</v>
      </c>
      <c r="C613">
        <f>ม3.2!C16</f>
        <v>1578800038747</v>
      </c>
      <c r="D613">
        <f>ม3.2!D16</f>
        <v>38763</v>
      </c>
      <c r="E613" t="str">
        <f>ม3.2!E16</f>
        <v>เด็กชาย</v>
      </c>
      <c r="F613" t="str">
        <f>ม3.2!F16</f>
        <v>นวพล</v>
      </c>
      <c r="G613" t="str">
        <f>ม3.2!G16</f>
        <v>ทรายหมอ</v>
      </c>
    </row>
    <row r="614" spans="1:7">
      <c r="A614" t="s">
        <v>365</v>
      </c>
      <c r="B614">
        <f>ม3.2!B17</f>
        <v>3572</v>
      </c>
      <c r="C614">
        <f>ม3.2!C17</f>
        <v>1519400020531</v>
      </c>
      <c r="D614">
        <f>ม3.2!D17</f>
        <v>38530</v>
      </c>
      <c r="E614" t="str">
        <f>ม3.2!E17</f>
        <v>เด็กชาย</v>
      </c>
      <c r="F614" t="str">
        <f>ม3.2!F17</f>
        <v>กฤษดา</v>
      </c>
      <c r="G614" t="str">
        <f>ม3.2!G17</f>
        <v>แตงน้อย</v>
      </c>
    </row>
    <row r="615" spans="1:7">
      <c r="A615" t="s">
        <v>365</v>
      </c>
      <c r="B615">
        <f>ม3.2!B18</f>
        <v>3573</v>
      </c>
      <c r="C615">
        <f>ม3.2!C18</f>
        <v>1570501322292</v>
      </c>
      <c r="D615">
        <f>ม3.2!D18</f>
        <v>38693</v>
      </c>
      <c r="E615" t="str">
        <f>ม3.2!E18</f>
        <v>เด็กชาย</v>
      </c>
      <c r="F615" t="str">
        <f>ม3.2!F18</f>
        <v>ฐิติโชค</v>
      </c>
      <c r="G615" t="str">
        <f>ม3.2!G18</f>
        <v>พงศ์ภักดีสกุล</v>
      </c>
    </row>
    <row r="616" spans="1:7">
      <c r="A616" t="s">
        <v>365</v>
      </c>
      <c r="B616">
        <f>ม3.2!B19</f>
        <v>2698</v>
      </c>
      <c r="C616">
        <f>ม3.2!C19</f>
        <v>1570501313161</v>
      </c>
      <c r="D616">
        <f>ม3.2!D19</f>
        <v>38179</v>
      </c>
      <c r="E616" t="str">
        <f>ม3.2!E19</f>
        <v>เด็กหญิง</v>
      </c>
      <c r="F616" t="str">
        <f>ม3.2!F19</f>
        <v>ศิริลักษณ์</v>
      </c>
      <c r="G616" t="str">
        <f>ม3.2!G19</f>
        <v>วิไล</v>
      </c>
    </row>
    <row r="617" spans="1:7">
      <c r="A617" t="s">
        <v>365</v>
      </c>
      <c r="B617">
        <f>ม3.2!B20</f>
        <v>2742</v>
      </c>
      <c r="C617">
        <f>ม3.2!C20</f>
        <v>1570501324236</v>
      </c>
      <c r="D617">
        <f>ม3.2!D20</f>
        <v>38809</v>
      </c>
      <c r="E617" t="str">
        <f>ม3.2!E20</f>
        <v>เด็กหญิง</v>
      </c>
      <c r="F617" t="str">
        <f>ม3.2!F20</f>
        <v>พัชรธิดา</v>
      </c>
      <c r="G617" t="str">
        <f>ม3.2!G20</f>
        <v>วงค์จันทร์มา</v>
      </c>
    </row>
    <row r="618" spans="1:7">
      <c r="A618" t="s">
        <v>365</v>
      </c>
      <c r="B618">
        <f>ม3.2!B21</f>
        <v>2747</v>
      </c>
      <c r="C618">
        <f>ม3.2!C21</f>
        <v>1570501322039</v>
      </c>
      <c r="D618">
        <f>ม3.2!D21</f>
        <v>38683</v>
      </c>
      <c r="E618" t="str">
        <f>ม3.2!E21</f>
        <v>เด็กหญิง</v>
      </c>
      <c r="F618" t="str">
        <f>ม3.2!F21</f>
        <v>อันติมา</v>
      </c>
      <c r="G618" t="str">
        <f>ม3.2!G21</f>
        <v>ปัญญาทะ</v>
      </c>
    </row>
    <row r="619" spans="1:7">
      <c r="A619" t="s">
        <v>365</v>
      </c>
      <c r="B619">
        <f>ม3.2!B22</f>
        <v>2769</v>
      </c>
      <c r="C619">
        <f>ม3.2!C22</f>
        <v>1570501324201</v>
      </c>
      <c r="D619">
        <f>ม3.2!D22</f>
        <v>38798</v>
      </c>
      <c r="E619" t="str">
        <f>ม3.2!E22</f>
        <v>เด็กหญิง</v>
      </c>
      <c r="F619" t="str">
        <f>ม3.2!F22</f>
        <v>ปิยนันท์</v>
      </c>
      <c r="G619" t="str">
        <f>ม3.2!G22</f>
        <v>อานุนามัง</v>
      </c>
    </row>
    <row r="620" spans="1:7">
      <c r="A620" t="s">
        <v>365</v>
      </c>
      <c r="B620">
        <f>ม3.2!B23</f>
        <v>2770</v>
      </c>
      <c r="C620">
        <f>ม3.2!C23</f>
        <v>1570501323183</v>
      </c>
      <c r="D620">
        <f>ม3.2!D23</f>
        <v>38741</v>
      </c>
      <c r="E620" t="str">
        <f>ม3.2!E23</f>
        <v>เด็กหญิง</v>
      </c>
      <c r="F620" t="str">
        <f>ม3.2!F23</f>
        <v>จริยา</v>
      </c>
      <c r="G620" t="str">
        <f>ม3.2!G23</f>
        <v>ราชคม</v>
      </c>
    </row>
    <row r="621" spans="1:7">
      <c r="A621" t="s">
        <v>365</v>
      </c>
      <c r="B621">
        <f>ม3.2!B24</f>
        <v>2831</v>
      </c>
      <c r="C621">
        <f>ม3.2!C24</f>
        <v>1570501320133</v>
      </c>
      <c r="D621">
        <f>ม3.2!D24</f>
        <v>38580</v>
      </c>
      <c r="E621" t="str">
        <f>ม3.2!E24</f>
        <v>เด็กหญิง</v>
      </c>
      <c r="F621" t="str">
        <f>ม3.2!F24</f>
        <v>จารวี</v>
      </c>
      <c r="G621" t="str">
        <f>ม3.2!G24</f>
        <v>เตจา</v>
      </c>
    </row>
    <row r="622" spans="1:7">
      <c r="A622" t="s">
        <v>365</v>
      </c>
      <c r="B622">
        <f>ม3.2!B25</f>
        <v>2849</v>
      </c>
      <c r="C622">
        <f>ม3.2!C25</f>
        <v>1570501323965</v>
      </c>
      <c r="D622">
        <f>ม3.2!D25</f>
        <v>38794</v>
      </c>
      <c r="E622" t="str">
        <f>ม3.2!E25</f>
        <v>เด็กหญิง</v>
      </c>
      <c r="F622" t="str">
        <f>ม3.2!F25</f>
        <v>ธัญสุดา</v>
      </c>
      <c r="G622" t="str">
        <f>ม3.2!G25</f>
        <v>เป็งเฟย</v>
      </c>
    </row>
    <row r="623" spans="1:7">
      <c r="A623" t="s">
        <v>365</v>
      </c>
      <c r="B623">
        <f>ม3.2!B26</f>
        <v>2852</v>
      </c>
      <c r="C623">
        <f>ม3.2!C26</f>
        <v>1570501318708</v>
      </c>
      <c r="D623">
        <f>ม3.2!D26</f>
        <v>38498</v>
      </c>
      <c r="E623" t="str">
        <f>ม3.2!E26</f>
        <v>เด็กหญิง</v>
      </c>
      <c r="F623" t="str">
        <f>ม3.2!F26</f>
        <v>ธัญชนก</v>
      </c>
      <c r="G623" t="str">
        <f>ม3.2!G26</f>
        <v>ติดรักษ์</v>
      </c>
    </row>
    <row r="624" spans="1:7">
      <c r="A624" t="s">
        <v>365</v>
      </c>
      <c r="B624">
        <f>ม3.2!B27</f>
        <v>2984</v>
      </c>
      <c r="C624">
        <f>ม3.2!C27</f>
        <v>1100201839404</v>
      </c>
      <c r="D624">
        <f>ม3.2!D27</f>
        <v>38644</v>
      </c>
      <c r="E624" t="str">
        <f>ม3.2!E27</f>
        <v>เด็กหญิง</v>
      </c>
      <c r="F624" t="str">
        <f>ม3.2!F27</f>
        <v>วริษฐา</v>
      </c>
      <c r="G624" t="str">
        <f>ม3.2!G27</f>
        <v>วงศ์อนันต์</v>
      </c>
    </row>
    <row r="625" spans="1:7">
      <c r="A625" t="s">
        <v>365</v>
      </c>
      <c r="B625">
        <f>ม3.2!B28</f>
        <v>2990</v>
      </c>
      <c r="C625">
        <f>ม3.2!C28</f>
        <v>1579901161952</v>
      </c>
      <c r="D625">
        <f>ม3.2!D28</f>
        <v>38716</v>
      </c>
      <c r="E625" t="str">
        <f>ม3.2!E28</f>
        <v>เด็กหญิง</v>
      </c>
      <c r="F625" t="str">
        <f>ม3.2!F28</f>
        <v>ชัญญา</v>
      </c>
      <c r="G625" t="str">
        <f>ม3.2!G28</f>
        <v>ขุนทอง</v>
      </c>
    </row>
    <row r="626" spans="1:7">
      <c r="A626" t="s">
        <v>365</v>
      </c>
      <c r="B626">
        <f>ม3.2!B29</f>
        <v>3088</v>
      </c>
      <c r="C626">
        <f>ม3.2!C29</f>
        <v>1209702286448</v>
      </c>
      <c r="D626">
        <f>ม3.2!D29</f>
        <v>38856</v>
      </c>
      <c r="E626" t="str">
        <f>ม3.2!E29</f>
        <v>เด็กหญิง</v>
      </c>
      <c r="F626" t="str">
        <f>ม3.2!F29</f>
        <v>กันต์ปันนี</v>
      </c>
      <c r="G626" t="str">
        <f>ม3.2!G29</f>
        <v>วรเดชสินธุ์</v>
      </c>
    </row>
    <row r="627" spans="1:7">
      <c r="A627" t="s">
        <v>365</v>
      </c>
      <c r="B627">
        <f>ม3.2!B30</f>
        <v>3335</v>
      </c>
      <c r="C627">
        <f>ม3.2!C30</f>
        <v>1570501320222</v>
      </c>
      <c r="D627">
        <f>ม3.2!D30</f>
        <v>38587</v>
      </c>
      <c r="E627" t="str">
        <f>ม3.2!E30</f>
        <v>เด็กหญิง</v>
      </c>
      <c r="F627" t="str">
        <f>ม3.2!F30</f>
        <v>นิธยาภรณ์</v>
      </c>
      <c r="G627" t="str">
        <f>ม3.2!G30</f>
        <v>อ้ายม่าน</v>
      </c>
    </row>
    <row r="628" spans="1:7">
      <c r="A628" t="s">
        <v>365</v>
      </c>
      <c r="B628">
        <f>ม3.2!B31</f>
        <v>3441</v>
      </c>
      <c r="C628">
        <f>ม3.2!C31</f>
        <v>1570501319968</v>
      </c>
      <c r="D628">
        <f>ม3.2!D31</f>
        <v>38575</v>
      </c>
      <c r="E628" t="str">
        <f>ม3.2!E31</f>
        <v>เด็กหญิง</v>
      </c>
      <c r="F628" t="str">
        <f>ม3.2!F31</f>
        <v>แพรพิไล</v>
      </c>
      <c r="G628" t="str">
        <f>ม3.2!G31</f>
        <v>ปินตา</v>
      </c>
    </row>
    <row r="629" spans="1:7">
      <c r="A629" t="s">
        <v>365</v>
      </c>
      <c r="B629">
        <f>ม3.2!B32</f>
        <v>3577</v>
      </c>
      <c r="C629">
        <f>ม3.2!C32</f>
        <v>1570501319305</v>
      </c>
      <c r="D629">
        <f>ม3.2!D32</f>
        <v>38536</v>
      </c>
      <c r="E629" t="str">
        <f>ม3.2!E32</f>
        <v>เด็กหญิง</v>
      </c>
      <c r="F629" t="str">
        <f>ม3.2!F32</f>
        <v>กีรติกา</v>
      </c>
      <c r="G629" t="str">
        <f>ม3.2!G32</f>
        <v>ท้าวกันทา</v>
      </c>
    </row>
    <row r="630" spans="1:7">
      <c r="A630" t="s">
        <v>365</v>
      </c>
      <c r="B630">
        <f>ม3.2!B33</f>
        <v>3578</v>
      </c>
      <c r="C630">
        <f>ม3.2!C33</f>
        <v>1579901128378</v>
      </c>
      <c r="D630">
        <f>ม3.2!D33</f>
        <v>38482</v>
      </c>
      <c r="E630" t="str">
        <f>ม3.2!E33</f>
        <v>เด็กหญิง</v>
      </c>
      <c r="F630" t="str">
        <f>ม3.2!F33</f>
        <v>ชนิสรา</v>
      </c>
      <c r="G630" t="str">
        <f>ม3.2!G33</f>
        <v>ใจแก้ว</v>
      </c>
    </row>
    <row r="631" spans="1:7">
      <c r="A631" t="s">
        <v>365</v>
      </c>
      <c r="B631">
        <f>ม3.2!B34</f>
        <v>3579</v>
      </c>
      <c r="C631">
        <f>ม3.2!C34</f>
        <v>1570501320486</v>
      </c>
      <c r="D631">
        <f>ม3.2!D34</f>
        <v>38604</v>
      </c>
      <c r="E631" t="str">
        <f>ม3.2!E34</f>
        <v>เด็กหญิง</v>
      </c>
      <c r="F631" t="str">
        <f>ม3.2!F34</f>
        <v>พิมพ์อัปสร</v>
      </c>
      <c r="G631" t="str">
        <f>ม3.2!G34</f>
        <v>ดาวเรือง</v>
      </c>
    </row>
    <row r="632" spans="1:7">
      <c r="B632">
        <f>ม3.2!B35</f>
        <v>0</v>
      </c>
      <c r="C632">
        <f>ม3.2!C35</f>
        <v>0</v>
      </c>
      <c r="D632">
        <f>ม3.2!D35</f>
        <v>0</v>
      </c>
      <c r="E632">
        <f>ม3.2!E35</f>
        <v>0</v>
      </c>
      <c r="F632">
        <f>ม3.2!F35</f>
        <v>0</v>
      </c>
      <c r="G632">
        <f>ม3.2!G35</f>
        <v>0</v>
      </c>
    </row>
    <row r="633" spans="1:7">
      <c r="B633">
        <f>ม3.2!B36</f>
        <v>0</v>
      </c>
      <c r="C633">
        <f>ม3.2!C36</f>
        <v>0</v>
      </c>
      <c r="D633">
        <f>ม3.2!D36</f>
        <v>0</v>
      </c>
      <c r="E633">
        <f>ม3.2!E36</f>
        <v>0</v>
      </c>
      <c r="F633">
        <f>ม3.2!F36</f>
        <v>0</v>
      </c>
      <c r="G633">
        <f>ม3.2!G36</f>
        <v>0</v>
      </c>
    </row>
    <row r="634" spans="1:7">
      <c r="B634">
        <f>ม3.2!B37</f>
        <v>0</v>
      </c>
      <c r="C634">
        <f>ม3.2!C37</f>
        <v>0</v>
      </c>
      <c r="D634">
        <f>ม3.2!D37</f>
        <v>0</v>
      </c>
      <c r="E634">
        <f>ม3.2!E37</f>
        <v>0</v>
      </c>
      <c r="F634">
        <f>ม3.2!F37</f>
        <v>0</v>
      </c>
      <c r="G634">
        <f>ม3.2!G37</f>
        <v>0</v>
      </c>
    </row>
    <row r="635" spans="1:7">
      <c r="B635">
        <f>ม3.2!B38</f>
        <v>0</v>
      </c>
      <c r="C635">
        <f>ม3.2!C38</f>
        <v>0</v>
      </c>
      <c r="D635">
        <f>ม3.2!D38</f>
        <v>0</v>
      </c>
      <c r="E635">
        <f>ม3.2!E38</f>
        <v>0</v>
      </c>
      <c r="F635">
        <f>ม3.2!F38</f>
        <v>0</v>
      </c>
      <c r="G635">
        <f>ม3.2!G38</f>
        <v>0</v>
      </c>
    </row>
    <row r="636" spans="1:7">
      <c r="B636">
        <f>ม3.2!B39</f>
        <v>0</v>
      </c>
      <c r="C636">
        <f>ม3.2!C39</f>
        <v>0</v>
      </c>
      <c r="D636">
        <f>ม3.2!D39</f>
        <v>0</v>
      </c>
      <c r="E636">
        <f>ม3.2!E39</f>
        <v>0</v>
      </c>
      <c r="F636">
        <f>ม3.2!F39</f>
        <v>0</v>
      </c>
      <c r="G636">
        <f>ม3.2!G39</f>
        <v>0</v>
      </c>
    </row>
    <row r="637" spans="1:7">
      <c r="B637">
        <f>ม3.2!B40</f>
        <v>0</v>
      </c>
      <c r="C637">
        <f>ม3.2!C40</f>
        <v>0</v>
      </c>
      <c r="D637">
        <f>ม3.2!D40</f>
        <v>0</v>
      </c>
      <c r="E637">
        <f>ม3.2!E40</f>
        <v>0</v>
      </c>
      <c r="F637">
        <f>ม3.2!F40</f>
        <v>0</v>
      </c>
      <c r="G637">
        <f>ม3.2!G40</f>
        <v>0</v>
      </c>
    </row>
    <row r="638" spans="1:7">
      <c r="B638">
        <f>ม3.2!B41</f>
        <v>0</v>
      </c>
      <c r="C638">
        <f>ม3.2!C41</f>
        <v>0</v>
      </c>
      <c r="D638">
        <f>ม3.2!D41</f>
        <v>0</v>
      </c>
      <c r="E638">
        <f>ม3.2!E41</f>
        <v>0</v>
      </c>
      <c r="F638">
        <f>ม3.2!F41</f>
        <v>0</v>
      </c>
      <c r="G638">
        <f>ม3.2!G41</f>
        <v>0</v>
      </c>
    </row>
    <row r="639" spans="1:7">
      <c r="B639">
        <f>ม3.2!B42</f>
        <v>0</v>
      </c>
      <c r="C639">
        <f>ม3.2!C42</f>
        <v>0</v>
      </c>
      <c r="D639">
        <f>ม3.2!D42</f>
        <v>0</v>
      </c>
      <c r="E639">
        <f>ม3.2!E42</f>
        <v>0</v>
      </c>
      <c r="F639">
        <f>ม3.2!F42</f>
        <v>0</v>
      </c>
      <c r="G639">
        <f>ม3.2!G42</f>
        <v>0</v>
      </c>
    </row>
    <row r="640" spans="1:7">
      <c r="B640">
        <f>ม3.2!B43</f>
        <v>0</v>
      </c>
      <c r="C640">
        <f>ม3.2!C43</f>
        <v>0</v>
      </c>
      <c r="D640">
        <f>ม3.2!D43</f>
        <v>0</v>
      </c>
      <c r="E640">
        <f>ม3.2!E43</f>
        <v>0</v>
      </c>
      <c r="F640">
        <f>ม3.2!F43</f>
        <v>0</v>
      </c>
      <c r="G640">
        <f>ม3.2!G43</f>
        <v>0</v>
      </c>
    </row>
    <row r="641" spans="1:7">
      <c r="A641" t="s">
        <v>367</v>
      </c>
      <c r="B641" t="e">
        <f>#REF!</f>
        <v>#REF!</v>
      </c>
      <c r="C641" t="e">
        <f>#REF!</f>
        <v>#REF!</v>
      </c>
      <c r="D641" t="e">
        <f>#REF!</f>
        <v>#REF!</v>
      </c>
      <c r="E641" t="e">
        <f>#REF!</f>
        <v>#REF!</v>
      </c>
      <c r="F641" t="e">
        <f>#REF!</f>
        <v>#REF!</v>
      </c>
      <c r="G641" t="e">
        <f>#REF!</f>
        <v>#REF!</v>
      </c>
    </row>
    <row r="642" spans="1:7">
      <c r="A642" t="s">
        <v>367</v>
      </c>
      <c r="B642" t="e">
        <f>#REF!</f>
        <v>#REF!</v>
      </c>
      <c r="C642" t="e">
        <f>#REF!</f>
        <v>#REF!</v>
      </c>
      <c r="D642" t="e">
        <f>#REF!</f>
        <v>#REF!</v>
      </c>
      <c r="E642" t="e">
        <f>#REF!</f>
        <v>#REF!</v>
      </c>
      <c r="F642" t="e">
        <f>#REF!</f>
        <v>#REF!</v>
      </c>
      <c r="G642" t="e">
        <f>#REF!</f>
        <v>#REF!</v>
      </c>
    </row>
    <row r="643" spans="1:7">
      <c r="A643" t="s">
        <v>367</v>
      </c>
      <c r="B643" t="e">
        <f>#REF!</f>
        <v>#REF!</v>
      </c>
      <c r="C643" t="e">
        <f>#REF!</f>
        <v>#REF!</v>
      </c>
      <c r="D643" t="e">
        <f>#REF!</f>
        <v>#REF!</v>
      </c>
      <c r="E643" t="e">
        <f>#REF!</f>
        <v>#REF!</v>
      </c>
      <c r="F643" t="e">
        <f>#REF!</f>
        <v>#REF!</v>
      </c>
      <c r="G643" t="e">
        <f>#REF!</f>
        <v>#REF!</v>
      </c>
    </row>
    <row r="644" spans="1:7">
      <c r="A644" t="s">
        <v>367</v>
      </c>
      <c r="B644" t="e">
        <f>#REF!</f>
        <v>#REF!</v>
      </c>
      <c r="C644" t="e">
        <f>#REF!</f>
        <v>#REF!</v>
      </c>
      <c r="D644" t="e">
        <f>#REF!</f>
        <v>#REF!</v>
      </c>
      <c r="E644" t="e">
        <f>#REF!</f>
        <v>#REF!</v>
      </c>
      <c r="F644" t="e">
        <f>#REF!</f>
        <v>#REF!</v>
      </c>
      <c r="G644" t="e">
        <f>#REF!</f>
        <v>#REF!</v>
      </c>
    </row>
    <row r="645" spans="1:7">
      <c r="A645" t="s">
        <v>367</v>
      </c>
      <c r="B645" t="e">
        <f>#REF!</f>
        <v>#REF!</v>
      </c>
      <c r="C645" t="e">
        <f>#REF!</f>
        <v>#REF!</v>
      </c>
      <c r="D645" t="e">
        <f>#REF!</f>
        <v>#REF!</v>
      </c>
      <c r="E645" t="e">
        <f>#REF!</f>
        <v>#REF!</v>
      </c>
      <c r="F645" t="e">
        <f>#REF!</f>
        <v>#REF!</v>
      </c>
      <c r="G645" t="e">
        <f>#REF!</f>
        <v>#REF!</v>
      </c>
    </row>
    <row r="646" spans="1:7">
      <c r="A646" t="s">
        <v>367</v>
      </c>
      <c r="B646" t="e">
        <f>#REF!</f>
        <v>#REF!</v>
      </c>
      <c r="C646" t="e">
        <f>#REF!</f>
        <v>#REF!</v>
      </c>
      <c r="D646" t="e">
        <f>#REF!</f>
        <v>#REF!</v>
      </c>
      <c r="E646" t="e">
        <f>#REF!</f>
        <v>#REF!</v>
      </c>
      <c r="F646" t="e">
        <f>#REF!</f>
        <v>#REF!</v>
      </c>
      <c r="G646" t="e">
        <f>#REF!</f>
        <v>#REF!</v>
      </c>
    </row>
    <row r="647" spans="1:7">
      <c r="A647" t="s">
        <v>367</v>
      </c>
      <c r="B647" t="e">
        <f>#REF!</f>
        <v>#REF!</v>
      </c>
      <c r="C647" t="e">
        <f>#REF!</f>
        <v>#REF!</v>
      </c>
      <c r="D647" t="e">
        <f>#REF!</f>
        <v>#REF!</v>
      </c>
      <c r="E647" t="e">
        <f>#REF!</f>
        <v>#REF!</v>
      </c>
      <c r="F647" t="e">
        <f>#REF!</f>
        <v>#REF!</v>
      </c>
      <c r="G647" t="e">
        <f>#REF!</f>
        <v>#REF!</v>
      </c>
    </row>
    <row r="648" spans="1:7">
      <c r="A648" t="s">
        <v>367</v>
      </c>
      <c r="B648" t="e">
        <f>#REF!</f>
        <v>#REF!</v>
      </c>
      <c r="C648" t="e">
        <f>#REF!</f>
        <v>#REF!</v>
      </c>
      <c r="D648" t="e">
        <f>#REF!</f>
        <v>#REF!</v>
      </c>
      <c r="E648" t="e">
        <f>#REF!</f>
        <v>#REF!</v>
      </c>
      <c r="F648" t="e">
        <f>#REF!</f>
        <v>#REF!</v>
      </c>
      <c r="G648" t="e">
        <f>#REF!</f>
        <v>#REF!</v>
      </c>
    </row>
    <row r="649" spans="1:7">
      <c r="A649" t="s">
        <v>367</v>
      </c>
      <c r="B649" t="e">
        <f>#REF!</f>
        <v>#REF!</v>
      </c>
      <c r="C649" t="e">
        <f>#REF!</f>
        <v>#REF!</v>
      </c>
      <c r="D649" t="e">
        <f>#REF!</f>
        <v>#REF!</v>
      </c>
      <c r="E649" t="e">
        <f>#REF!</f>
        <v>#REF!</v>
      </c>
      <c r="F649" t="e">
        <f>#REF!</f>
        <v>#REF!</v>
      </c>
      <c r="G649" t="e">
        <f>#REF!</f>
        <v>#REF!</v>
      </c>
    </row>
    <row r="650" spans="1:7">
      <c r="A650" t="s">
        <v>367</v>
      </c>
      <c r="B650" t="e">
        <f>#REF!</f>
        <v>#REF!</v>
      </c>
      <c r="C650" t="e">
        <f>#REF!</f>
        <v>#REF!</v>
      </c>
      <c r="D650" t="e">
        <f>#REF!</f>
        <v>#REF!</v>
      </c>
      <c r="E650" t="e">
        <f>#REF!</f>
        <v>#REF!</v>
      </c>
      <c r="F650" t="e">
        <f>#REF!</f>
        <v>#REF!</v>
      </c>
      <c r="G650" t="e">
        <f>#REF!</f>
        <v>#REF!</v>
      </c>
    </row>
    <row r="651" spans="1:7">
      <c r="A651" t="s">
        <v>367</v>
      </c>
      <c r="B651" t="e">
        <f>#REF!</f>
        <v>#REF!</v>
      </c>
      <c r="C651" t="e">
        <f>#REF!</f>
        <v>#REF!</v>
      </c>
      <c r="D651" t="e">
        <f>#REF!</f>
        <v>#REF!</v>
      </c>
      <c r="E651" t="e">
        <f>#REF!</f>
        <v>#REF!</v>
      </c>
      <c r="F651" t="e">
        <f>#REF!</f>
        <v>#REF!</v>
      </c>
      <c r="G651" t="e">
        <f>#REF!</f>
        <v>#REF!</v>
      </c>
    </row>
    <row r="652" spans="1:7">
      <c r="A652" t="s">
        <v>367</v>
      </c>
      <c r="B652" t="e">
        <f>#REF!</f>
        <v>#REF!</v>
      </c>
      <c r="C652" t="e">
        <f>#REF!</f>
        <v>#REF!</v>
      </c>
      <c r="D652" t="e">
        <f>#REF!</f>
        <v>#REF!</v>
      </c>
      <c r="E652" t="e">
        <f>#REF!</f>
        <v>#REF!</v>
      </c>
      <c r="F652" t="e">
        <f>#REF!</f>
        <v>#REF!</v>
      </c>
      <c r="G652" t="e">
        <f>#REF!</f>
        <v>#REF!</v>
      </c>
    </row>
    <row r="653" spans="1:7">
      <c r="A653" t="s">
        <v>367</v>
      </c>
      <c r="B653" t="e">
        <f>#REF!</f>
        <v>#REF!</v>
      </c>
      <c r="C653" t="e">
        <f>#REF!</f>
        <v>#REF!</v>
      </c>
      <c r="D653" t="e">
        <f>#REF!</f>
        <v>#REF!</v>
      </c>
      <c r="E653" t="e">
        <f>#REF!</f>
        <v>#REF!</v>
      </c>
      <c r="F653" t="e">
        <f>#REF!</f>
        <v>#REF!</v>
      </c>
      <c r="G653" t="e">
        <f>#REF!</f>
        <v>#REF!</v>
      </c>
    </row>
    <row r="654" spans="1:7">
      <c r="A654" t="s">
        <v>367</v>
      </c>
      <c r="B654" t="e">
        <f>#REF!</f>
        <v>#REF!</v>
      </c>
      <c r="C654" t="e">
        <f>#REF!</f>
        <v>#REF!</v>
      </c>
      <c r="D654" t="e">
        <f>#REF!</f>
        <v>#REF!</v>
      </c>
      <c r="E654" t="e">
        <f>#REF!</f>
        <v>#REF!</v>
      </c>
      <c r="F654" t="e">
        <f>#REF!</f>
        <v>#REF!</v>
      </c>
      <c r="G654" t="e">
        <f>#REF!</f>
        <v>#REF!</v>
      </c>
    </row>
    <row r="655" spans="1:7">
      <c r="A655" t="s">
        <v>367</v>
      </c>
      <c r="B655" t="e">
        <f>#REF!</f>
        <v>#REF!</v>
      </c>
      <c r="C655" t="e">
        <f>#REF!</f>
        <v>#REF!</v>
      </c>
      <c r="D655" t="e">
        <f>#REF!</f>
        <v>#REF!</v>
      </c>
      <c r="E655" t="e">
        <f>#REF!</f>
        <v>#REF!</v>
      </c>
      <c r="F655" t="e">
        <f>#REF!</f>
        <v>#REF!</v>
      </c>
      <c r="G655" t="e">
        <f>#REF!</f>
        <v>#REF!</v>
      </c>
    </row>
    <row r="656" spans="1:7">
      <c r="A656" t="s">
        <v>367</v>
      </c>
      <c r="B656" t="e">
        <f>#REF!</f>
        <v>#REF!</v>
      </c>
      <c r="C656" t="e">
        <f>#REF!</f>
        <v>#REF!</v>
      </c>
      <c r="D656" t="e">
        <f>#REF!</f>
        <v>#REF!</v>
      </c>
      <c r="E656" t="e">
        <f>#REF!</f>
        <v>#REF!</v>
      </c>
      <c r="F656" t="e">
        <f>#REF!</f>
        <v>#REF!</v>
      </c>
      <c r="G656" t="e">
        <f>#REF!</f>
        <v>#REF!</v>
      </c>
    </row>
    <row r="657" spans="1:7">
      <c r="A657" t="s">
        <v>367</v>
      </c>
      <c r="B657" t="e">
        <f>#REF!</f>
        <v>#REF!</v>
      </c>
      <c r="C657" t="e">
        <f>#REF!</f>
        <v>#REF!</v>
      </c>
      <c r="D657" t="e">
        <f>#REF!</f>
        <v>#REF!</v>
      </c>
      <c r="E657" t="e">
        <f>#REF!</f>
        <v>#REF!</v>
      </c>
      <c r="F657" t="e">
        <f>#REF!</f>
        <v>#REF!</v>
      </c>
      <c r="G657" t="e">
        <f>#REF!</f>
        <v>#REF!</v>
      </c>
    </row>
    <row r="658" spans="1:7">
      <c r="A658" t="s">
        <v>367</v>
      </c>
      <c r="B658" t="e">
        <f>#REF!</f>
        <v>#REF!</v>
      </c>
      <c r="C658" t="e">
        <f>#REF!</f>
        <v>#REF!</v>
      </c>
      <c r="D658" t="e">
        <f>#REF!</f>
        <v>#REF!</v>
      </c>
      <c r="E658" t="e">
        <f>#REF!</f>
        <v>#REF!</v>
      </c>
      <c r="F658" t="e">
        <f>#REF!</f>
        <v>#REF!</v>
      </c>
      <c r="G658" t="e">
        <f>#REF!</f>
        <v>#REF!</v>
      </c>
    </row>
    <row r="659" spans="1:7">
      <c r="A659" t="s">
        <v>367</v>
      </c>
      <c r="B659" t="e">
        <f>#REF!</f>
        <v>#REF!</v>
      </c>
      <c r="C659" t="e">
        <f>#REF!</f>
        <v>#REF!</v>
      </c>
      <c r="D659" t="e">
        <f>#REF!</f>
        <v>#REF!</v>
      </c>
      <c r="E659" t="e">
        <f>#REF!</f>
        <v>#REF!</v>
      </c>
      <c r="F659" t="e">
        <f>#REF!</f>
        <v>#REF!</v>
      </c>
      <c r="G659" t="e">
        <f>#REF!</f>
        <v>#REF!</v>
      </c>
    </row>
    <row r="660" spans="1:7">
      <c r="A660" t="s">
        <v>367</v>
      </c>
      <c r="B660" t="e">
        <f>#REF!</f>
        <v>#REF!</v>
      </c>
      <c r="C660" t="e">
        <f>#REF!</f>
        <v>#REF!</v>
      </c>
      <c r="D660" t="e">
        <f>#REF!</f>
        <v>#REF!</v>
      </c>
      <c r="E660" t="e">
        <f>#REF!</f>
        <v>#REF!</v>
      </c>
      <c r="F660" t="e">
        <f>#REF!</f>
        <v>#REF!</v>
      </c>
      <c r="G660" t="e">
        <f>#REF!</f>
        <v>#REF!</v>
      </c>
    </row>
    <row r="661" spans="1:7">
      <c r="A661" t="s">
        <v>367</v>
      </c>
      <c r="B661" t="e">
        <f>#REF!</f>
        <v>#REF!</v>
      </c>
      <c r="C661" t="e">
        <f>#REF!</f>
        <v>#REF!</v>
      </c>
      <c r="D661" t="e">
        <f>#REF!</f>
        <v>#REF!</v>
      </c>
      <c r="E661" t="e">
        <f>#REF!</f>
        <v>#REF!</v>
      </c>
      <c r="F661" t="e">
        <f>#REF!</f>
        <v>#REF!</v>
      </c>
      <c r="G661" t="e">
        <f>#REF!</f>
        <v>#REF!</v>
      </c>
    </row>
    <row r="662" spans="1:7">
      <c r="A662" t="s">
        <v>367</v>
      </c>
      <c r="B662" t="e">
        <f>#REF!</f>
        <v>#REF!</v>
      </c>
      <c r="C662" t="e">
        <f>#REF!</f>
        <v>#REF!</v>
      </c>
      <c r="D662" t="e">
        <f>#REF!</f>
        <v>#REF!</v>
      </c>
      <c r="E662" t="e">
        <f>#REF!</f>
        <v>#REF!</v>
      </c>
      <c r="F662" t="e">
        <f>#REF!</f>
        <v>#REF!</v>
      </c>
      <c r="G662" t="e">
        <f>#REF!</f>
        <v>#REF!</v>
      </c>
    </row>
    <row r="663" spans="1:7">
      <c r="A663" t="s">
        <v>367</v>
      </c>
      <c r="B663" t="e">
        <f>#REF!</f>
        <v>#REF!</v>
      </c>
      <c r="C663" t="e">
        <f>#REF!</f>
        <v>#REF!</v>
      </c>
      <c r="D663" t="e">
        <f>#REF!</f>
        <v>#REF!</v>
      </c>
      <c r="E663" t="e">
        <f>#REF!</f>
        <v>#REF!</v>
      </c>
      <c r="F663" t="e">
        <f>#REF!</f>
        <v>#REF!</v>
      </c>
      <c r="G663" t="e">
        <f>#REF!</f>
        <v>#REF!</v>
      </c>
    </row>
    <row r="664" spans="1:7">
      <c r="A664" t="s">
        <v>367</v>
      </c>
      <c r="B664" t="e">
        <f>#REF!</f>
        <v>#REF!</v>
      </c>
      <c r="C664" t="e">
        <f>#REF!</f>
        <v>#REF!</v>
      </c>
      <c r="D664" t="e">
        <f>#REF!</f>
        <v>#REF!</v>
      </c>
      <c r="E664" t="e">
        <f>#REF!</f>
        <v>#REF!</v>
      </c>
      <c r="F664" t="e">
        <f>#REF!</f>
        <v>#REF!</v>
      </c>
      <c r="G664" t="e">
        <f>#REF!</f>
        <v>#REF!</v>
      </c>
    </row>
    <row r="665" spans="1:7">
      <c r="A665" t="s">
        <v>367</v>
      </c>
      <c r="B665" t="e">
        <f>#REF!</f>
        <v>#REF!</v>
      </c>
      <c r="C665" t="e">
        <f>#REF!</f>
        <v>#REF!</v>
      </c>
      <c r="D665" t="e">
        <f>#REF!</f>
        <v>#REF!</v>
      </c>
      <c r="E665" t="e">
        <f>#REF!</f>
        <v>#REF!</v>
      </c>
      <c r="F665" t="e">
        <f>#REF!</f>
        <v>#REF!</v>
      </c>
      <c r="G665" t="e">
        <f>#REF!</f>
        <v>#REF!</v>
      </c>
    </row>
    <row r="666" spans="1:7">
      <c r="A666" t="s">
        <v>367</v>
      </c>
      <c r="B666" t="e">
        <f>#REF!</f>
        <v>#REF!</v>
      </c>
      <c r="C666" t="e">
        <f>#REF!</f>
        <v>#REF!</v>
      </c>
      <c r="D666" t="e">
        <f>#REF!</f>
        <v>#REF!</v>
      </c>
      <c r="E666" t="e">
        <f>#REF!</f>
        <v>#REF!</v>
      </c>
      <c r="F666" t="e">
        <f>#REF!</f>
        <v>#REF!</v>
      </c>
      <c r="G666" t="e">
        <f>#REF!</f>
        <v>#REF!</v>
      </c>
    </row>
    <row r="667" spans="1:7">
      <c r="A667" t="s">
        <v>367</v>
      </c>
      <c r="B667" t="e">
        <f>#REF!</f>
        <v>#REF!</v>
      </c>
      <c r="C667" t="e">
        <f>#REF!</f>
        <v>#REF!</v>
      </c>
      <c r="D667" t="e">
        <f>#REF!</f>
        <v>#REF!</v>
      </c>
      <c r="E667" t="e">
        <f>#REF!</f>
        <v>#REF!</v>
      </c>
      <c r="F667" t="e">
        <f>#REF!</f>
        <v>#REF!</v>
      </c>
      <c r="G667" t="e">
        <f>#REF!</f>
        <v>#REF!</v>
      </c>
    </row>
    <row r="668" spans="1:7">
      <c r="A668" t="s">
        <v>367</v>
      </c>
      <c r="B668" t="e">
        <f>#REF!</f>
        <v>#REF!</v>
      </c>
      <c r="C668" t="e">
        <f>#REF!</f>
        <v>#REF!</v>
      </c>
      <c r="D668" t="e">
        <f>#REF!</f>
        <v>#REF!</v>
      </c>
      <c r="E668" t="e">
        <f>#REF!</f>
        <v>#REF!</v>
      </c>
      <c r="F668" t="e">
        <f>#REF!</f>
        <v>#REF!</v>
      </c>
      <c r="G668" t="e">
        <f>#REF!</f>
        <v>#REF!</v>
      </c>
    </row>
    <row r="669" spans="1:7">
      <c r="A669" t="s">
        <v>367</v>
      </c>
      <c r="B669" t="e">
        <f>#REF!</f>
        <v>#REF!</v>
      </c>
      <c r="C669" t="e">
        <f>#REF!</f>
        <v>#REF!</v>
      </c>
      <c r="D669" t="e">
        <f>#REF!</f>
        <v>#REF!</v>
      </c>
      <c r="E669" t="e">
        <f>#REF!</f>
        <v>#REF!</v>
      </c>
      <c r="F669" t="e">
        <f>#REF!</f>
        <v>#REF!</v>
      </c>
      <c r="G669" t="e">
        <f>#REF!</f>
        <v>#REF!</v>
      </c>
    </row>
    <row r="670" spans="1:7">
      <c r="A670" t="s">
        <v>367</v>
      </c>
      <c r="B670" t="e">
        <f>#REF!</f>
        <v>#REF!</v>
      </c>
      <c r="C670" t="e">
        <f>#REF!</f>
        <v>#REF!</v>
      </c>
      <c r="D670" t="e">
        <f>#REF!</f>
        <v>#REF!</v>
      </c>
      <c r="E670" t="e">
        <f>#REF!</f>
        <v>#REF!</v>
      </c>
      <c r="F670" t="e">
        <f>#REF!</f>
        <v>#REF!</v>
      </c>
      <c r="G670" t="e">
        <f>#REF!</f>
        <v>#REF!</v>
      </c>
    </row>
    <row r="671" spans="1:7">
      <c r="B671" t="e">
        <f>#REF!</f>
        <v>#REF!</v>
      </c>
      <c r="C671" t="e">
        <f>#REF!</f>
        <v>#REF!</v>
      </c>
      <c r="D671" t="e">
        <f>#REF!</f>
        <v>#REF!</v>
      </c>
      <c r="E671" t="e">
        <f>#REF!</f>
        <v>#REF!</v>
      </c>
      <c r="F671" t="e">
        <f>#REF!</f>
        <v>#REF!</v>
      </c>
      <c r="G671" t="e">
        <f>#REF!</f>
        <v>#REF!</v>
      </c>
    </row>
    <row r="672" spans="1:7">
      <c r="B672" t="e">
        <f>#REF!</f>
        <v>#REF!</v>
      </c>
      <c r="C672" t="e">
        <f>#REF!</f>
        <v>#REF!</v>
      </c>
      <c r="D672" t="e">
        <f>#REF!</f>
        <v>#REF!</v>
      </c>
      <c r="E672" t="e">
        <f>#REF!</f>
        <v>#REF!</v>
      </c>
      <c r="F672" t="e">
        <f>#REF!</f>
        <v>#REF!</v>
      </c>
      <c r="G672" t="e">
        <f>#REF!</f>
        <v>#REF!</v>
      </c>
    </row>
    <row r="673" spans="1:7">
      <c r="B673" t="e">
        <f>#REF!</f>
        <v>#REF!</v>
      </c>
      <c r="C673" t="e">
        <f>#REF!</f>
        <v>#REF!</v>
      </c>
      <c r="D673" t="e">
        <f>#REF!</f>
        <v>#REF!</v>
      </c>
      <c r="E673" t="e">
        <f>#REF!</f>
        <v>#REF!</v>
      </c>
      <c r="F673" t="e">
        <f>#REF!</f>
        <v>#REF!</v>
      </c>
      <c r="G673" t="e">
        <f>#REF!</f>
        <v>#REF!</v>
      </c>
    </row>
    <row r="674" spans="1:7">
      <c r="B674" t="e">
        <f>#REF!</f>
        <v>#REF!</v>
      </c>
      <c r="C674" t="e">
        <f>#REF!</f>
        <v>#REF!</v>
      </c>
      <c r="D674" t="e">
        <f>#REF!</f>
        <v>#REF!</v>
      </c>
      <c r="E674" t="e">
        <f>#REF!</f>
        <v>#REF!</v>
      </c>
      <c r="F674" t="e">
        <f>#REF!</f>
        <v>#REF!</v>
      </c>
      <c r="G674" t="e">
        <f>#REF!</f>
        <v>#REF!</v>
      </c>
    </row>
    <row r="675" spans="1:7">
      <c r="B675" t="e">
        <f>#REF!</f>
        <v>#REF!</v>
      </c>
      <c r="C675" t="e">
        <f>#REF!</f>
        <v>#REF!</v>
      </c>
      <c r="D675" t="e">
        <f>#REF!</f>
        <v>#REF!</v>
      </c>
      <c r="E675" t="e">
        <f>#REF!</f>
        <v>#REF!</v>
      </c>
      <c r="F675" t="e">
        <f>#REF!</f>
        <v>#REF!</v>
      </c>
      <c r="G675" t="e">
        <f>#REF!</f>
        <v>#REF!</v>
      </c>
    </row>
    <row r="676" spans="1:7">
      <c r="B676" t="e">
        <f>#REF!</f>
        <v>#REF!</v>
      </c>
      <c r="C676" t="e">
        <f>#REF!</f>
        <v>#REF!</v>
      </c>
      <c r="D676" t="e">
        <f>#REF!</f>
        <v>#REF!</v>
      </c>
      <c r="E676" t="e">
        <f>#REF!</f>
        <v>#REF!</v>
      </c>
      <c r="F676" t="e">
        <f>#REF!</f>
        <v>#REF!</v>
      </c>
      <c r="G676" t="e">
        <f>#REF!</f>
        <v>#REF!</v>
      </c>
    </row>
    <row r="677" spans="1:7">
      <c r="B677" t="e">
        <f>#REF!</f>
        <v>#REF!</v>
      </c>
      <c r="C677" t="e">
        <f>#REF!</f>
        <v>#REF!</v>
      </c>
      <c r="D677" t="e">
        <f>#REF!</f>
        <v>#REF!</v>
      </c>
      <c r="E677" t="e">
        <f>#REF!</f>
        <v>#REF!</v>
      </c>
      <c r="F677" t="e">
        <f>#REF!</f>
        <v>#REF!</v>
      </c>
      <c r="G677" t="e">
        <f>#REF!</f>
        <v>#REF!</v>
      </c>
    </row>
    <row r="678" spans="1:7">
      <c r="B678" t="e">
        <f>#REF!</f>
        <v>#REF!</v>
      </c>
      <c r="C678" t="e">
        <f>#REF!</f>
        <v>#REF!</v>
      </c>
      <c r="D678" t="e">
        <f>#REF!</f>
        <v>#REF!</v>
      </c>
      <c r="E678" t="e">
        <f>#REF!</f>
        <v>#REF!</v>
      </c>
      <c r="F678" t="e">
        <f>#REF!</f>
        <v>#REF!</v>
      </c>
      <c r="G678" t="e">
        <f>#REF!</f>
        <v>#REF!</v>
      </c>
    </row>
    <row r="679" spans="1:7">
      <c r="B679" t="e">
        <f>#REF!</f>
        <v>#REF!</v>
      </c>
      <c r="C679" t="e">
        <f>#REF!</f>
        <v>#REF!</v>
      </c>
      <c r="D679" t="e">
        <f>#REF!</f>
        <v>#REF!</v>
      </c>
      <c r="E679" t="e">
        <f>#REF!</f>
        <v>#REF!</v>
      </c>
      <c r="F679" t="e">
        <f>#REF!</f>
        <v>#REF!</v>
      </c>
      <c r="G679" t="e">
        <f>#REF!</f>
        <v>#REF!</v>
      </c>
    </row>
    <row r="680" spans="1:7">
      <c r="B680" t="e">
        <f>#REF!</f>
        <v>#REF!</v>
      </c>
      <c r="C680" t="e">
        <f>#REF!</f>
        <v>#REF!</v>
      </c>
      <c r="D680" t="e">
        <f>#REF!</f>
        <v>#REF!</v>
      </c>
      <c r="E680" t="e">
        <f>#REF!</f>
        <v>#REF!</v>
      </c>
      <c r="F680" t="e">
        <f>#REF!</f>
        <v>#REF!</v>
      </c>
      <c r="G680" t="e">
        <f>#REF!</f>
        <v>#REF!</v>
      </c>
    </row>
    <row r="681" spans="1:7">
      <c r="A681" t="s">
        <v>368</v>
      </c>
      <c r="B681" t="e">
        <f>#REF!</f>
        <v>#REF!</v>
      </c>
      <c r="C681" t="e">
        <f>#REF!</f>
        <v>#REF!</v>
      </c>
      <c r="D681" t="e">
        <f>#REF!</f>
        <v>#REF!</v>
      </c>
      <c r="E681" t="e">
        <f>#REF!</f>
        <v>#REF!</v>
      </c>
      <c r="F681" t="e">
        <f>#REF!</f>
        <v>#REF!</v>
      </c>
      <c r="G681" t="e">
        <f>#REF!</f>
        <v>#REF!</v>
      </c>
    </row>
    <row r="682" spans="1:7">
      <c r="A682" t="s">
        <v>368</v>
      </c>
      <c r="B682" t="e">
        <f>#REF!</f>
        <v>#REF!</v>
      </c>
      <c r="C682" t="e">
        <f>#REF!</f>
        <v>#REF!</v>
      </c>
      <c r="D682" t="e">
        <f>#REF!</f>
        <v>#REF!</v>
      </c>
      <c r="E682" t="e">
        <f>#REF!</f>
        <v>#REF!</v>
      </c>
      <c r="F682" t="e">
        <f>#REF!</f>
        <v>#REF!</v>
      </c>
      <c r="G682" t="e">
        <f>#REF!</f>
        <v>#REF!</v>
      </c>
    </row>
    <row r="683" spans="1:7">
      <c r="A683" t="s">
        <v>368</v>
      </c>
      <c r="B683" t="e">
        <f>#REF!</f>
        <v>#REF!</v>
      </c>
      <c r="C683" t="e">
        <f>#REF!</f>
        <v>#REF!</v>
      </c>
      <c r="D683" t="e">
        <f>#REF!</f>
        <v>#REF!</v>
      </c>
      <c r="E683" t="e">
        <f>#REF!</f>
        <v>#REF!</v>
      </c>
      <c r="F683" t="e">
        <f>#REF!</f>
        <v>#REF!</v>
      </c>
      <c r="G683" t="e">
        <f>#REF!</f>
        <v>#REF!</v>
      </c>
    </row>
    <row r="684" spans="1:7">
      <c r="A684" t="s">
        <v>368</v>
      </c>
      <c r="B684" t="e">
        <f>#REF!</f>
        <v>#REF!</v>
      </c>
      <c r="C684" t="e">
        <f>#REF!</f>
        <v>#REF!</v>
      </c>
      <c r="D684" t="e">
        <f>#REF!</f>
        <v>#REF!</v>
      </c>
      <c r="E684" t="e">
        <f>#REF!</f>
        <v>#REF!</v>
      </c>
      <c r="F684" t="e">
        <f>#REF!</f>
        <v>#REF!</v>
      </c>
      <c r="G684" t="e">
        <f>#REF!</f>
        <v>#REF!</v>
      </c>
    </row>
    <row r="685" spans="1:7">
      <c r="A685" t="s">
        <v>368</v>
      </c>
      <c r="B685" t="e">
        <f>#REF!</f>
        <v>#REF!</v>
      </c>
      <c r="C685" t="e">
        <f>#REF!</f>
        <v>#REF!</v>
      </c>
      <c r="D685" t="e">
        <f>#REF!</f>
        <v>#REF!</v>
      </c>
      <c r="E685" t="e">
        <f>#REF!</f>
        <v>#REF!</v>
      </c>
      <c r="F685" t="e">
        <f>#REF!</f>
        <v>#REF!</v>
      </c>
      <c r="G685" t="e">
        <f>#REF!</f>
        <v>#REF!</v>
      </c>
    </row>
    <row r="686" spans="1:7">
      <c r="A686" t="s">
        <v>368</v>
      </c>
      <c r="B686" t="e">
        <f>#REF!</f>
        <v>#REF!</v>
      </c>
      <c r="C686" t="e">
        <f>#REF!</f>
        <v>#REF!</v>
      </c>
      <c r="D686" t="e">
        <f>#REF!</f>
        <v>#REF!</v>
      </c>
      <c r="E686" t="e">
        <f>#REF!</f>
        <v>#REF!</v>
      </c>
      <c r="F686" t="e">
        <f>#REF!</f>
        <v>#REF!</v>
      </c>
      <c r="G686" t="e">
        <f>#REF!</f>
        <v>#REF!</v>
      </c>
    </row>
    <row r="687" spans="1:7">
      <c r="A687" t="s">
        <v>368</v>
      </c>
      <c r="B687" t="e">
        <f>#REF!</f>
        <v>#REF!</v>
      </c>
      <c r="C687" t="e">
        <f>#REF!</f>
        <v>#REF!</v>
      </c>
      <c r="D687" t="e">
        <f>#REF!</f>
        <v>#REF!</v>
      </c>
      <c r="E687" t="e">
        <f>#REF!</f>
        <v>#REF!</v>
      </c>
      <c r="F687" t="e">
        <f>#REF!</f>
        <v>#REF!</v>
      </c>
      <c r="G687" t="e">
        <f>#REF!</f>
        <v>#REF!</v>
      </c>
    </row>
    <row r="688" spans="1:7">
      <c r="A688" t="s">
        <v>368</v>
      </c>
      <c r="B688" t="e">
        <f>#REF!</f>
        <v>#REF!</v>
      </c>
      <c r="C688" t="e">
        <f>#REF!</f>
        <v>#REF!</v>
      </c>
      <c r="D688" t="e">
        <f>#REF!</f>
        <v>#REF!</v>
      </c>
      <c r="E688" t="e">
        <f>#REF!</f>
        <v>#REF!</v>
      </c>
      <c r="F688" t="e">
        <f>#REF!</f>
        <v>#REF!</v>
      </c>
      <c r="G688" t="e">
        <f>#REF!</f>
        <v>#REF!</v>
      </c>
    </row>
    <row r="689" spans="1:7">
      <c r="A689" t="s">
        <v>368</v>
      </c>
      <c r="B689" t="e">
        <f>#REF!</f>
        <v>#REF!</v>
      </c>
      <c r="C689" t="e">
        <f>#REF!</f>
        <v>#REF!</v>
      </c>
      <c r="D689" t="e">
        <f>#REF!</f>
        <v>#REF!</v>
      </c>
      <c r="E689" t="e">
        <f>#REF!</f>
        <v>#REF!</v>
      </c>
      <c r="F689" t="e">
        <f>#REF!</f>
        <v>#REF!</v>
      </c>
      <c r="G689" t="e">
        <f>#REF!</f>
        <v>#REF!</v>
      </c>
    </row>
    <row r="690" spans="1:7">
      <c r="A690" t="s">
        <v>368</v>
      </c>
      <c r="B690" t="e">
        <f>#REF!</f>
        <v>#REF!</v>
      </c>
      <c r="C690" t="e">
        <f>#REF!</f>
        <v>#REF!</v>
      </c>
      <c r="D690" t="e">
        <f>#REF!</f>
        <v>#REF!</v>
      </c>
      <c r="E690" t="e">
        <f>#REF!</f>
        <v>#REF!</v>
      </c>
      <c r="F690" t="e">
        <f>#REF!</f>
        <v>#REF!</v>
      </c>
      <c r="G690" t="e">
        <f>#REF!</f>
        <v>#REF!</v>
      </c>
    </row>
    <row r="691" spans="1:7">
      <c r="A691" t="s">
        <v>368</v>
      </c>
      <c r="B691" t="e">
        <f>#REF!</f>
        <v>#REF!</v>
      </c>
      <c r="C691" t="e">
        <f>#REF!</f>
        <v>#REF!</v>
      </c>
      <c r="D691" t="e">
        <f>#REF!</f>
        <v>#REF!</v>
      </c>
      <c r="E691" t="e">
        <f>#REF!</f>
        <v>#REF!</v>
      </c>
      <c r="F691" t="e">
        <f>#REF!</f>
        <v>#REF!</v>
      </c>
      <c r="G691" t="e">
        <f>#REF!</f>
        <v>#REF!</v>
      </c>
    </row>
    <row r="692" spans="1:7">
      <c r="A692" t="s">
        <v>368</v>
      </c>
      <c r="B692" t="e">
        <f>#REF!</f>
        <v>#REF!</v>
      </c>
      <c r="C692" t="e">
        <f>#REF!</f>
        <v>#REF!</v>
      </c>
      <c r="D692" t="e">
        <f>#REF!</f>
        <v>#REF!</v>
      </c>
      <c r="E692" t="e">
        <f>#REF!</f>
        <v>#REF!</v>
      </c>
      <c r="F692" t="e">
        <f>#REF!</f>
        <v>#REF!</v>
      </c>
      <c r="G692" t="e">
        <f>#REF!</f>
        <v>#REF!</v>
      </c>
    </row>
    <row r="693" spans="1:7">
      <c r="A693" t="s">
        <v>368</v>
      </c>
      <c r="B693" t="e">
        <f>#REF!</f>
        <v>#REF!</v>
      </c>
      <c r="C693" t="e">
        <f>#REF!</f>
        <v>#REF!</v>
      </c>
      <c r="D693" t="e">
        <f>#REF!</f>
        <v>#REF!</v>
      </c>
      <c r="E693" t="e">
        <f>#REF!</f>
        <v>#REF!</v>
      </c>
      <c r="F693" t="e">
        <f>#REF!</f>
        <v>#REF!</v>
      </c>
      <c r="G693" t="e">
        <f>#REF!</f>
        <v>#REF!</v>
      </c>
    </row>
    <row r="694" spans="1:7">
      <c r="A694" t="s">
        <v>368</v>
      </c>
      <c r="B694" t="e">
        <f>#REF!</f>
        <v>#REF!</v>
      </c>
      <c r="C694" t="e">
        <f>#REF!</f>
        <v>#REF!</v>
      </c>
      <c r="D694" t="e">
        <f>#REF!</f>
        <v>#REF!</v>
      </c>
      <c r="E694" t="e">
        <f>#REF!</f>
        <v>#REF!</v>
      </c>
      <c r="F694" t="e">
        <f>#REF!</f>
        <v>#REF!</v>
      </c>
      <c r="G694" t="e">
        <f>#REF!</f>
        <v>#REF!</v>
      </c>
    </row>
    <row r="695" spans="1:7">
      <c r="A695" t="s">
        <v>368</v>
      </c>
      <c r="B695" t="e">
        <f>#REF!</f>
        <v>#REF!</v>
      </c>
      <c r="C695" t="e">
        <f>#REF!</f>
        <v>#REF!</v>
      </c>
      <c r="D695" t="e">
        <f>#REF!</f>
        <v>#REF!</v>
      </c>
      <c r="E695" t="e">
        <f>#REF!</f>
        <v>#REF!</v>
      </c>
      <c r="F695" t="e">
        <f>#REF!</f>
        <v>#REF!</v>
      </c>
      <c r="G695" t="e">
        <f>#REF!</f>
        <v>#REF!</v>
      </c>
    </row>
    <row r="696" spans="1:7">
      <c r="A696" t="s">
        <v>368</v>
      </c>
      <c r="B696" t="e">
        <f>#REF!</f>
        <v>#REF!</v>
      </c>
      <c r="C696" t="e">
        <f>#REF!</f>
        <v>#REF!</v>
      </c>
      <c r="D696" t="e">
        <f>#REF!</f>
        <v>#REF!</v>
      </c>
      <c r="E696" t="e">
        <f>#REF!</f>
        <v>#REF!</v>
      </c>
      <c r="F696" t="e">
        <f>#REF!</f>
        <v>#REF!</v>
      </c>
      <c r="G696" t="e">
        <f>#REF!</f>
        <v>#REF!</v>
      </c>
    </row>
    <row r="697" spans="1:7">
      <c r="A697" t="s">
        <v>368</v>
      </c>
      <c r="B697" t="e">
        <f>#REF!</f>
        <v>#REF!</v>
      </c>
      <c r="C697" t="e">
        <f>#REF!</f>
        <v>#REF!</v>
      </c>
      <c r="D697" t="e">
        <f>#REF!</f>
        <v>#REF!</v>
      </c>
      <c r="E697" t="e">
        <f>#REF!</f>
        <v>#REF!</v>
      </c>
      <c r="F697" t="e">
        <f>#REF!</f>
        <v>#REF!</v>
      </c>
      <c r="G697" t="e">
        <f>#REF!</f>
        <v>#REF!</v>
      </c>
    </row>
    <row r="698" spans="1:7">
      <c r="A698" t="s">
        <v>368</v>
      </c>
      <c r="B698" t="e">
        <f>#REF!</f>
        <v>#REF!</v>
      </c>
      <c r="C698" t="e">
        <f>#REF!</f>
        <v>#REF!</v>
      </c>
      <c r="D698" t="e">
        <f>#REF!</f>
        <v>#REF!</v>
      </c>
      <c r="E698" t="e">
        <f>#REF!</f>
        <v>#REF!</v>
      </c>
      <c r="F698" t="e">
        <f>#REF!</f>
        <v>#REF!</v>
      </c>
      <c r="G698" t="e">
        <f>#REF!</f>
        <v>#REF!</v>
      </c>
    </row>
    <row r="699" spans="1:7">
      <c r="A699" t="s">
        <v>368</v>
      </c>
      <c r="B699" t="e">
        <f>#REF!</f>
        <v>#REF!</v>
      </c>
      <c r="C699" t="e">
        <f>#REF!</f>
        <v>#REF!</v>
      </c>
      <c r="D699" t="e">
        <f>#REF!</f>
        <v>#REF!</v>
      </c>
      <c r="E699" t="e">
        <f>#REF!</f>
        <v>#REF!</v>
      </c>
      <c r="F699" t="e">
        <f>#REF!</f>
        <v>#REF!</v>
      </c>
      <c r="G699" t="e">
        <f>#REF!</f>
        <v>#REF!</v>
      </c>
    </row>
    <row r="700" spans="1:7">
      <c r="A700" t="s">
        <v>368</v>
      </c>
      <c r="B700" t="e">
        <f>#REF!</f>
        <v>#REF!</v>
      </c>
      <c r="C700" t="e">
        <f>#REF!</f>
        <v>#REF!</v>
      </c>
      <c r="D700" t="e">
        <f>#REF!</f>
        <v>#REF!</v>
      </c>
      <c r="E700" t="e">
        <f>#REF!</f>
        <v>#REF!</v>
      </c>
      <c r="F700" t="e">
        <f>#REF!</f>
        <v>#REF!</v>
      </c>
      <c r="G700" t="e">
        <f>#REF!</f>
        <v>#REF!</v>
      </c>
    </row>
    <row r="701" spans="1:7">
      <c r="A701" t="s">
        <v>368</v>
      </c>
      <c r="B701" t="e">
        <f>#REF!</f>
        <v>#REF!</v>
      </c>
      <c r="C701" t="e">
        <f>#REF!</f>
        <v>#REF!</v>
      </c>
      <c r="D701" t="e">
        <f>#REF!</f>
        <v>#REF!</v>
      </c>
      <c r="E701" t="e">
        <f>#REF!</f>
        <v>#REF!</v>
      </c>
      <c r="F701" t="e">
        <f>#REF!</f>
        <v>#REF!</v>
      </c>
      <c r="G701" t="e">
        <f>#REF!</f>
        <v>#REF!</v>
      </c>
    </row>
    <row r="702" spans="1:7">
      <c r="A702" t="s">
        <v>368</v>
      </c>
      <c r="B702" t="e">
        <f>#REF!</f>
        <v>#REF!</v>
      </c>
      <c r="C702" t="e">
        <f>#REF!</f>
        <v>#REF!</v>
      </c>
      <c r="D702" t="e">
        <f>#REF!</f>
        <v>#REF!</v>
      </c>
      <c r="E702" t="e">
        <f>#REF!</f>
        <v>#REF!</v>
      </c>
      <c r="F702" t="e">
        <f>#REF!</f>
        <v>#REF!</v>
      </c>
      <c r="G702" t="e">
        <f>#REF!</f>
        <v>#REF!</v>
      </c>
    </row>
    <row r="703" spans="1:7">
      <c r="A703" t="s">
        <v>368</v>
      </c>
      <c r="B703" t="e">
        <f>#REF!</f>
        <v>#REF!</v>
      </c>
      <c r="C703" t="e">
        <f>#REF!</f>
        <v>#REF!</v>
      </c>
      <c r="D703" t="e">
        <f>#REF!</f>
        <v>#REF!</v>
      </c>
      <c r="E703" t="e">
        <f>#REF!</f>
        <v>#REF!</v>
      </c>
      <c r="F703" t="e">
        <f>#REF!</f>
        <v>#REF!</v>
      </c>
      <c r="G703" t="e">
        <f>#REF!</f>
        <v>#REF!</v>
      </c>
    </row>
    <row r="704" spans="1:7">
      <c r="A704" t="s">
        <v>368</v>
      </c>
      <c r="B704" t="e">
        <f>#REF!</f>
        <v>#REF!</v>
      </c>
      <c r="C704" t="e">
        <f>#REF!</f>
        <v>#REF!</v>
      </c>
      <c r="D704" t="e">
        <f>#REF!</f>
        <v>#REF!</v>
      </c>
      <c r="E704" t="e">
        <f>#REF!</f>
        <v>#REF!</v>
      </c>
      <c r="F704" t="e">
        <f>#REF!</f>
        <v>#REF!</v>
      </c>
      <c r="G704" t="e">
        <f>#REF!</f>
        <v>#REF!</v>
      </c>
    </row>
    <row r="705" spans="1:7">
      <c r="A705" t="s">
        <v>368</v>
      </c>
      <c r="B705" t="e">
        <f>#REF!</f>
        <v>#REF!</v>
      </c>
      <c r="C705" t="e">
        <f>#REF!</f>
        <v>#REF!</v>
      </c>
      <c r="D705" t="e">
        <f>#REF!</f>
        <v>#REF!</v>
      </c>
      <c r="E705" t="e">
        <f>#REF!</f>
        <v>#REF!</v>
      </c>
      <c r="F705" t="e">
        <f>#REF!</f>
        <v>#REF!</v>
      </c>
      <c r="G705" t="e">
        <f>#REF!</f>
        <v>#REF!</v>
      </c>
    </row>
    <row r="706" spans="1:7">
      <c r="A706" t="s">
        <v>368</v>
      </c>
      <c r="B706" t="e">
        <f>#REF!</f>
        <v>#REF!</v>
      </c>
      <c r="C706" t="e">
        <f>#REF!</f>
        <v>#REF!</v>
      </c>
      <c r="D706" t="e">
        <f>#REF!</f>
        <v>#REF!</v>
      </c>
      <c r="E706" t="e">
        <f>#REF!</f>
        <v>#REF!</v>
      </c>
      <c r="F706" t="e">
        <f>#REF!</f>
        <v>#REF!</v>
      </c>
      <c r="G706" t="e">
        <f>#REF!</f>
        <v>#REF!</v>
      </c>
    </row>
    <row r="707" spans="1:7">
      <c r="A707" t="s">
        <v>368</v>
      </c>
      <c r="B707" t="e">
        <f>#REF!</f>
        <v>#REF!</v>
      </c>
      <c r="C707" t="e">
        <f>#REF!</f>
        <v>#REF!</v>
      </c>
      <c r="D707" t="e">
        <f>#REF!</f>
        <v>#REF!</v>
      </c>
      <c r="E707" t="e">
        <f>#REF!</f>
        <v>#REF!</v>
      </c>
      <c r="F707" t="e">
        <f>#REF!</f>
        <v>#REF!</v>
      </c>
      <c r="G707" t="e">
        <f>#REF!</f>
        <v>#REF!</v>
      </c>
    </row>
    <row r="708" spans="1:7">
      <c r="A708" t="s">
        <v>368</v>
      </c>
      <c r="B708" t="e">
        <f>#REF!</f>
        <v>#REF!</v>
      </c>
      <c r="C708" t="e">
        <f>#REF!</f>
        <v>#REF!</v>
      </c>
      <c r="D708" t="e">
        <f>#REF!</f>
        <v>#REF!</v>
      </c>
      <c r="E708" t="e">
        <f>#REF!</f>
        <v>#REF!</v>
      </c>
      <c r="F708" t="e">
        <f>#REF!</f>
        <v>#REF!</v>
      </c>
      <c r="G708" t="e">
        <f>#REF!</f>
        <v>#REF!</v>
      </c>
    </row>
    <row r="709" spans="1:7">
      <c r="A709" t="s">
        <v>368</v>
      </c>
      <c r="B709" t="e">
        <f>#REF!</f>
        <v>#REF!</v>
      </c>
      <c r="C709" t="e">
        <f>#REF!</f>
        <v>#REF!</v>
      </c>
      <c r="D709" t="e">
        <f>#REF!</f>
        <v>#REF!</v>
      </c>
      <c r="E709" t="e">
        <f>#REF!</f>
        <v>#REF!</v>
      </c>
      <c r="F709" t="e">
        <f>#REF!</f>
        <v>#REF!</v>
      </c>
      <c r="G709" t="e">
        <f>#REF!</f>
        <v>#REF!</v>
      </c>
    </row>
    <row r="710" spans="1:7">
      <c r="A710" t="s">
        <v>368</v>
      </c>
      <c r="B710" t="e">
        <f>#REF!</f>
        <v>#REF!</v>
      </c>
      <c r="C710" t="e">
        <f>#REF!</f>
        <v>#REF!</v>
      </c>
      <c r="D710" t="e">
        <f>#REF!</f>
        <v>#REF!</v>
      </c>
      <c r="E710" t="e">
        <f>#REF!</f>
        <v>#REF!</v>
      </c>
      <c r="F710" t="e">
        <f>#REF!</f>
        <v>#REF!</v>
      </c>
      <c r="G710" t="e">
        <f>#REF!</f>
        <v>#REF!</v>
      </c>
    </row>
    <row r="711" spans="1:7">
      <c r="B711" t="e">
        <f>#REF!</f>
        <v>#REF!</v>
      </c>
      <c r="C711" t="e">
        <f>#REF!</f>
        <v>#REF!</v>
      </c>
      <c r="D711" t="e">
        <f>#REF!</f>
        <v>#REF!</v>
      </c>
      <c r="E711" t="e">
        <f>#REF!</f>
        <v>#REF!</v>
      </c>
      <c r="F711" t="e">
        <f>#REF!</f>
        <v>#REF!</v>
      </c>
      <c r="G711" t="e">
        <f>#REF!</f>
        <v>#REF!</v>
      </c>
    </row>
    <row r="712" spans="1:7">
      <c r="B712" t="e">
        <f>#REF!</f>
        <v>#REF!</v>
      </c>
      <c r="C712" t="e">
        <f>#REF!</f>
        <v>#REF!</v>
      </c>
      <c r="D712" t="e">
        <f>#REF!</f>
        <v>#REF!</v>
      </c>
      <c r="E712" t="e">
        <f>#REF!</f>
        <v>#REF!</v>
      </c>
      <c r="F712" t="e">
        <f>#REF!</f>
        <v>#REF!</v>
      </c>
      <c r="G712" t="e">
        <f>#REF!</f>
        <v>#REF!</v>
      </c>
    </row>
    <row r="713" spans="1:7">
      <c r="B713" t="e">
        <f>#REF!</f>
        <v>#REF!</v>
      </c>
      <c r="C713" t="e">
        <f>#REF!</f>
        <v>#REF!</v>
      </c>
      <c r="D713" t="e">
        <f>#REF!</f>
        <v>#REF!</v>
      </c>
      <c r="E713" t="e">
        <f>#REF!</f>
        <v>#REF!</v>
      </c>
      <c r="F713" t="e">
        <f>#REF!</f>
        <v>#REF!</v>
      </c>
      <c r="G713" t="e">
        <f>#REF!</f>
        <v>#REF!</v>
      </c>
    </row>
    <row r="714" spans="1:7">
      <c r="B714" t="e">
        <f>#REF!</f>
        <v>#REF!</v>
      </c>
      <c r="C714" t="e">
        <f>#REF!</f>
        <v>#REF!</v>
      </c>
      <c r="D714" t="e">
        <f>#REF!</f>
        <v>#REF!</v>
      </c>
      <c r="E714" t="e">
        <f>#REF!</f>
        <v>#REF!</v>
      </c>
      <c r="F714" t="e">
        <f>#REF!</f>
        <v>#REF!</v>
      </c>
      <c r="G714" t="e">
        <f>#REF!</f>
        <v>#REF!</v>
      </c>
    </row>
    <row r="715" spans="1:7">
      <c r="B715" t="e">
        <f>#REF!</f>
        <v>#REF!</v>
      </c>
      <c r="C715" t="e">
        <f>#REF!</f>
        <v>#REF!</v>
      </c>
      <c r="D715" t="e">
        <f>#REF!</f>
        <v>#REF!</v>
      </c>
      <c r="E715" t="e">
        <f>#REF!</f>
        <v>#REF!</v>
      </c>
      <c r="F715" t="e">
        <f>#REF!</f>
        <v>#REF!</v>
      </c>
      <c r="G715" t="e">
        <f>#REF!</f>
        <v>#REF!</v>
      </c>
    </row>
    <row r="716" spans="1:7">
      <c r="B716" t="e">
        <f>#REF!</f>
        <v>#REF!</v>
      </c>
      <c r="C716" t="e">
        <f>#REF!</f>
        <v>#REF!</v>
      </c>
      <c r="D716" t="e">
        <f>#REF!</f>
        <v>#REF!</v>
      </c>
      <c r="E716" t="e">
        <f>#REF!</f>
        <v>#REF!</v>
      </c>
      <c r="F716" t="e">
        <f>#REF!</f>
        <v>#REF!</v>
      </c>
      <c r="G716" t="e">
        <f>#REF!</f>
        <v>#REF!</v>
      </c>
    </row>
    <row r="717" spans="1:7">
      <c r="B717" t="e">
        <f>#REF!</f>
        <v>#REF!</v>
      </c>
      <c r="C717" t="e">
        <f>#REF!</f>
        <v>#REF!</v>
      </c>
      <c r="D717" t="e">
        <f>#REF!</f>
        <v>#REF!</v>
      </c>
      <c r="E717" t="e">
        <f>#REF!</f>
        <v>#REF!</v>
      </c>
      <c r="F717" t="e">
        <f>#REF!</f>
        <v>#REF!</v>
      </c>
      <c r="G717" t="e">
        <f>#REF!</f>
        <v>#REF!</v>
      </c>
    </row>
    <row r="718" spans="1:7">
      <c r="B718" t="e">
        <f>#REF!</f>
        <v>#REF!</v>
      </c>
      <c r="C718" t="e">
        <f>#REF!</f>
        <v>#REF!</v>
      </c>
      <c r="D718" t="e">
        <f>#REF!</f>
        <v>#REF!</v>
      </c>
      <c r="E718" t="e">
        <f>#REF!</f>
        <v>#REF!</v>
      </c>
      <c r="F718" t="e">
        <f>#REF!</f>
        <v>#REF!</v>
      </c>
      <c r="G718" t="e">
        <f>#REF!</f>
        <v>#REF!</v>
      </c>
    </row>
    <row r="719" spans="1:7">
      <c r="B719" t="e">
        <f>#REF!</f>
        <v>#REF!</v>
      </c>
      <c r="C719" t="e">
        <f>#REF!</f>
        <v>#REF!</v>
      </c>
      <c r="D719" t="e">
        <f>#REF!</f>
        <v>#REF!</v>
      </c>
      <c r="E719" t="e">
        <f>#REF!</f>
        <v>#REF!</v>
      </c>
      <c r="F719" t="e">
        <f>#REF!</f>
        <v>#REF!</v>
      </c>
      <c r="G719" t="e">
        <f>#REF!</f>
        <v>#REF!</v>
      </c>
    </row>
    <row r="720" spans="1:7">
      <c r="B720" t="e">
        <f>#REF!</f>
        <v>#REF!</v>
      </c>
      <c r="C720" t="e">
        <f>#REF!</f>
        <v>#REF!</v>
      </c>
      <c r="D720" t="e">
        <f>#REF!</f>
        <v>#REF!</v>
      </c>
      <c r="E720" t="e">
        <f>#REF!</f>
        <v>#REF!</v>
      </c>
      <c r="F720" t="e">
        <f>#REF!</f>
        <v>#REF!</v>
      </c>
      <c r="G720" t="e">
        <f>#REF!</f>
        <v>#REF!</v>
      </c>
    </row>
    <row r="721" spans="1:7">
      <c r="A721" t="s">
        <v>766</v>
      </c>
      <c r="B721">
        <v>3716</v>
      </c>
      <c r="C721">
        <v>1579901773206</v>
      </c>
      <c r="D721">
        <v>42460</v>
      </c>
      <c r="E721" t="s">
        <v>729</v>
      </c>
      <c r="F721" t="s">
        <v>1750</v>
      </c>
      <c r="G721" t="s">
        <v>1751</v>
      </c>
    </row>
    <row r="722" spans="1:7">
      <c r="A722" t="s">
        <v>766</v>
      </c>
      <c r="B722">
        <v>3719</v>
      </c>
      <c r="C722">
        <v>1570501372516</v>
      </c>
      <c r="D722">
        <v>42369</v>
      </c>
      <c r="E722" t="s">
        <v>729</v>
      </c>
      <c r="F722" t="s">
        <v>1712</v>
      </c>
      <c r="G722" t="s">
        <v>1713</v>
      </c>
    </row>
    <row r="723" spans="1:7">
      <c r="A723" t="s">
        <v>766</v>
      </c>
      <c r="B723">
        <v>3724</v>
      </c>
      <c r="C723">
        <v>1579901717764</v>
      </c>
      <c r="D723">
        <v>42141</v>
      </c>
      <c r="E723" t="s">
        <v>729</v>
      </c>
      <c r="F723" t="s">
        <v>1714</v>
      </c>
      <c r="G723" t="s">
        <v>1715</v>
      </c>
    </row>
    <row r="724" spans="1:7">
      <c r="A724" t="s">
        <v>766</v>
      </c>
      <c r="B724">
        <v>3733</v>
      </c>
      <c r="C724">
        <v>1579901745041</v>
      </c>
      <c r="D724">
        <v>42298</v>
      </c>
      <c r="E724" t="s">
        <v>729</v>
      </c>
      <c r="F724" t="s">
        <v>1716</v>
      </c>
      <c r="G724" t="s">
        <v>1717</v>
      </c>
    </row>
    <row r="725" spans="1:7">
      <c r="A725" t="s">
        <v>766</v>
      </c>
      <c r="B725">
        <v>3734</v>
      </c>
      <c r="C725">
        <v>1579901769128</v>
      </c>
      <c r="D725">
        <v>42436</v>
      </c>
      <c r="E725" t="s">
        <v>729</v>
      </c>
      <c r="F725" t="s">
        <v>1718</v>
      </c>
      <c r="G725" t="s">
        <v>1719</v>
      </c>
    </row>
    <row r="726" spans="1:7">
      <c r="A726" t="s">
        <v>766</v>
      </c>
      <c r="B726">
        <v>3738</v>
      </c>
      <c r="C726">
        <v>1579901770479</v>
      </c>
      <c r="D726">
        <v>42444</v>
      </c>
      <c r="E726" t="s">
        <v>729</v>
      </c>
      <c r="F726" t="s">
        <v>1752</v>
      </c>
      <c r="G726" t="s">
        <v>1753</v>
      </c>
    </row>
    <row r="727" spans="1:7">
      <c r="A727" t="s">
        <v>766</v>
      </c>
      <c r="B727">
        <v>3714</v>
      </c>
      <c r="C727">
        <v>1579901739172</v>
      </c>
      <c r="D727">
        <v>42269</v>
      </c>
      <c r="E727" t="s">
        <v>730</v>
      </c>
      <c r="F727" t="s">
        <v>1754</v>
      </c>
      <c r="G727" t="s">
        <v>101</v>
      </c>
    </row>
    <row r="728" spans="1:7">
      <c r="A728" t="s">
        <v>766</v>
      </c>
      <c r="B728">
        <v>3715</v>
      </c>
      <c r="C728">
        <v>1570501372826</v>
      </c>
      <c r="D728">
        <v>42386</v>
      </c>
      <c r="E728" t="s">
        <v>730</v>
      </c>
      <c r="F728" t="s">
        <v>1755</v>
      </c>
      <c r="G728" t="s">
        <v>1756</v>
      </c>
    </row>
    <row r="729" spans="1:7">
      <c r="A729" t="s">
        <v>766</v>
      </c>
      <c r="B729">
        <v>3725</v>
      </c>
      <c r="C729">
        <v>1579901779280</v>
      </c>
      <c r="D729">
        <v>42499</v>
      </c>
      <c r="E729" t="s">
        <v>730</v>
      </c>
      <c r="F729" t="s">
        <v>1723</v>
      </c>
      <c r="G729" t="s">
        <v>855</v>
      </c>
    </row>
    <row r="730" spans="1:7">
      <c r="A730" t="s">
        <v>766</v>
      </c>
      <c r="B730">
        <v>3726</v>
      </c>
      <c r="C730">
        <v>1579901753493</v>
      </c>
      <c r="D730">
        <v>42500</v>
      </c>
      <c r="E730" t="s">
        <v>730</v>
      </c>
      <c r="F730" t="s">
        <v>1724</v>
      </c>
      <c r="G730" t="s">
        <v>1725</v>
      </c>
    </row>
    <row r="731" spans="1:7">
      <c r="A731" t="s">
        <v>766</v>
      </c>
      <c r="B731">
        <v>3735</v>
      </c>
      <c r="C731">
        <v>1579901736718</v>
      </c>
      <c r="D731">
        <v>42256</v>
      </c>
      <c r="E731" t="s">
        <v>730</v>
      </c>
      <c r="F731" t="s">
        <v>1726</v>
      </c>
      <c r="G731" t="s">
        <v>1727</v>
      </c>
    </row>
    <row r="732" spans="1:7">
      <c r="A732" t="s">
        <v>766</v>
      </c>
      <c r="B732">
        <v>3739</v>
      </c>
      <c r="C732">
        <v>1529902648251</v>
      </c>
      <c r="D732">
        <v>42292</v>
      </c>
      <c r="E732" t="s">
        <v>730</v>
      </c>
      <c r="F732" t="s">
        <v>1757</v>
      </c>
      <c r="G732" t="s">
        <v>1758</v>
      </c>
    </row>
    <row r="733" spans="1:7">
      <c r="A733" t="s">
        <v>766</v>
      </c>
      <c r="B733">
        <v>3761</v>
      </c>
      <c r="C733">
        <v>1579901769519</v>
      </c>
      <c r="D733">
        <v>42438</v>
      </c>
      <c r="E733" t="s">
        <v>729</v>
      </c>
      <c r="F733" t="s">
        <v>486</v>
      </c>
      <c r="G733" t="s">
        <v>1832</v>
      </c>
    </row>
    <row r="734" spans="1:7">
      <c r="A734" t="s">
        <v>766</v>
      </c>
      <c r="B734">
        <v>3766</v>
      </c>
      <c r="C734">
        <v>1579901745318</v>
      </c>
      <c r="D734">
        <v>42299</v>
      </c>
      <c r="E734" t="s">
        <v>730</v>
      </c>
      <c r="F734" t="s">
        <v>917</v>
      </c>
      <c r="G734" t="s">
        <v>1722</v>
      </c>
    </row>
    <row r="736" spans="1:7">
      <c r="A736" t="s">
        <v>767</v>
      </c>
      <c r="B736">
        <v>3729</v>
      </c>
      <c r="C736">
        <v>1229901590295</v>
      </c>
      <c r="D736">
        <v>42406</v>
      </c>
      <c r="E736" t="s">
        <v>729</v>
      </c>
      <c r="F736" t="s">
        <v>1759</v>
      </c>
      <c r="G736" t="s">
        <v>1850</v>
      </c>
    </row>
    <row r="737" spans="1:7">
      <c r="A737" t="s">
        <v>767</v>
      </c>
      <c r="B737">
        <v>3742</v>
      </c>
      <c r="C737">
        <v>1101402536485</v>
      </c>
      <c r="D737">
        <v>42382</v>
      </c>
      <c r="E737" t="s">
        <v>729</v>
      </c>
      <c r="F737" t="s">
        <v>1728</v>
      </c>
      <c r="G737" t="s">
        <v>1729</v>
      </c>
    </row>
    <row r="738" spans="1:7">
      <c r="A738" t="s">
        <v>767</v>
      </c>
      <c r="B738">
        <v>3746</v>
      </c>
      <c r="C738">
        <v>1570501373741</v>
      </c>
      <c r="D738">
        <v>42504</v>
      </c>
      <c r="E738" t="s">
        <v>729</v>
      </c>
      <c r="F738" t="s">
        <v>1730</v>
      </c>
      <c r="G738" t="s">
        <v>1731</v>
      </c>
    </row>
    <row r="739" spans="1:7">
      <c r="A739" t="s">
        <v>767</v>
      </c>
      <c r="B739">
        <v>3750</v>
      </c>
      <c r="C739">
        <v>1139600797347</v>
      </c>
      <c r="D739">
        <v>42352</v>
      </c>
      <c r="E739" t="s">
        <v>729</v>
      </c>
      <c r="F739" t="s">
        <v>1732</v>
      </c>
      <c r="G739" t="s">
        <v>313</v>
      </c>
    </row>
    <row r="740" spans="1:7">
      <c r="A740" t="s">
        <v>767</v>
      </c>
      <c r="B740">
        <v>3728</v>
      </c>
      <c r="C740">
        <v>1579901743943</v>
      </c>
      <c r="D740">
        <v>42292</v>
      </c>
      <c r="E740" t="s">
        <v>730</v>
      </c>
      <c r="F740" t="s">
        <v>1761</v>
      </c>
      <c r="G740" t="s">
        <v>1762</v>
      </c>
    </row>
    <row r="741" spans="1:7">
      <c r="A741" t="s">
        <v>767</v>
      </c>
      <c r="B741">
        <v>3743</v>
      </c>
      <c r="C741">
        <v>1570501371790</v>
      </c>
      <c r="D741">
        <v>42276</v>
      </c>
      <c r="E741" t="s">
        <v>730</v>
      </c>
      <c r="F741" t="s">
        <v>1733</v>
      </c>
      <c r="G741" t="s">
        <v>1734</v>
      </c>
    </row>
    <row r="742" spans="1:7">
      <c r="A742" t="s">
        <v>767</v>
      </c>
      <c r="B742">
        <v>3744</v>
      </c>
      <c r="C742">
        <v>1567700111603</v>
      </c>
      <c r="D742">
        <v>42475</v>
      </c>
      <c r="E742" t="s">
        <v>730</v>
      </c>
      <c r="F742" t="s">
        <v>1735</v>
      </c>
      <c r="G742" t="s">
        <v>1736</v>
      </c>
    </row>
    <row r="743" spans="1:7">
      <c r="A743" t="s">
        <v>767</v>
      </c>
      <c r="B743">
        <v>3747</v>
      </c>
      <c r="C743">
        <v>1570501372699</v>
      </c>
      <c r="D743">
        <v>42382</v>
      </c>
      <c r="E743" t="s">
        <v>730</v>
      </c>
      <c r="F743" t="s">
        <v>1737</v>
      </c>
      <c r="G743" t="s">
        <v>1738</v>
      </c>
    </row>
    <row r="744" spans="1:7">
      <c r="A744" t="s">
        <v>767</v>
      </c>
      <c r="B744">
        <v>3748</v>
      </c>
      <c r="C744">
        <v>1567700102451</v>
      </c>
      <c r="D744">
        <v>42277</v>
      </c>
      <c r="E744" t="s">
        <v>730</v>
      </c>
      <c r="F744" t="s">
        <v>1739</v>
      </c>
      <c r="G744" t="s">
        <v>1254</v>
      </c>
    </row>
    <row r="745" spans="1:7">
      <c r="A745" t="s">
        <v>767</v>
      </c>
      <c r="B745">
        <v>3751</v>
      </c>
      <c r="C745">
        <v>1570501373342</v>
      </c>
      <c r="D745">
        <v>42461</v>
      </c>
      <c r="E745" t="s">
        <v>730</v>
      </c>
      <c r="F745" t="s">
        <v>581</v>
      </c>
      <c r="G745" t="s">
        <v>1740</v>
      </c>
    </row>
    <row r="746" spans="1:7">
      <c r="A746" t="s">
        <v>767</v>
      </c>
      <c r="B746">
        <v>3752</v>
      </c>
      <c r="C746">
        <v>1570501371960</v>
      </c>
      <c r="D746">
        <v>42295</v>
      </c>
      <c r="E746" t="s">
        <v>730</v>
      </c>
      <c r="F746" t="s">
        <v>1741</v>
      </c>
      <c r="G746" t="s">
        <v>856</v>
      </c>
    </row>
    <row r="748" spans="1:7">
      <c r="A748" t="s">
        <v>768</v>
      </c>
      <c r="B748">
        <v>3619</v>
      </c>
      <c r="C748">
        <v>1409904304887</v>
      </c>
      <c r="D748">
        <v>41759</v>
      </c>
      <c r="E748" t="s">
        <v>729</v>
      </c>
      <c r="F748" t="s">
        <v>82</v>
      </c>
      <c r="G748" t="s">
        <v>1198</v>
      </c>
    </row>
    <row r="749" spans="1:7">
      <c r="A749" t="s">
        <v>768</v>
      </c>
      <c r="B749">
        <v>3621</v>
      </c>
      <c r="C749">
        <v>1579901679447</v>
      </c>
      <c r="D749">
        <v>41910</v>
      </c>
      <c r="E749" t="s">
        <v>729</v>
      </c>
      <c r="F749" t="s">
        <v>1143</v>
      </c>
      <c r="G749" t="s">
        <v>1144</v>
      </c>
    </row>
    <row r="750" spans="1:7">
      <c r="A750" t="s">
        <v>768</v>
      </c>
      <c r="B750">
        <v>3622</v>
      </c>
      <c r="C750">
        <v>1579901682944</v>
      </c>
      <c r="D750">
        <v>41928</v>
      </c>
      <c r="E750" t="s">
        <v>729</v>
      </c>
      <c r="F750" t="s">
        <v>1145</v>
      </c>
      <c r="G750" t="s">
        <v>1146</v>
      </c>
    </row>
    <row r="751" spans="1:7">
      <c r="A751" t="s">
        <v>768</v>
      </c>
      <c r="B751">
        <v>3623</v>
      </c>
      <c r="C751">
        <v>1579901682251</v>
      </c>
      <c r="D751">
        <v>41925</v>
      </c>
      <c r="E751" t="s">
        <v>729</v>
      </c>
      <c r="F751" t="s">
        <v>1147</v>
      </c>
      <c r="G751" t="s">
        <v>85</v>
      </c>
    </row>
    <row r="752" spans="1:7">
      <c r="A752" t="s">
        <v>768</v>
      </c>
      <c r="B752">
        <v>3624</v>
      </c>
      <c r="C752">
        <v>1579901684963</v>
      </c>
      <c r="D752">
        <v>41939</v>
      </c>
      <c r="E752" t="s">
        <v>729</v>
      </c>
      <c r="F752" t="s">
        <v>1148</v>
      </c>
      <c r="G752" t="s">
        <v>862</v>
      </c>
    </row>
    <row r="753" spans="1:7">
      <c r="A753" t="s">
        <v>768</v>
      </c>
      <c r="B753">
        <v>3625</v>
      </c>
      <c r="C753">
        <v>1139600763485</v>
      </c>
      <c r="D753">
        <v>42023</v>
      </c>
      <c r="E753" t="s">
        <v>729</v>
      </c>
      <c r="F753" t="s">
        <v>1149</v>
      </c>
      <c r="G753" t="s">
        <v>34</v>
      </c>
    </row>
    <row r="754" spans="1:7">
      <c r="A754" t="s">
        <v>768</v>
      </c>
      <c r="B754">
        <v>3626</v>
      </c>
      <c r="C754">
        <v>1579901664547</v>
      </c>
      <c r="D754">
        <v>41827</v>
      </c>
      <c r="E754" t="s">
        <v>729</v>
      </c>
      <c r="F754" t="s">
        <v>1150</v>
      </c>
      <c r="G754" t="s">
        <v>1151</v>
      </c>
    </row>
    <row r="755" spans="1:7">
      <c r="A755" t="s">
        <v>768</v>
      </c>
      <c r="B755">
        <v>3627</v>
      </c>
      <c r="C755">
        <v>1579901690050</v>
      </c>
      <c r="D755">
        <v>41968</v>
      </c>
      <c r="E755" t="s">
        <v>729</v>
      </c>
      <c r="F755" t="s">
        <v>213</v>
      </c>
      <c r="G755" t="s">
        <v>315</v>
      </c>
    </row>
    <row r="756" spans="1:7">
      <c r="A756" t="s">
        <v>768</v>
      </c>
      <c r="B756">
        <v>3628</v>
      </c>
      <c r="C756">
        <v>1570501367695</v>
      </c>
      <c r="D756">
        <v>41912</v>
      </c>
      <c r="E756" t="s">
        <v>729</v>
      </c>
      <c r="F756" t="s">
        <v>1152</v>
      </c>
      <c r="G756" t="s">
        <v>252</v>
      </c>
    </row>
    <row r="757" spans="1:7">
      <c r="A757" t="s">
        <v>768</v>
      </c>
      <c r="B757">
        <v>3629</v>
      </c>
      <c r="C757">
        <v>1570501368411</v>
      </c>
      <c r="D757">
        <v>41961</v>
      </c>
      <c r="E757" t="s">
        <v>729</v>
      </c>
      <c r="F757" t="s">
        <v>650</v>
      </c>
      <c r="G757" t="s">
        <v>1153</v>
      </c>
    </row>
    <row r="758" spans="1:7">
      <c r="A758" t="s">
        <v>768</v>
      </c>
      <c r="B758">
        <v>3722</v>
      </c>
      <c r="C758">
        <v>1579901675581</v>
      </c>
      <c r="D758">
        <v>41889</v>
      </c>
      <c r="E758" t="s">
        <v>729</v>
      </c>
      <c r="F758" t="s">
        <v>1763</v>
      </c>
      <c r="G758" t="s">
        <v>1764</v>
      </c>
    </row>
    <row r="759" spans="1:7">
      <c r="A759" t="s">
        <v>768</v>
      </c>
      <c r="B759">
        <v>3723</v>
      </c>
      <c r="C759">
        <v>1939900931912</v>
      </c>
      <c r="D759">
        <v>42109</v>
      </c>
      <c r="E759" t="s">
        <v>729</v>
      </c>
      <c r="F759" t="s">
        <v>1824</v>
      </c>
      <c r="G759" t="s">
        <v>1766</v>
      </c>
    </row>
    <row r="760" spans="1:7">
      <c r="A760" t="s">
        <v>768</v>
      </c>
      <c r="B760">
        <v>3736</v>
      </c>
      <c r="C760">
        <v>1101000524431</v>
      </c>
      <c r="D760">
        <v>42099</v>
      </c>
      <c r="E760" t="s">
        <v>729</v>
      </c>
      <c r="F760" t="s">
        <v>1742</v>
      </c>
      <c r="G760" t="s">
        <v>787</v>
      </c>
    </row>
    <row r="761" spans="1:7">
      <c r="A761" t="s">
        <v>768</v>
      </c>
      <c r="B761">
        <v>3630</v>
      </c>
      <c r="C761">
        <v>1570501368021</v>
      </c>
      <c r="D761">
        <v>41936</v>
      </c>
      <c r="E761" t="s">
        <v>730</v>
      </c>
      <c r="F761" t="s">
        <v>1154</v>
      </c>
      <c r="G761" t="s">
        <v>128</v>
      </c>
    </row>
    <row r="762" spans="1:7">
      <c r="A762" t="s">
        <v>768</v>
      </c>
      <c r="B762">
        <v>3631</v>
      </c>
      <c r="C762">
        <v>1567700092391</v>
      </c>
      <c r="D762">
        <v>42042</v>
      </c>
      <c r="E762" t="s">
        <v>730</v>
      </c>
      <c r="F762" t="s">
        <v>1155</v>
      </c>
      <c r="G762" t="s">
        <v>1156</v>
      </c>
    </row>
    <row r="763" spans="1:7">
      <c r="A763" t="s">
        <v>768</v>
      </c>
      <c r="B763">
        <v>3632</v>
      </c>
      <c r="C763">
        <v>1579901664385</v>
      </c>
      <c r="D763">
        <v>41827</v>
      </c>
      <c r="E763" t="s">
        <v>730</v>
      </c>
      <c r="F763" t="s">
        <v>1217</v>
      </c>
      <c r="G763" t="s">
        <v>1109</v>
      </c>
    </row>
    <row r="764" spans="1:7">
      <c r="A764" t="s">
        <v>768</v>
      </c>
      <c r="B764">
        <v>3633</v>
      </c>
      <c r="C764">
        <v>1570501367512</v>
      </c>
      <c r="D764">
        <v>41898</v>
      </c>
      <c r="E764" t="s">
        <v>730</v>
      </c>
      <c r="F764" t="s">
        <v>1157</v>
      </c>
      <c r="G764" t="s">
        <v>1158</v>
      </c>
    </row>
    <row r="765" spans="1:7">
      <c r="A765" t="s">
        <v>768</v>
      </c>
      <c r="B765">
        <v>3634</v>
      </c>
      <c r="C765">
        <v>1570501367008</v>
      </c>
      <c r="D765">
        <v>41859</v>
      </c>
      <c r="E765" t="s">
        <v>730</v>
      </c>
      <c r="F765" t="s">
        <v>655</v>
      </c>
      <c r="G765" t="s">
        <v>1159</v>
      </c>
    </row>
    <row r="766" spans="1:7">
      <c r="A766" t="s">
        <v>768</v>
      </c>
      <c r="B766">
        <v>3635</v>
      </c>
      <c r="C766">
        <v>1129701660614</v>
      </c>
      <c r="D766">
        <v>42069</v>
      </c>
      <c r="E766" t="s">
        <v>730</v>
      </c>
      <c r="F766" t="s">
        <v>1160</v>
      </c>
      <c r="G766" t="s">
        <v>1161</v>
      </c>
    </row>
    <row r="767" spans="1:7">
      <c r="A767" t="s">
        <v>768</v>
      </c>
      <c r="B767">
        <v>3636</v>
      </c>
      <c r="C767">
        <v>1570501366842</v>
      </c>
      <c r="D767">
        <v>41850</v>
      </c>
      <c r="E767" t="s">
        <v>730</v>
      </c>
      <c r="F767" t="s">
        <v>1162</v>
      </c>
      <c r="G767" t="s">
        <v>1163</v>
      </c>
    </row>
    <row r="768" spans="1:7">
      <c r="A768" t="s">
        <v>768</v>
      </c>
      <c r="B768">
        <v>3637</v>
      </c>
      <c r="C768">
        <v>1579901670415</v>
      </c>
      <c r="D768">
        <v>41859</v>
      </c>
      <c r="E768" t="s">
        <v>730</v>
      </c>
      <c r="F768" t="s">
        <v>1164</v>
      </c>
      <c r="G768" t="s">
        <v>1165</v>
      </c>
    </row>
    <row r="769" spans="1:7">
      <c r="A769" t="s">
        <v>768</v>
      </c>
      <c r="B769">
        <v>3638</v>
      </c>
      <c r="C769">
        <v>1570501367741</v>
      </c>
      <c r="D769">
        <v>41910</v>
      </c>
      <c r="E769" t="s">
        <v>730</v>
      </c>
      <c r="F769" t="s">
        <v>1166</v>
      </c>
      <c r="G769" t="s">
        <v>210</v>
      </c>
    </row>
    <row r="770" spans="1:7">
      <c r="A770" t="s">
        <v>768</v>
      </c>
      <c r="B770">
        <v>3639</v>
      </c>
      <c r="C770">
        <v>1579901667431</v>
      </c>
      <c r="D770">
        <v>41840</v>
      </c>
      <c r="E770" t="s">
        <v>730</v>
      </c>
      <c r="F770" t="s">
        <v>1167</v>
      </c>
      <c r="G770" t="s">
        <v>1168</v>
      </c>
    </row>
    <row r="771" spans="1:7">
      <c r="A771" t="s">
        <v>768</v>
      </c>
      <c r="B771">
        <v>3737</v>
      </c>
      <c r="C771">
        <v>1570501369795</v>
      </c>
      <c r="D771">
        <v>42085</v>
      </c>
      <c r="E771" t="s">
        <v>730</v>
      </c>
      <c r="F771" t="s">
        <v>1743</v>
      </c>
      <c r="G771" t="s">
        <v>1744</v>
      </c>
    </row>
    <row r="772" spans="1:7">
      <c r="A772" t="s">
        <v>768</v>
      </c>
      <c r="B772">
        <v>3740</v>
      </c>
      <c r="C772">
        <v>1570501366559</v>
      </c>
      <c r="D772">
        <v>41828</v>
      </c>
      <c r="E772" t="s">
        <v>730</v>
      </c>
      <c r="F772" t="s">
        <v>1773</v>
      </c>
      <c r="G772" t="s">
        <v>131</v>
      </c>
    </row>
    <row r="774" spans="1:7">
      <c r="A774" t="s">
        <v>769</v>
      </c>
      <c r="B774">
        <v>3617</v>
      </c>
      <c r="C774">
        <v>1570501365773</v>
      </c>
      <c r="D774">
        <v>41760</v>
      </c>
      <c r="E774" t="s">
        <v>729</v>
      </c>
      <c r="F774" t="s">
        <v>1199</v>
      </c>
      <c r="G774" t="s">
        <v>1200</v>
      </c>
    </row>
    <row r="775" spans="1:7">
      <c r="A775" t="s">
        <v>769</v>
      </c>
      <c r="B775">
        <v>3640</v>
      </c>
      <c r="C775">
        <v>1570501367202</v>
      </c>
      <c r="D775">
        <v>41874</v>
      </c>
      <c r="E775" t="s">
        <v>729</v>
      </c>
      <c r="F775" t="s">
        <v>1169</v>
      </c>
      <c r="G775" t="s">
        <v>1170</v>
      </c>
    </row>
    <row r="776" spans="1:7">
      <c r="A776" t="s">
        <v>769</v>
      </c>
      <c r="B776">
        <v>3641</v>
      </c>
      <c r="C776">
        <v>1570501366524</v>
      </c>
      <c r="D776">
        <v>41815</v>
      </c>
      <c r="E776" t="s">
        <v>729</v>
      </c>
      <c r="F776" t="s">
        <v>1171</v>
      </c>
      <c r="G776" t="s">
        <v>7</v>
      </c>
    </row>
    <row r="777" spans="1:7">
      <c r="A777" t="s">
        <v>769</v>
      </c>
      <c r="B777">
        <v>3642</v>
      </c>
      <c r="C777">
        <v>1570501367377</v>
      </c>
      <c r="D777">
        <v>41894</v>
      </c>
      <c r="E777" t="s">
        <v>729</v>
      </c>
      <c r="F777" t="s">
        <v>1172</v>
      </c>
      <c r="G777" t="s">
        <v>152</v>
      </c>
    </row>
    <row r="778" spans="1:7">
      <c r="A778" t="s">
        <v>769</v>
      </c>
      <c r="B778">
        <v>3643</v>
      </c>
      <c r="C778">
        <v>1579901675174</v>
      </c>
      <c r="D778">
        <v>41891</v>
      </c>
      <c r="E778" t="s">
        <v>729</v>
      </c>
      <c r="F778" t="s">
        <v>1173</v>
      </c>
      <c r="G778" t="s">
        <v>240</v>
      </c>
    </row>
    <row r="779" spans="1:7">
      <c r="A779" t="s">
        <v>769</v>
      </c>
      <c r="B779">
        <v>3644</v>
      </c>
      <c r="C779">
        <v>1579901703372</v>
      </c>
      <c r="D779">
        <v>42047</v>
      </c>
      <c r="E779" t="s">
        <v>729</v>
      </c>
      <c r="F779" t="s">
        <v>1174</v>
      </c>
      <c r="G779" t="s">
        <v>1175</v>
      </c>
    </row>
    <row r="780" spans="1:7">
      <c r="A780" t="s">
        <v>769</v>
      </c>
      <c r="B780">
        <v>3645</v>
      </c>
      <c r="C780">
        <v>1579901695418</v>
      </c>
      <c r="D780">
        <v>41996</v>
      </c>
      <c r="E780" t="s">
        <v>729</v>
      </c>
      <c r="F780" t="s">
        <v>1176</v>
      </c>
      <c r="G780" t="s">
        <v>1259</v>
      </c>
    </row>
    <row r="781" spans="1:7">
      <c r="A781" t="s">
        <v>769</v>
      </c>
      <c r="B781">
        <v>3646</v>
      </c>
      <c r="C781">
        <v>1579901700519</v>
      </c>
      <c r="D781">
        <v>42030</v>
      </c>
      <c r="E781" t="s">
        <v>729</v>
      </c>
      <c r="F781" t="s">
        <v>1177</v>
      </c>
      <c r="G781" t="s">
        <v>1178</v>
      </c>
    </row>
    <row r="782" spans="1:7">
      <c r="A782" t="s">
        <v>769</v>
      </c>
      <c r="B782">
        <v>3647</v>
      </c>
      <c r="C782">
        <v>1579901701752</v>
      </c>
      <c r="D782">
        <v>42035</v>
      </c>
      <c r="E782" t="s">
        <v>729</v>
      </c>
      <c r="F782" t="s">
        <v>601</v>
      </c>
      <c r="G782" t="s">
        <v>1179</v>
      </c>
    </row>
    <row r="783" spans="1:7">
      <c r="A783" t="s">
        <v>769</v>
      </c>
      <c r="B783">
        <v>3648</v>
      </c>
      <c r="C783">
        <v>1570501368888</v>
      </c>
      <c r="D783">
        <v>41993</v>
      </c>
      <c r="E783" t="s">
        <v>729</v>
      </c>
      <c r="F783" t="s">
        <v>665</v>
      </c>
      <c r="G783" t="s">
        <v>222</v>
      </c>
    </row>
    <row r="784" spans="1:7">
      <c r="A784" t="s">
        <v>769</v>
      </c>
      <c r="B784">
        <v>3727</v>
      </c>
      <c r="C784">
        <v>1570501367342</v>
      </c>
      <c r="D784">
        <v>41887</v>
      </c>
      <c r="E784" t="s">
        <v>729</v>
      </c>
      <c r="F784" t="s">
        <v>1767</v>
      </c>
      <c r="G784" t="s">
        <v>1768</v>
      </c>
    </row>
    <row r="785" spans="1:7">
      <c r="A785" t="s">
        <v>769</v>
      </c>
      <c r="B785">
        <v>3731</v>
      </c>
      <c r="C785">
        <v>1409600568191</v>
      </c>
      <c r="D785">
        <v>41848</v>
      </c>
      <c r="E785" t="s">
        <v>729</v>
      </c>
      <c r="F785" t="s">
        <v>1055</v>
      </c>
      <c r="G785" t="s">
        <v>1769</v>
      </c>
    </row>
    <row r="786" spans="1:7">
      <c r="A786" t="s">
        <v>769</v>
      </c>
      <c r="B786">
        <v>3745</v>
      </c>
      <c r="C786">
        <v>1579901700837</v>
      </c>
      <c r="D786">
        <v>42030</v>
      </c>
      <c r="E786" t="s">
        <v>729</v>
      </c>
      <c r="F786" t="s">
        <v>1746</v>
      </c>
      <c r="G786" t="s">
        <v>95</v>
      </c>
    </row>
    <row r="787" spans="1:7">
      <c r="A787" t="s">
        <v>769</v>
      </c>
      <c r="B787">
        <v>3753</v>
      </c>
      <c r="C787">
        <v>1570501367041</v>
      </c>
      <c r="D787">
        <v>41866</v>
      </c>
      <c r="E787" t="s">
        <v>729</v>
      </c>
      <c r="F787" t="s">
        <v>1812</v>
      </c>
      <c r="G787" t="s">
        <v>1748</v>
      </c>
    </row>
    <row r="788" spans="1:7">
      <c r="A788" t="s">
        <v>769</v>
      </c>
      <c r="B788">
        <v>3616</v>
      </c>
      <c r="C788">
        <v>1570501365820</v>
      </c>
      <c r="D788">
        <v>41762</v>
      </c>
      <c r="E788" t="s">
        <v>730</v>
      </c>
      <c r="F788" t="s">
        <v>1201</v>
      </c>
      <c r="G788" t="s">
        <v>1092</v>
      </c>
    </row>
    <row r="789" spans="1:7">
      <c r="A789" t="s">
        <v>769</v>
      </c>
      <c r="B789">
        <v>3650</v>
      </c>
      <c r="C789">
        <v>1570501366354</v>
      </c>
      <c r="D789">
        <v>41811</v>
      </c>
      <c r="E789" t="s">
        <v>730</v>
      </c>
      <c r="F789" t="s">
        <v>1180</v>
      </c>
      <c r="G789" t="s">
        <v>1181</v>
      </c>
    </row>
    <row r="790" spans="1:7">
      <c r="A790" t="s">
        <v>769</v>
      </c>
      <c r="B790">
        <v>3651</v>
      </c>
      <c r="C790">
        <v>1570501366095</v>
      </c>
      <c r="D790">
        <v>41781</v>
      </c>
      <c r="E790" t="s">
        <v>730</v>
      </c>
      <c r="F790" t="s">
        <v>1182</v>
      </c>
      <c r="G790" t="s">
        <v>1183</v>
      </c>
    </row>
    <row r="791" spans="1:7">
      <c r="A791" t="s">
        <v>769</v>
      </c>
      <c r="B791">
        <v>3652</v>
      </c>
      <c r="C791">
        <v>1570501369728</v>
      </c>
      <c r="D791">
        <v>42082</v>
      </c>
      <c r="E791" t="s">
        <v>730</v>
      </c>
      <c r="F791" t="s">
        <v>1184</v>
      </c>
      <c r="G791" t="s">
        <v>1185</v>
      </c>
    </row>
    <row r="792" spans="1:7">
      <c r="A792" t="s">
        <v>769</v>
      </c>
      <c r="B792">
        <v>3653</v>
      </c>
      <c r="C792">
        <v>1579901667449</v>
      </c>
      <c r="D792">
        <v>41840</v>
      </c>
      <c r="E792" t="s">
        <v>730</v>
      </c>
      <c r="F792" t="s">
        <v>1186</v>
      </c>
      <c r="G792" t="s">
        <v>1168</v>
      </c>
    </row>
    <row r="793" spans="1:7">
      <c r="A793" t="s">
        <v>769</v>
      </c>
      <c r="B793">
        <v>3655</v>
      </c>
      <c r="C793">
        <v>1570501368560</v>
      </c>
      <c r="D793">
        <v>41974</v>
      </c>
      <c r="E793" t="s">
        <v>730</v>
      </c>
      <c r="F793" t="s">
        <v>1218</v>
      </c>
      <c r="G793" t="s">
        <v>1189</v>
      </c>
    </row>
    <row r="794" spans="1:7">
      <c r="A794" t="s">
        <v>769</v>
      </c>
      <c r="B794">
        <v>3656</v>
      </c>
      <c r="C794">
        <v>1570501366338</v>
      </c>
      <c r="D794">
        <v>41808</v>
      </c>
      <c r="E794" t="s">
        <v>730</v>
      </c>
      <c r="F794" t="s">
        <v>1190</v>
      </c>
      <c r="G794" t="s">
        <v>164</v>
      </c>
    </row>
    <row r="795" spans="1:7">
      <c r="A795" t="s">
        <v>769</v>
      </c>
      <c r="B795">
        <v>3657</v>
      </c>
      <c r="C795">
        <v>1100202160928</v>
      </c>
      <c r="D795">
        <v>41855</v>
      </c>
      <c r="E795" t="s">
        <v>730</v>
      </c>
      <c r="F795" t="s">
        <v>1191</v>
      </c>
      <c r="G795" t="s">
        <v>129</v>
      </c>
    </row>
    <row r="796" spans="1:7">
      <c r="A796" t="s">
        <v>769</v>
      </c>
      <c r="B796">
        <v>3658</v>
      </c>
      <c r="C796">
        <v>1570501369787</v>
      </c>
      <c r="D796">
        <v>42087</v>
      </c>
      <c r="E796" t="s">
        <v>730</v>
      </c>
      <c r="F796" t="s">
        <v>1192</v>
      </c>
      <c r="G796" t="s">
        <v>1193</v>
      </c>
    </row>
    <row r="797" spans="1:7">
      <c r="A797" t="s">
        <v>769</v>
      </c>
      <c r="B797">
        <v>3730</v>
      </c>
      <c r="C797">
        <v>1570501370106</v>
      </c>
      <c r="D797">
        <v>42113</v>
      </c>
      <c r="E797" t="s">
        <v>730</v>
      </c>
      <c r="F797" t="s">
        <v>1770</v>
      </c>
      <c r="G797" t="s">
        <v>1771</v>
      </c>
    </row>
    <row r="798" spans="1:7">
      <c r="A798" t="s">
        <v>769</v>
      </c>
      <c r="B798">
        <v>3767</v>
      </c>
      <c r="C798">
        <v>1570501366851</v>
      </c>
      <c r="D798">
        <v>41850</v>
      </c>
      <c r="E798" t="s">
        <v>729</v>
      </c>
      <c r="F798" t="s">
        <v>490</v>
      </c>
      <c r="G798" t="s">
        <v>1846</v>
      </c>
    </row>
    <row r="800" spans="1:7">
      <c r="A800" t="s">
        <v>770</v>
      </c>
      <c r="B800">
        <v>3500</v>
      </c>
      <c r="C800">
        <v>1570501361611</v>
      </c>
      <c r="D800">
        <v>41418</v>
      </c>
      <c r="E800" t="s">
        <v>729</v>
      </c>
      <c r="F800" t="s">
        <v>941</v>
      </c>
      <c r="G800" t="s">
        <v>850</v>
      </c>
    </row>
    <row r="801" spans="1:7">
      <c r="A801" t="s">
        <v>770</v>
      </c>
      <c r="B801">
        <v>3501</v>
      </c>
      <c r="C801">
        <v>1579901653405</v>
      </c>
      <c r="D801">
        <v>41754</v>
      </c>
      <c r="E801" t="s">
        <v>729</v>
      </c>
      <c r="F801" t="s">
        <v>942</v>
      </c>
      <c r="G801" t="s">
        <v>851</v>
      </c>
    </row>
    <row r="802" spans="1:7">
      <c r="A802" t="s">
        <v>770</v>
      </c>
      <c r="B802">
        <v>3502</v>
      </c>
      <c r="C802">
        <v>1509967035530</v>
      </c>
      <c r="D802">
        <v>41684</v>
      </c>
      <c r="E802" t="s">
        <v>729</v>
      </c>
      <c r="F802" t="s">
        <v>943</v>
      </c>
      <c r="G802" t="s">
        <v>852</v>
      </c>
    </row>
    <row r="803" spans="1:7">
      <c r="A803" t="s">
        <v>770</v>
      </c>
      <c r="B803">
        <v>3503</v>
      </c>
      <c r="C803">
        <v>1570501363380</v>
      </c>
      <c r="D803">
        <v>41562</v>
      </c>
      <c r="E803" t="s">
        <v>729</v>
      </c>
      <c r="F803" t="s">
        <v>640</v>
      </c>
      <c r="G803" t="s">
        <v>853</v>
      </c>
    </row>
    <row r="804" spans="1:7">
      <c r="A804" t="s">
        <v>770</v>
      </c>
      <c r="B804">
        <v>3504</v>
      </c>
      <c r="C804">
        <v>1579901648614</v>
      </c>
      <c r="D804">
        <v>41730</v>
      </c>
      <c r="E804" t="s">
        <v>729</v>
      </c>
      <c r="F804" t="s">
        <v>944</v>
      </c>
      <c r="G804" t="s">
        <v>854</v>
      </c>
    </row>
    <row r="805" spans="1:7">
      <c r="A805" t="s">
        <v>770</v>
      </c>
      <c r="B805">
        <v>3505</v>
      </c>
      <c r="C805">
        <v>1579901646069</v>
      </c>
      <c r="D805">
        <v>41713</v>
      </c>
      <c r="E805" t="s">
        <v>729</v>
      </c>
      <c r="F805" t="s">
        <v>945</v>
      </c>
      <c r="G805" t="s">
        <v>855</v>
      </c>
    </row>
    <row r="806" spans="1:7">
      <c r="A806" t="s">
        <v>770</v>
      </c>
      <c r="B806">
        <v>3506</v>
      </c>
      <c r="C806">
        <v>1570501362081</v>
      </c>
      <c r="D806">
        <v>41449</v>
      </c>
      <c r="E806" t="s">
        <v>729</v>
      </c>
      <c r="F806" t="s">
        <v>946</v>
      </c>
      <c r="G806" t="s">
        <v>856</v>
      </c>
    </row>
    <row r="807" spans="1:7">
      <c r="A807" t="s">
        <v>770</v>
      </c>
      <c r="B807">
        <v>3507</v>
      </c>
      <c r="C807">
        <v>1103101267576</v>
      </c>
      <c r="D807">
        <v>41515</v>
      </c>
      <c r="E807" t="s">
        <v>729</v>
      </c>
      <c r="F807" t="s">
        <v>947</v>
      </c>
      <c r="G807" t="s">
        <v>857</v>
      </c>
    </row>
    <row r="808" spans="1:7">
      <c r="A808" t="s">
        <v>770</v>
      </c>
      <c r="B808">
        <v>3508</v>
      </c>
      <c r="C808">
        <v>1579901646760</v>
      </c>
      <c r="D808">
        <v>41718</v>
      </c>
      <c r="E808" t="s">
        <v>729</v>
      </c>
      <c r="F808" t="s">
        <v>948</v>
      </c>
      <c r="G808" t="s">
        <v>858</v>
      </c>
    </row>
    <row r="809" spans="1:7">
      <c r="A809" t="s">
        <v>770</v>
      </c>
      <c r="B809">
        <v>3509</v>
      </c>
      <c r="C809">
        <v>1570501364050</v>
      </c>
      <c r="D809">
        <v>41616</v>
      </c>
      <c r="E809" t="s">
        <v>729</v>
      </c>
      <c r="F809" t="s">
        <v>949</v>
      </c>
      <c r="G809" t="s">
        <v>145</v>
      </c>
    </row>
    <row r="810" spans="1:7">
      <c r="A810" t="s">
        <v>770</v>
      </c>
      <c r="B810">
        <v>3510</v>
      </c>
      <c r="C810">
        <v>1579901638490</v>
      </c>
      <c r="D810">
        <v>41669</v>
      </c>
      <c r="E810" t="s">
        <v>729</v>
      </c>
      <c r="F810" t="s">
        <v>950</v>
      </c>
      <c r="G810" t="s">
        <v>1</v>
      </c>
    </row>
    <row r="811" spans="1:7">
      <c r="A811" t="s">
        <v>770</v>
      </c>
      <c r="B811">
        <v>3511</v>
      </c>
      <c r="C811">
        <v>1579901603751</v>
      </c>
      <c r="D811">
        <v>41477</v>
      </c>
      <c r="E811" t="s">
        <v>729</v>
      </c>
      <c r="F811" t="s">
        <v>951</v>
      </c>
      <c r="G811" t="s">
        <v>1033</v>
      </c>
    </row>
    <row r="812" spans="1:7">
      <c r="A812" t="s">
        <v>770</v>
      </c>
      <c r="B812">
        <v>3669</v>
      </c>
      <c r="C812">
        <v>1570501364289</v>
      </c>
      <c r="D812">
        <v>41623</v>
      </c>
      <c r="E812" t="s">
        <v>729</v>
      </c>
      <c r="F812" t="s">
        <v>1567</v>
      </c>
      <c r="G812" t="s">
        <v>1568</v>
      </c>
    </row>
    <row r="813" spans="1:7">
      <c r="A813" t="s">
        <v>770</v>
      </c>
      <c r="B813">
        <v>3512</v>
      </c>
      <c r="C813">
        <v>1502101058221</v>
      </c>
      <c r="D813">
        <v>41505</v>
      </c>
      <c r="E813" t="s">
        <v>730</v>
      </c>
      <c r="F813" t="s">
        <v>684</v>
      </c>
      <c r="G813" t="s">
        <v>859</v>
      </c>
    </row>
    <row r="814" spans="1:7">
      <c r="A814" t="s">
        <v>770</v>
      </c>
      <c r="B814">
        <v>3513</v>
      </c>
      <c r="C814">
        <v>1579901618502</v>
      </c>
      <c r="D814">
        <v>41557</v>
      </c>
      <c r="E814" t="s">
        <v>730</v>
      </c>
      <c r="F814" t="s">
        <v>1034</v>
      </c>
      <c r="G814" t="s">
        <v>85</v>
      </c>
    </row>
    <row r="815" spans="1:7">
      <c r="A815" t="s">
        <v>770</v>
      </c>
      <c r="B815">
        <v>3514</v>
      </c>
      <c r="C815">
        <v>1579901595243</v>
      </c>
      <c r="D815">
        <v>41421</v>
      </c>
      <c r="E815" t="s">
        <v>730</v>
      </c>
      <c r="F815" t="s">
        <v>952</v>
      </c>
      <c r="G815" t="s">
        <v>816</v>
      </c>
    </row>
    <row r="816" spans="1:7">
      <c r="A816" t="s">
        <v>770</v>
      </c>
      <c r="B816">
        <v>3515</v>
      </c>
      <c r="C816">
        <v>1103101279418</v>
      </c>
      <c r="D816">
        <v>41616</v>
      </c>
      <c r="E816" t="s">
        <v>730</v>
      </c>
      <c r="F816" t="s">
        <v>953</v>
      </c>
      <c r="G816" t="s">
        <v>860</v>
      </c>
    </row>
    <row r="817" spans="1:7">
      <c r="A817" t="s">
        <v>770</v>
      </c>
      <c r="B817">
        <v>3516</v>
      </c>
      <c r="C817">
        <v>1579901603742</v>
      </c>
      <c r="D817">
        <v>41477</v>
      </c>
      <c r="E817" t="s">
        <v>730</v>
      </c>
      <c r="F817" t="s">
        <v>954</v>
      </c>
      <c r="G817" t="s">
        <v>1033</v>
      </c>
    </row>
    <row r="818" spans="1:7">
      <c r="A818" t="s">
        <v>770</v>
      </c>
      <c r="B818">
        <v>3517</v>
      </c>
      <c r="C818">
        <v>1570501365269</v>
      </c>
      <c r="D818">
        <v>41711</v>
      </c>
      <c r="E818" t="s">
        <v>730</v>
      </c>
      <c r="F818" t="s">
        <v>955</v>
      </c>
      <c r="G818" t="s">
        <v>861</v>
      </c>
    </row>
    <row r="819" spans="1:7">
      <c r="A819" t="s">
        <v>770</v>
      </c>
      <c r="B819">
        <v>3518</v>
      </c>
      <c r="C819">
        <v>1579901624871</v>
      </c>
      <c r="D819">
        <v>41591</v>
      </c>
      <c r="E819" t="s">
        <v>730</v>
      </c>
      <c r="F819" t="s">
        <v>956</v>
      </c>
      <c r="G819" t="s">
        <v>862</v>
      </c>
    </row>
    <row r="820" spans="1:7">
      <c r="A820" t="s">
        <v>770</v>
      </c>
      <c r="B820">
        <v>3520</v>
      </c>
      <c r="C820">
        <v>1570501363142</v>
      </c>
      <c r="D820">
        <v>41541</v>
      </c>
      <c r="E820" t="s">
        <v>730</v>
      </c>
      <c r="F820" t="s">
        <v>957</v>
      </c>
      <c r="G820" t="s">
        <v>863</v>
      </c>
    </row>
    <row r="821" spans="1:7">
      <c r="A821" t="s">
        <v>770</v>
      </c>
      <c r="B821">
        <v>3521</v>
      </c>
      <c r="C821">
        <v>1570501364904</v>
      </c>
      <c r="D821">
        <v>41677</v>
      </c>
      <c r="E821" t="s">
        <v>730</v>
      </c>
      <c r="F821" t="s">
        <v>958</v>
      </c>
      <c r="G821" t="s">
        <v>864</v>
      </c>
    </row>
    <row r="822" spans="1:7">
      <c r="A822" t="s">
        <v>770</v>
      </c>
      <c r="B822">
        <v>3522</v>
      </c>
      <c r="C822">
        <v>1559900650704</v>
      </c>
      <c r="D822">
        <v>41521</v>
      </c>
      <c r="E822" t="s">
        <v>730</v>
      </c>
      <c r="F822" t="s">
        <v>1039</v>
      </c>
      <c r="G822" t="s">
        <v>865</v>
      </c>
    </row>
    <row r="823" spans="1:7">
      <c r="A823" t="s">
        <v>770</v>
      </c>
      <c r="B823">
        <v>3523</v>
      </c>
      <c r="C823">
        <v>1579901631886</v>
      </c>
      <c r="D823">
        <v>41628</v>
      </c>
      <c r="E823" t="s">
        <v>730</v>
      </c>
      <c r="F823" t="s">
        <v>959</v>
      </c>
      <c r="G823" t="s">
        <v>818</v>
      </c>
    </row>
    <row r="824" spans="1:7">
      <c r="A824" t="s">
        <v>770</v>
      </c>
      <c r="B824">
        <v>3524</v>
      </c>
      <c r="C824">
        <v>1579901619894</v>
      </c>
      <c r="D824">
        <v>41564</v>
      </c>
      <c r="E824" t="s">
        <v>730</v>
      </c>
      <c r="F824" t="s">
        <v>960</v>
      </c>
      <c r="G824" t="s">
        <v>866</v>
      </c>
    </row>
    <row r="825" spans="1:7">
      <c r="A825" t="s">
        <v>770</v>
      </c>
      <c r="B825">
        <v>3525</v>
      </c>
      <c r="C825">
        <v>1570501363568</v>
      </c>
      <c r="D825">
        <v>41576</v>
      </c>
      <c r="E825" t="s">
        <v>730</v>
      </c>
      <c r="F825" t="s">
        <v>1550</v>
      </c>
      <c r="G825" t="s">
        <v>867</v>
      </c>
    </row>
    <row r="826" spans="1:7">
      <c r="A826" t="s">
        <v>770</v>
      </c>
      <c r="B826">
        <v>3526</v>
      </c>
      <c r="C826">
        <v>1579901603084</v>
      </c>
      <c r="D826">
        <v>41473</v>
      </c>
      <c r="E826" t="s">
        <v>730</v>
      </c>
      <c r="F826" t="s">
        <v>962</v>
      </c>
      <c r="G826" t="s">
        <v>868</v>
      </c>
    </row>
    <row r="827" spans="1:7">
      <c r="A827" t="s">
        <v>770</v>
      </c>
      <c r="B827">
        <v>3543</v>
      </c>
      <c r="C827">
        <v>1570501362367</v>
      </c>
      <c r="D827">
        <v>41479</v>
      </c>
      <c r="E827" t="s">
        <v>730</v>
      </c>
      <c r="F827" t="s">
        <v>976</v>
      </c>
      <c r="G827" t="s">
        <v>117</v>
      </c>
    </row>
    <row r="828" spans="1:7">
      <c r="A828" t="s">
        <v>770</v>
      </c>
      <c r="B828">
        <v>3556</v>
      </c>
      <c r="C828">
        <v>1579901642365</v>
      </c>
      <c r="D828">
        <v>41693</v>
      </c>
      <c r="E828" t="s">
        <v>730</v>
      </c>
      <c r="F828" t="s">
        <v>1049</v>
      </c>
      <c r="G828" t="s">
        <v>1050</v>
      </c>
    </row>
    <row r="829" spans="1:7">
      <c r="A829" t="s">
        <v>770</v>
      </c>
      <c r="B829">
        <v>3618</v>
      </c>
      <c r="C829">
        <v>1100501763331</v>
      </c>
      <c r="D829">
        <v>41759</v>
      </c>
      <c r="E829" t="s">
        <v>730</v>
      </c>
      <c r="F829" t="s">
        <v>1258</v>
      </c>
      <c r="G829" t="s">
        <v>1197</v>
      </c>
    </row>
    <row r="830" spans="1:7">
      <c r="A830" t="s">
        <v>770</v>
      </c>
      <c r="B830">
        <v>3662</v>
      </c>
      <c r="C830">
        <v>1509100001957</v>
      </c>
      <c r="D830">
        <v>41450</v>
      </c>
      <c r="E830" t="s">
        <v>730</v>
      </c>
      <c r="F830" t="s">
        <v>1233</v>
      </c>
      <c r="G830" t="s">
        <v>1234</v>
      </c>
    </row>
    <row r="832" spans="1:7">
      <c r="A832" t="s">
        <v>771</v>
      </c>
      <c r="B832">
        <v>3527</v>
      </c>
      <c r="C832">
        <v>1570501363258</v>
      </c>
      <c r="D832">
        <v>41553</v>
      </c>
      <c r="E832" t="s">
        <v>729</v>
      </c>
      <c r="F832" t="s">
        <v>963</v>
      </c>
      <c r="G832" t="s">
        <v>869</v>
      </c>
    </row>
    <row r="833" spans="1:7">
      <c r="A833" t="s">
        <v>771</v>
      </c>
      <c r="B833">
        <v>3528</v>
      </c>
      <c r="C833">
        <v>1579901621163</v>
      </c>
      <c r="D833">
        <v>41569</v>
      </c>
      <c r="E833" t="s">
        <v>729</v>
      </c>
      <c r="F833" t="s">
        <v>516</v>
      </c>
      <c r="G833" t="s">
        <v>870</v>
      </c>
    </row>
    <row r="834" spans="1:7">
      <c r="A834" t="s">
        <v>771</v>
      </c>
      <c r="B834">
        <v>3530</v>
      </c>
      <c r="C834">
        <v>1579901612946</v>
      </c>
      <c r="D834">
        <v>41527</v>
      </c>
      <c r="E834" t="s">
        <v>729</v>
      </c>
      <c r="F834" t="s">
        <v>965</v>
      </c>
      <c r="G834" t="s">
        <v>872</v>
      </c>
    </row>
    <row r="835" spans="1:7">
      <c r="A835" t="s">
        <v>771</v>
      </c>
      <c r="B835">
        <v>3531</v>
      </c>
      <c r="C835">
        <v>1570501362219</v>
      </c>
      <c r="D835">
        <v>41462</v>
      </c>
      <c r="E835" t="s">
        <v>729</v>
      </c>
      <c r="F835" t="s">
        <v>453</v>
      </c>
      <c r="G835" t="s">
        <v>739</v>
      </c>
    </row>
    <row r="836" spans="1:7">
      <c r="A836" t="s">
        <v>771</v>
      </c>
      <c r="B836">
        <v>3532</v>
      </c>
      <c r="C836">
        <v>1570501365331</v>
      </c>
      <c r="D836">
        <v>41716</v>
      </c>
      <c r="E836" t="s">
        <v>729</v>
      </c>
      <c r="F836" t="s">
        <v>966</v>
      </c>
      <c r="G836" t="s">
        <v>873</v>
      </c>
    </row>
    <row r="837" spans="1:7">
      <c r="A837" t="s">
        <v>771</v>
      </c>
      <c r="B837">
        <v>3533</v>
      </c>
      <c r="C837">
        <v>1579901634958</v>
      </c>
      <c r="D837">
        <v>41647</v>
      </c>
      <c r="E837" t="s">
        <v>729</v>
      </c>
      <c r="F837" t="s">
        <v>1065</v>
      </c>
      <c r="G837" t="s">
        <v>1066</v>
      </c>
    </row>
    <row r="838" spans="1:7">
      <c r="A838" t="s">
        <v>771</v>
      </c>
      <c r="B838">
        <v>3534</v>
      </c>
      <c r="C838">
        <v>1579901648941</v>
      </c>
      <c r="D838">
        <v>41724</v>
      </c>
      <c r="E838" t="s">
        <v>729</v>
      </c>
      <c r="F838" t="s">
        <v>967</v>
      </c>
      <c r="G838" t="s">
        <v>874</v>
      </c>
    </row>
    <row r="839" spans="1:7">
      <c r="A839" t="s">
        <v>771</v>
      </c>
      <c r="B839">
        <v>3549</v>
      </c>
      <c r="C839">
        <v>1629901040640</v>
      </c>
      <c r="D839">
        <v>41643</v>
      </c>
      <c r="E839" t="s">
        <v>729</v>
      </c>
      <c r="F839" t="s">
        <v>981</v>
      </c>
      <c r="G839" t="s">
        <v>883</v>
      </c>
    </row>
    <row r="840" spans="1:7">
      <c r="A840" t="s">
        <v>771</v>
      </c>
      <c r="B840">
        <v>3663</v>
      </c>
      <c r="C840">
        <v>1509100001957</v>
      </c>
      <c r="D840">
        <v>41476</v>
      </c>
      <c r="E840" t="s">
        <v>729</v>
      </c>
      <c r="F840" t="s">
        <v>1253</v>
      </c>
      <c r="G840" t="s">
        <v>1254</v>
      </c>
    </row>
    <row r="841" spans="1:7">
      <c r="A841" t="s">
        <v>771</v>
      </c>
      <c r="B841">
        <v>3668</v>
      </c>
      <c r="C841">
        <v>1570501363207</v>
      </c>
      <c r="D841">
        <v>41547</v>
      </c>
      <c r="E841" t="s">
        <v>729</v>
      </c>
      <c r="F841" t="s">
        <v>1569</v>
      </c>
      <c r="G841" t="s">
        <v>1570</v>
      </c>
    </row>
    <row r="842" spans="1:7">
      <c r="A842" t="s">
        <v>771</v>
      </c>
      <c r="B842">
        <v>3718</v>
      </c>
      <c r="C842">
        <v>1219901522681</v>
      </c>
      <c r="D842">
        <v>41639</v>
      </c>
      <c r="E842" t="s">
        <v>729</v>
      </c>
      <c r="F842" t="s">
        <v>213</v>
      </c>
      <c r="G842" t="s">
        <v>1774</v>
      </c>
    </row>
    <row r="843" spans="1:7">
      <c r="A843" t="s">
        <v>771</v>
      </c>
      <c r="B843">
        <v>3732</v>
      </c>
      <c r="C843">
        <v>1909803982443</v>
      </c>
      <c r="D843">
        <v>41638</v>
      </c>
      <c r="E843" t="s">
        <v>729</v>
      </c>
      <c r="F843" t="s">
        <v>1775</v>
      </c>
      <c r="G843" t="s">
        <v>1776</v>
      </c>
    </row>
    <row r="844" spans="1:7">
      <c r="A844" t="s">
        <v>771</v>
      </c>
      <c r="B844">
        <v>3535</v>
      </c>
      <c r="C844">
        <v>1102004511807</v>
      </c>
      <c r="D844">
        <v>41566</v>
      </c>
      <c r="E844" t="s">
        <v>730</v>
      </c>
      <c r="F844" t="s">
        <v>968</v>
      </c>
      <c r="G844" t="s">
        <v>875</v>
      </c>
    </row>
    <row r="845" spans="1:7">
      <c r="A845" t="s">
        <v>771</v>
      </c>
      <c r="B845">
        <v>3536</v>
      </c>
      <c r="C845">
        <v>1570501363151</v>
      </c>
      <c r="D845">
        <v>41546</v>
      </c>
      <c r="E845" t="s">
        <v>730</v>
      </c>
      <c r="F845" t="s">
        <v>969</v>
      </c>
      <c r="G845" t="s">
        <v>876</v>
      </c>
    </row>
    <row r="846" spans="1:7">
      <c r="A846" t="s">
        <v>771</v>
      </c>
      <c r="B846">
        <v>3537</v>
      </c>
      <c r="C846">
        <v>1579901653413</v>
      </c>
      <c r="D846">
        <v>41754</v>
      </c>
      <c r="E846" t="s">
        <v>730</v>
      </c>
      <c r="F846" t="s">
        <v>970</v>
      </c>
      <c r="G846" t="s">
        <v>851</v>
      </c>
    </row>
    <row r="847" spans="1:7">
      <c r="A847" t="s">
        <v>771</v>
      </c>
      <c r="B847">
        <v>3539</v>
      </c>
      <c r="C847">
        <v>1570501361841</v>
      </c>
      <c r="D847">
        <v>41430</v>
      </c>
      <c r="E847" t="s">
        <v>730</v>
      </c>
      <c r="F847" t="s">
        <v>972</v>
      </c>
      <c r="G847" t="s">
        <v>878</v>
      </c>
    </row>
    <row r="848" spans="1:7">
      <c r="A848" t="s">
        <v>771</v>
      </c>
      <c r="B848">
        <v>3540</v>
      </c>
      <c r="C848">
        <v>1567700064478</v>
      </c>
      <c r="D848">
        <v>41452</v>
      </c>
      <c r="E848" t="s">
        <v>730</v>
      </c>
      <c r="F848" t="s">
        <v>973</v>
      </c>
      <c r="G848" t="s">
        <v>879</v>
      </c>
    </row>
    <row r="849" spans="1:7">
      <c r="A849" t="s">
        <v>771</v>
      </c>
      <c r="B849">
        <v>3542</v>
      </c>
      <c r="C849">
        <v>1579901644414</v>
      </c>
      <c r="D849">
        <v>41704</v>
      </c>
      <c r="E849" t="s">
        <v>730</v>
      </c>
      <c r="F849" t="s">
        <v>975</v>
      </c>
      <c r="G849" t="s">
        <v>881</v>
      </c>
    </row>
    <row r="850" spans="1:7">
      <c r="A850" t="s">
        <v>771</v>
      </c>
      <c r="B850">
        <v>3545</v>
      </c>
      <c r="C850">
        <v>1579901639119</v>
      </c>
      <c r="D850">
        <v>41673</v>
      </c>
      <c r="E850" t="s">
        <v>730</v>
      </c>
      <c r="F850" t="s">
        <v>977</v>
      </c>
      <c r="G850" t="s">
        <v>856</v>
      </c>
    </row>
    <row r="851" spans="1:7">
      <c r="A851" t="s">
        <v>771</v>
      </c>
      <c r="B851">
        <v>3546</v>
      </c>
      <c r="C851">
        <v>1509967011096</v>
      </c>
      <c r="D851">
        <v>41558</v>
      </c>
      <c r="E851" t="s">
        <v>730</v>
      </c>
      <c r="F851" t="s">
        <v>978</v>
      </c>
      <c r="G851" t="s">
        <v>1053</v>
      </c>
    </row>
    <row r="852" spans="1:7">
      <c r="A852" t="s">
        <v>771</v>
      </c>
      <c r="B852">
        <v>3547</v>
      </c>
      <c r="C852">
        <v>1570501364971</v>
      </c>
      <c r="D852">
        <v>41688</v>
      </c>
      <c r="E852" t="s">
        <v>730</v>
      </c>
      <c r="F852" t="s">
        <v>979</v>
      </c>
      <c r="G852" t="s">
        <v>188</v>
      </c>
    </row>
    <row r="853" spans="1:7">
      <c r="A853" t="s">
        <v>771</v>
      </c>
      <c r="B853">
        <v>3548</v>
      </c>
      <c r="C853">
        <v>1720900409560</v>
      </c>
      <c r="D853">
        <v>41632</v>
      </c>
      <c r="E853" t="s">
        <v>730</v>
      </c>
      <c r="F853" t="s">
        <v>980</v>
      </c>
      <c r="G853" t="s">
        <v>882</v>
      </c>
    </row>
    <row r="854" spans="1:7">
      <c r="A854" t="s">
        <v>771</v>
      </c>
      <c r="B854">
        <v>3550</v>
      </c>
      <c r="C854">
        <v>1102500121434</v>
      </c>
      <c r="D854">
        <v>41597</v>
      </c>
      <c r="E854" t="s">
        <v>730</v>
      </c>
      <c r="F854" t="s">
        <v>982</v>
      </c>
      <c r="G854" t="s">
        <v>884</v>
      </c>
    </row>
    <row r="855" spans="1:7">
      <c r="A855" t="s">
        <v>771</v>
      </c>
      <c r="B855">
        <v>3551</v>
      </c>
      <c r="C855">
        <v>1570501363606</v>
      </c>
      <c r="D855">
        <v>41581</v>
      </c>
      <c r="E855" t="s">
        <v>730</v>
      </c>
      <c r="F855" t="s">
        <v>1035</v>
      </c>
      <c r="G855" t="s">
        <v>885</v>
      </c>
    </row>
    <row r="856" spans="1:7">
      <c r="A856" t="s">
        <v>771</v>
      </c>
      <c r="B856">
        <v>3552</v>
      </c>
      <c r="C856">
        <v>1709800656300</v>
      </c>
      <c r="D856">
        <v>41534</v>
      </c>
      <c r="E856" t="s">
        <v>730</v>
      </c>
      <c r="F856" t="s">
        <v>983</v>
      </c>
      <c r="G856" t="s">
        <v>886</v>
      </c>
    </row>
    <row r="857" spans="1:7">
      <c r="A857" t="s">
        <v>771</v>
      </c>
      <c r="B857">
        <v>3553</v>
      </c>
      <c r="C857">
        <v>1570800163552</v>
      </c>
      <c r="D857">
        <v>41640</v>
      </c>
      <c r="E857" t="s">
        <v>730</v>
      </c>
      <c r="F857" t="s">
        <v>984</v>
      </c>
      <c r="G857" t="s">
        <v>256</v>
      </c>
    </row>
    <row r="858" spans="1:7">
      <c r="A858" t="s">
        <v>771</v>
      </c>
      <c r="B858">
        <v>3554</v>
      </c>
      <c r="C858">
        <v>1570501362758</v>
      </c>
      <c r="D858">
        <v>41515</v>
      </c>
      <c r="E858" t="s">
        <v>730</v>
      </c>
      <c r="F858" t="s">
        <v>985</v>
      </c>
      <c r="G858" t="s">
        <v>103</v>
      </c>
    </row>
    <row r="859" spans="1:7">
      <c r="A859" t="s">
        <v>771</v>
      </c>
      <c r="B859">
        <v>3717</v>
      </c>
      <c r="C859">
        <v>1570501363371</v>
      </c>
      <c r="D859">
        <v>41552</v>
      </c>
      <c r="E859" t="s">
        <v>730</v>
      </c>
      <c r="F859" t="s">
        <v>1777</v>
      </c>
      <c r="G859" t="s">
        <v>1778</v>
      </c>
    </row>
    <row r="860" spans="1:7">
      <c r="A860" t="s">
        <v>771</v>
      </c>
      <c r="B860">
        <v>3749</v>
      </c>
      <c r="C860">
        <v>1570501365072</v>
      </c>
      <c r="D860">
        <v>41690</v>
      </c>
      <c r="E860" t="s">
        <v>730</v>
      </c>
      <c r="F860" t="s">
        <v>1779</v>
      </c>
      <c r="G860" t="s">
        <v>1780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>
    <tabColor theme="4" tint="-0.249977111117893"/>
  </sheetPr>
  <dimension ref="A1:V28"/>
  <sheetViews>
    <sheetView topLeftCell="A19" workbookViewId="0">
      <selection activeCell="G8" sqref="G8"/>
    </sheetView>
  </sheetViews>
  <sheetFormatPr defaultRowHeight="20.25"/>
  <cols>
    <col min="1" max="1" width="5.125" style="4" bestFit="1" customWidth="1"/>
    <col min="2" max="2" width="9" style="4"/>
    <col min="3" max="3" width="16.5" style="4" hidden="1" customWidth="1"/>
    <col min="4" max="4" width="10.3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17" width="3.625" style="4" customWidth="1"/>
    <col min="18" max="18" width="16.5" style="4" hidden="1" customWidth="1"/>
    <col min="19" max="19" width="10.375" style="4" hidden="1" customWidth="1"/>
    <col min="20" max="20" width="10.75" style="4" hidden="1" customWidth="1"/>
    <col min="21" max="16384" width="9" style="4"/>
  </cols>
  <sheetData>
    <row r="1" spans="1:22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2" ht="22.5">
      <c r="A2" s="444" t="s">
        <v>1693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</row>
    <row r="3" spans="1:22" ht="22.5">
      <c r="A3" s="444" t="s">
        <v>993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</row>
    <row r="4" spans="1:22" ht="12" customHeight="1"/>
    <row r="5" spans="1:22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21">
        <v>1</v>
      </c>
      <c r="B6" s="7">
        <v>3617</v>
      </c>
      <c r="C6" s="65">
        <f>R6</f>
        <v>1570501365773</v>
      </c>
      <c r="D6" s="64">
        <f>S6</f>
        <v>41760</v>
      </c>
      <c r="E6" s="22" t="s">
        <v>729</v>
      </c>
      <c r="F6" s="10" t="s">
        <v>1199</v>
      </c>
      <c r="G6" s="9" t="s">
        <v>1200</v>
      </c>
      <c r="H6" s="1"/>
      <c r="I6" s="15"/>
      <c r="J6" s="15"/>
      <c r="K6" s="15"/>
      <c r="L6" s="15"/>
      <c r="M6" s="15"/>
      <c r="N6" s="1"/>
      <c r="O6" s="15"/>
      <c r="P6" s="15"/>
      <c r="Q6" s="15"/>
      <c r="R6" s="56">
        <f>VLOOKUP(B6,เลขปชช!B$2:J$701,6,0)</f>
        <v>1570501365773</v>
      </c>
      <c r="S6" s="59">
        <f>VLOOKUP(B6,เลขปชช!B$2:J$701,7,0)</f>
        <v>41760</v>
      </c>
      <c r="T6" s="56" t="e">
        <f>VLOOKUP(B6,#REF!,4,0)</f>
        <v>#REF!</v>
      </c>
    </row>
    <row r="7" spans="1:22">
      <c r="A7" s="21">
        <v>2</v>
      </c>
      <c r="B7" s="7">
        <v>3640</v>
      </c>
      <c r="C7" s="65">
        <f t="shared" ref="C7:C28" si="0">R7</f>
        <v>1570501367202</v>
      </c>
      <c r="D7" s="64">
        <f t="shared" ref="D7:D28" si="1">S7</f>
        <v>41874</v>
      </c>
      <c r="E7" s="22" t="s">
        <v>729</v>
      </c>
      <c r="F7" s="10" t="s">
        <v>1169</v>
      </c>
      <c r="G7" s="9" t="s">
        <v>1170</v>
      </c>
      <c r="H7" s="1"/>
      <c r="I7" s="15"/>
      <c r="J7" s="15"/>
      <c r="K7" s="15"/>
      <c r="L7" s="15"/>
      <c r="M7" s="15"/>
      <c r="N7" s="1"/>
      <c r="O7" s="15"/>
      <c r="P7" s="15"/>
      <c r="Q7" s="15"/>
      <c r="R7" s="56">
        <f>VLOOKUP(B7,เลขปชช!B$2:J$701,6,0)</f>
        <v>1570501367202</v>
      </c>
      <c r="S7" s="59">
        <f>VLOOKUP(B7,เลขปชช!B$2:J$701,7,0)</f>
        <v>41874</v>
      </c>
      <c r="T7" s="56" t="e">
        <f>VLOOKUP(B7,#REF!,4,0)</f>
        <v>#REF!</v>
      </c>
    </row>
    <row r="8" spans="1:22">
      <c r="A8" s="21">
        <v>3</v>
      </c>
      <c r="B8" s="7">
        <v>3641</v>
      </c>
      <c r="C8" s="65">
        <f t="shared" si="0"/>
        <v>1570501366524</v>
      </c>
      <c r="D8" s="64">
        <f t="shared" si="1"/>
        <v>41815</v>
      </c>
      <c r="E8" s="22" t="s">
        <v>729</v>
      </c>
      <c r="F8" s="10" t="s">
        <v>1171</v>
      </c>
      <c r="G8" s="9" t="s">
        <v>7</v>
      </c>
      <c r="H8" s="1"/>
      <c r="I8" s="15"/>
      <c r="J8" s="15"/>
      <c r="K8" s="15"/>
      <c r="L8" s="15"/>
      <c r="M8" s="15"/>
      <c r="N8" s="1"/>
      <c r="O8" s="15"/>
      <c r="P8" s="15"/>
      <c r="Q8" s="15"/>
      <c r="R8" s="56">
        <f>VLOOKUP(B8,เลขปชช!B$2:J$701,6,0)</f>
        <v>1570501366524</v>
      </c>
      <c r="S8" s="59">
        <f>VLOOKUP(B8,เลขปชช!B$2:J$701,7,0)</f>
        <v>41815</v>
      </c>
      <c r="T8" s="56" t="e">
        <f>VLOOKUP(B8,#REF!,4,0)</f>
        <v>#REF!</v>
      </c>
    </row>
    <row r="9" spans="1:22">
      <c r="A9" s="21">
        <v>4</v>
      </c>
      <c r="B9" s="7">
        <v>3642</v>
      </c>
      <c r="C9" s="65">
        <f t="shared" si="0"/>
        <v>1570501367377</v>
      </c>
      <c r="D9" s="64">
        <f t="shared" si="1"/>
        <v>41894</v>
      </c>
      <c r="E9" s="22" t="s">
        <v>729</v>
      </c>
      <c r="F9" s="10" t="s">
        <v>1172</v>
      </c>
      <c r="G9" s="9" t="s">
        <v>152</v>
      </c>
      <c r="H9" s="1"/>
      <c r="I9" s="15"/>
      <c r="J9" s="15"/>
      <c r="K9" s="15"/>
      <c r="L9" s="15"/>
      <c r="M9" s="15"/>
      <c r="N9" s="1"/>
      <c r="O9" s="15"/>
      <c r="P9" s="15"/>
      <c r="Q9" s="15"/>
      <c r="R9" s="56">
        <f>VLOOKUP(B9,เลขปชช!B$2:J$701,6,0)</f>
        <v>1570501367377</v>
      </c>
      <c r="S9" s="59">
        <f>VLOOKUP(B9,เลขปชช!B$2:J$701,7,0)</f>
        <v>41894</v>
      </c>
      <c r="T9" s="56" t="e">
        <f>VLOOKUP(B9,#REF!,4,0)</f>
        <v>#REF!</v>
      </c>
    </row>
    <row r="10" spans="1:22">
      <c r="A10" s="21">
        <v>5</v>
      </c>
      <c r="B10" s="7">
        <v>3643</v>
      </c>
      <c r="C10" s="65">
        <f t="shared" si="0"/>
        <v>1579901675174</v>
      </c>
      <c r="D10" s="64">
        <f t="shared" si="1"/>
        <v>41891</v>
      </c>
      <c r="E10" s="22" t="s">
        <v>729</v>
      </c>
      <c r="F10" s="10" t="s">
        <v>1173</v>
      </c>
      <c r="G10" s="9" t="s">
        <v>240</v>
      </c>
      <c r="H10" s="1"/>
      <c r="I10" s="15"/>
      <c r="J10" s="15"/>
      <c r="K10" s="15"/>
      <c r="L10" s="15"/>
      <c r="M10" s="15"/>
      <c r="N10" s="1"/>
      <c r="O10" s="15"/>
      <c r="P10" s="15"/>
      <c r="Q10" s="15"/>
      <c r="R10" s="56">
        <f>VLOOKUP(B10,เลขปชช!B$2:J$701,6,0)</f>
        <v>1579901675174</v>
      </c>
      <c r="S10" s="59">
        <f>VLOOKUP(B10,เลขปชช!B$2:J$701,7,0)</f>
        <v>41891</v>
      </c>
      <c r="T10" s="56" t="e">
        <f>VLOOKUP(B10,#REF!,4,0)</f>
        <v>#REF!</v>
      </c>
    </row>
    <row r="11" spans="1:22">
      <c r="A11" s="21">
        <v>6</v>
      </c>
      <c r="B11" s="7">
        <v>3644</v>
      </c>
      <c r="C11" s="65">
        <f t="shared" si="0"/>
        <v>1579901703372</v>
      </c>
      <c r="D11" s="64">
        <f t="shared" si="1"/>
        <v>42047</v>
      </c>
      <c r="E11" s="22" t="s">
        <v>729</v>
      </c>
      <c r="F11" s="10" t="s">
        <v>1174</v>
      </c>
      <c r="G11" s="9" t="s">
        <v>1175</v>
      </c>
      <c r="H11" s="1"/>
      <c r="I11" s="15"/>
      <c r="J11" s="15"/>
      <c r="K11" s="15"/>
      <c r="L11" s="15"/>
      <c r="M11" s="15"/>
      <c r="N11" s="1"/>
      <c r="O11" s="15"/>
      <c r="P11" s="15"/>
      <c r="Q11" s="15"/>
      <c r="R11" s="56">
        <f>VLOOKUP(B11,เลขปชช!B$2:J$701,6,0)</f>
        <v>1579901703372</v>
      </c>
      <c r="S11" s="59">
        <f>VLOOKUP(B11,เลขปชช!B$2:J$701,7,0)</f>
        <v>42047</v>
      </c>
      <c r="T11" s="56" t="e">
        <f>VLOOKUP(B11,#REF!,4,0)</f>
        <v>#REF!</v>
      </c>
    </row>
    <row r="12" spans="1:22">
      <c r="A12" s="21">
        <v>7</v>
      </c>
      <c r="B12" s="7">
        <v>3645</v>
      </c>
      <c r="C12" s="65">
        <f t="shared" si="0"/>
        <v>1579901695418</v>
      </c>
      <c r="D12" s="64">
        <f t="shared" si="1"/>
        <v>41996</v>
      </c>
      <c r="E12" s="22" t="s">
        <v>729</v>
      </c>
      <c r="F12" s="10" t="s">
        <v>1176</v>
      </c>
      <c r="G12" s="17" t="s">
        <v>1259</v>
      </c>
      <c r="H12" s="1"/>
      <c r="I12" s="15"/>
      <c r="J12" s="15"/>
      <c r="K12" s="15"/>
      <c r="L12" s="15"/>
      <c r="M12" s="15"/>
      <c r="N12" s="1"/>
      <c r="O12" s="15"/>
      <c r="P12" s="15"/>
      <c r="Q12" s="15"/>
      <c r="R12" s="56">
        <f>VLOOKUP(B12,เลขปชช!B$2:J$701,6,0)</f>
        <v>1579901695418</v>
      </c>
      <c r="S12" s="59">
        <f>VLOOKUP(B12,เลขปชช!B$2:J$701,7,0)</f>
        <v>41996</v>
      </c>
      <c r="T12" s="56" t="e">
        <f>VLOOKUP(B12,#REF!,4,0)</f>
        <v>#REF!</v>
      </c>
    </row>
    <row r="13" spans="1:22">
      <c r="A13" s="21">
        <v>8</v>
      </c>
      <c r="B13" s="7">
        <v>3646</v>
      </c>
      <c r="C13" s="65">
        <f t="shared" si="0"/>
        <v>1579901700519</v>
      </c>
      <c r="D13" s="64">
        <f t="shared" si="1"/>
        <v>42030</v>
      </c>
      <c r="E13" s="22" t="s">
        <v>729</v>
      </c>
      <c r="F13" s="10" t="s">
        <v>1177</v>
      </c>
      <c r="G13" s="9" t="s">
        <v>1178</v>
      </c>
      <c r="H13" s="1"/>
      <c r="I13" s="15"/>
      <c r="J13" s="15"/>
      <c r="K13" s="15"/>
      <c r="L13" s="15"/>
      <c r="M13" s="15"/>
      <c r="N13" s="1"/>
      <c r="O13" s="15"/>
      <c r="P13" s="15"/>
      <c r="Q13" s="15"/>
      <c r="R13" s="56">
        <f>VLOOKUP(B13,เลขปชช!B$2:J$701,6,0)</f>
        <v>1579901700519</v>
      </c>
      <c r="S13" s="59">
        <f>VLOOKUP(B13,เลขปชช!B$2:J$701,7,0)</f>
        <v>42030</v>
      </c>
      <c r="T13" s="56" t="e">
        <f>VLOOKUP(B13,#REF!,4,0)</f>
        <v>#REF!</v>
      </c>
    </row>
    <row r="14" spans="1:22">
      <c r="A14" s="21">
        <v>9</v>
      </c>
      <c r="B14" s="7">
        <v>3647</v>
      </c>
      <c r="C14" s="65">
        <f t="shared" si="0"/>
        <v>1579901701752</v>
      </c>
      <c r="D14" s="64">
        <f t="shared" si="1"/>
        <v>42035</v>
      </c>
      <c r="E14" s="8" t="s">
        <v>729</v>
      </c>
      <c r="F14" s="10" t="s">
        <v>601</v>
      </c>
      <c r="G14" s="9" t="s">
        <v>1179</v>
      </c>
      <c r="H14" s="1"/>
      <c r="I14" s="15"/>
      <c r="J14" s="15"/>
      <c r="K14" s="15"/>
      <c r="L14" s="15"/>
      <c r="M14" s="15"/>
      <c r="N14" s="1"/>
      <c r="O14" s="15"/>
      <c r="P14" s="15"/>
      <c r="Q14" s="15"/>
      <c r="R14" s="56">
        <f>VLOOKUP(B14,เลขปชช!B$2:J$701,6,0)</f>
        <v>1579901701752</v>
      </c>
      <c r="S14" s="59">
        <f>VLOOKUP(B14,เลขปชช!B$2:J$701,7,0)</f>
        <v>42035</v>
      </c>
      <c r="T14" s="56" t="e">
        <f>VLOOKUP(B14,#REF!,4,0)</f>
        <v>#REF!</v>
      </c>
      <c r="U14" s="11"/>
      <c r="V14" s="30"/>
    </row>
    <row r="15" spans="1:22">
      <c r="A15" s="21">
        <v>10</v>
      </c>
      <c r="B15" s="7">
        <v>3648</v>
      </c>
      <c r="C15" s="65">
        <f t="shared" si="0"/>
        <v>1570501368888</v>
      </c>
      <c r="D15" s="64">
        <f t="shared" si="1"/>
        <v>41993</v>
      </c>
      <c r="E15" s="22" t="s">
        <v>729</v>
      </c>
      <c r="F15" s="10" t="s">
        <v>665</v>
      </c>
      <c r="G15" s="9" t="s">
        <v>222</v>
      </c>
      <c r="H15" s="1"/>
      <c r="I15" s="15"/>
      <c r="J15" s="15"/>
      <c r="K15" s="15"/>
      <c r="L15" s="15"/>
      <c r="M15" s="15"/>
      <c r="N15" s="1"/>
      <c r="O15" s="15"/>
      <c r="P15" s="15"/>
      <c r="Q15" s="15"/>
      <c r="R15" s="56">
        <f>VLOOKUP(B15,เลขปชช!B$2:J$701,6,0)</f>
        <v>1570501368888</v>
      </c>
      <c r="S15" s="59">
        <f>VLOOKUP(B15,เลขปชช!B$2:J$701,7,0)</f>
        <v>41993</v>
      </c>
      <c r="T15" s="56" t="e">
        <f>VLOOKUP(B15,#REF!,4,0)</f>
        <v>#REF!</v>
      </c>
    </row>
    <row r="16" spans="1:22">
      <c r="A16" s="21">
        <v>11</v>
      </c>
      <c r="B16" s="7">
        <v>3616</v>
      </c>
      <c r="C16" s="65">
        <f t="shared" si="0"/>
        <v>1570501365820</v>
      </c>
      <c r="D16" s="64">
        <f t="shared" si="1"/>
        <v>41762</v>
      </c>
      <c r="E16" s="22" t="s">
        <v>730</v>
      </c>
      <c r="F16" s="10" t="s">
        <v>1201</v>
      </c>
      <c r="G16" s="9" t="s">
        <v>1092</v>
      </c>
      <c r="H16" s="1"/>
      <c r="I16" s="15"/>
      <c r="J16" s="15"/>
      <c r="K16" s="15"/>
      <c r="L16" s="15"/>
      <c r="M16" s="15"/>
      <c r="N16" s="1"/>
      <c r="O16" s="15"/>
      <c r="P16" s="15"/>
      <c r="Q16" s="15"/>
      <c r="R16" s="56">
        <f>VLOOKUP(B16,เลขปชช!B$2:J$701,6,0)</f>
        <v>1570501365820</v>
      </c>
      <c r="S16" s="59">
        <f>VLOOKUP(B16,เลขปชช!B$2:J$701,7,0)</f>
        <v>41762</v>
      </c>
      <c r="T16" s="56" t="e">
        <f>VLOOKUP(B16,#REF!,4,0)</f>
        <v>#REF!</v>
      </c>
    </row>
    <row r="17" spans="1:20">
      <c r="A17" s="21">
        <v>13</v>
      </c>
      <c r="B17" s="7">
        <v>3650</v>
      </c>
      <c r="C17" s="65">
        <f t="shared" si="0"/>
        <v>1570501366354</v>
      </c>
      <c r="D17" s="64">
        <f t="shared" si="1"/>
        <v>41811</v>
      </c>
      <c r="E17" s="22" t="s">
        <v>730</v>
      </c>
      <c r="F17" s="10" t="s">
        <v>1180</v>
      </c>
      <c r="G17" s="9" t="s">
        <v>1181</v>
      </c>
      <c r="H17" s="1"/>
      <c r="I17" s="15"/>
      <c r="J17" s="15"/>
      <c r="K17" s="15"/>
      <c r="L17" s="15"/>
      <c r="M17" s="15"/>
      <c r="N17" s="1"/>
      <c r="O17" s="15"/>
      <c r="P17" s="15"/>
      <c r="Q17" s="15"/>
      <c r="R17" s="56">
        <f>VLOOKUP(B17,เลขปชช!B$2:J$701,6,0)</f>
        <v>1570501366354</v>
      </c>
      <c r="S17" s="59">
        <f>VLOOKUP(B17,เลขปชช!B$2:J$701,7,0)</f>
        <v>41811</v>
      </c>
      <c r="T17" s="56" t="e">
        <f>VLOOKUP(B17,#REF!,4,0)</f>
        <v>#REF!</v>
      </c>
    </row>
    <row r="18" spans="1:20">
      <c r="A18" s="21">
        <v>14</v>
      </c>
      <c r="B18" s="7">
        <v>3651</v>
      </c>
      <c r="C18" s="65">
        <f t="shared" si="0"/>
        <v>1570501366095</v>
      </c>
      <c r="D18" s="64">
        <f t="shared" si="1"/>
        <v>41781</v>
      </c>
      <c r="E18" s="22" t="s">
        <v>730</v>
      </c>
      <c r="F18" s="10" t="s">
        <v>1182</v>
      </c>
      <c r="G18" s="9" t="s">
        <v>1183</v>
      </c>
      <c r="H18" s="1"/>
      <c r="I18" s="15"/>
      <c r="J18" s="15"/>
      <c r="K18" s="15"/>
      <c r="L18" s="15"/>
      <c r="M18" s="15"/>
      <c r="N18" s="1"/>
      <c r="O18" s="15"/>
      <c r="P18" s="15"/>
      <c r="Q18" s="15"/>
      <c r="R18" s="56">
        <f>VLOOKUP(B18,เลขปชช!B$2:J$701,6,0)</f>
        <v>1570501366095</v>
      </c>
      <c r="S18" s="59">
        <f>VLOOKUP(B18,เลขปชช!B$2:J$701,7,0)</f>
        <v>41781</v>
      </c>
      <c r="T18" s="56" t="e">
        <f>VLOOKUP(B18,#REF!,4,0)</f>
        <v>#REF!</v>
      </c>
    </row>
    <row r="19" spans="1:20">
      <c r="A19" s="21">
        <v>15</v>
      </c>
      <c r="B19" s="7">
        <v>3652</v>
      </c>
      <c r="C19" s="65">
        <f t="shared" si="0"/>
        <v>1570501369728</v>
      </c>
      <c r="D19" s="64">
        <f t="shared" si="1"/>
        <v>42082</v>
      </c>
      <c r="E19" s="22" t="s">
        <v>730</v>
      </c>
      <c r="F19" s="10" t="s">
        <v>1184</v>
      </c>
      <c r="G19" s="9" t="s">
        <v>1185</v>
      </c>
      <c r="H19" s="1"/>
      <c r="I19" s="15"/>
      <c r="J19" s="15"/>
      <c r="K19" s="15"/>
      <c r="L19" s="15"/>
      <c r="M19" s="15"/>
      <c r="N19" s="1"/>
      <c r="O19" s="15"/>
      <c r="P19" s="15"/>
      <c r="Q19" s="15"/>
      <c r="R19" s="56">
        <f>VLOOKUP(B19,เลขปชช!B$2:J$701,6,0)</f>
        <v>1570501369728</v>
      </c>
      <c r="S19" s="59">
        <f>VLOOKUP(B19,เลขปชช!B$2:J$701,7,0)</f>
        <v>42082</v>
      </c>
      <c r="T19" s="56" t="e">
        <f>VLOOKUP(B19,#REF!,4,0)</f>
        <v>#REF!</v>
      </c>
    </row>
    <row r="20" spans="1:20">
      <c r="A20" s="21">
        <v>16</v>
      </c>
      <c r="B20" s="7">
        <v>3653</v>
      </c>
      <c r="C20" s="65">
        <f t="shared" si="0"/>
        <v>1579901667449</v>
      </c>
      <c r="D20" s="64">
        <f t="shared" si="1"/>
        <v>41840</v>
      </c>
      <c r="E20" s="22" t="s">
        <v>730</v>
      </c>
      <c r="F20" s="10" t="s">
        <v>1186</v>
      </c>
      <c r="G20" s="9" t="s">
        <v>1168</v>
      </c>
      <c r="H20" s="1"/>
      <c r="I20" s="15"/>
      <c r="J20" s="15"/>
      <c r="K20" s="15"/>
      <c r="L20" s="15"/>
      <c r="M20" s="15"/>
      <c r="N20" s="1"/>
      <c r="O20" s="15"/>
      <c r="P20" s="15"/>
      <c r="Q20" s="15"/>
      <c r="R20" s="56">
        <f>VLOOKUP(B20,เลขปชช!B$2:J$701,6,0)</f>
        <v>1579901667449</v>
      </c>
      <c r="S20" s="59">
        <f>VLOOKUP(B20,เลขปชช!B$2:J$701,7,0)</f>
        <v>41840</v>
      </c>
      <c r="T20" s="56" t="e">
        <f>VLOOKUP(B20,#REF!,4,0)</f>
        <v>#REF!</v>
      </c>
    </row>
    <row r="21" spans="1:20">
      <c r="A21" s="21">
        <v>18</v>
      </c>
      <c r="B21" s="7">
        <v>3655</v>
      </c>
      <c r="C21" s="65">
        <f t="shared" si="0"/>
        <v>1570501368560</v>
      </c>
      <c r="D21" s="64">
        <f t="shared" si="1"/>
        <v>41974</v>
      </c>
      <c r="E21" s="22" t="s">
        <v>730</v>
      </c>
      <c r="F21" s="10" t="s">
        <v>1218</v>
      </c>
      <c r="G21" s="9" t="s">
        <v>1189</v>
      </c>
      <c r="H21" s="1"/>
      <c r="I21" s="15"/>
      <c r="J21" s="15"/>
      <c r="K21" s="15"/>
      <c r="L21" s="15"/>
      <c r="M21" s="15"/>
      <c r="N21" s="1"/>
      <c r="O21" s="15"/>
      <c r="P21" s="15"/>
      <c r="Q21" s="15"/>
      <c r="R21" s="56">
        <f>VLOOKUP(B21,เลขปชช!B$2:J$701,6,0)</f>
        <v>1570501368560</v>
      </c>
      <c r="S21" s="59">
        <f>VLOOKUP(B21,เลขปชช!B$2:J$701,7,0)</f>
        <v>41974</v>
      </c>
      <c r="T21" s="56" t="e">
        <f>VLOOKUP(B21,#REF!,4,0)</f>
        <v>#REF!</v>
      </c>
    </row>
    <row r="22" spans="1:20">
      <c r="A22" s="21">
        <v>19</v>
      </c>
      <c r="B22" s="7">
        <v>3656</v>
      </c>
      <c r="C22" s="65">
        <f t="shared" si="0"/>
        <v>1570501366338</v>
      </c>
      <c r="D22" s="64">
        <f t="shared" si="1"/>
        <v>41808</v>
      </c>
      <c r="E22" s="22" t="s">
        <v>730</v>
      </c>
      <c r="F22" s="10" t="s">
        <v>1190</v>
      </c>
      <c r="G22" s="9" t="s">
        <v>164</v>
      </c>
      <c r="H22" s="1"/>
      <c r="I22" s="15"/>
      <c r="J22" s="15"/>
      <c r="K22" s="15"/>
      <c r="L22" s="15"/>
      <c r="M22" s="15"/>
      <c r="N22" s="1"/>
      <c r="O22" s="15"/>
      <c r="P22" s="15"/>
      <c r="Q22" s="15"/>
      <c r="R22" s="56">
        <f>VLOOKUP(B22,เลขปชช!B$2:J$701,6,0)</f>
        <v>1570501366338</v>
      </c>
      <c r="S22" s="59">
        <f>VLOOKUP(B22,เลขปชช!B$2:J$701,7,0)</f>
        <v>41808</v>
      </c>
      <c r="T22" s="56" t="e">
        <f>VLOOKUP(B22,#REF!,4,0)</f>
        <v>#REF!</v>
      </c>
    </row>
    <row r="23" spans="1:20">
      <c r="A23" s="21">
        <v>20</v>
      </c>
      <c r="B23" s="7">
        <v>3657</v>
      </c>
      <c r="C23" s="65">
        <f t="shared" si="0"/>
        <v>1100202160928</v>
      </c>
      <c r="D23" s="64">
        <f t="shared" si="1"/>
        <v>41855</v>
      </c>
      <c r="E23" s="22" t="s">
        <v>730</v>
      </c>
      <c r="F23" s="10" t="s">
        <v>1191</v>
      </c>
      <c r="G23" s="9" t="s">
        <v>129</v>
      </c>
      <c r="H23" s="1"/>
      <c r="I23" s="15"/>
      <c r="J23" s="15"/>
      <c r="K23" s="15"/>
      <c r="L23" s="15"/>
      <c r="M23" s="15"/>
      <c r="N23" s="1"/>
      <c r="O23" s="15"/>
      <c r="P23" s="15"/>
      <c r="Q23" s="15"/>
      <c r="R23" s="56">
        <f>VLOOKUP(B23,เลขปชช!B$2:J$701,6,0)</f>
        <v>1100202160928</v>
      </c>
      <c r="S23" s="59">
        <f>VLOOKUP(B23,เลขปชช!B$2:J$701,7,0)</f>
        <v>41855</v>
      </c>
      <c r="T23" s="56" t="e">
        <f>VLOOKUP(B23,#REF!,4,0)</f>
        <v>#REF!</v>
      </c>
    </row>
    <row r="24" spans="1:20">
      <c r="A24" s="21">
        <v>21</v>
      </c>
      <c r="B24" s="7">
        <v>3658</v>
      </c>
      <c r="C24" s="65">
        <f t="shared" si="0"/>
        <v>1570501369787</v>
      </c>
      <c r="D24" s="64">
        <f t="shared" si="1"/>
        <v>42087</v>
      </c>
      <c r="E24" s="22" t="s">
        <v>730</v>
      </c>
      <c r="F24" s="10" t="s">
        <v>1192</v>
      </c>
      <c r="G24" s="9" t="s">
        <v>1193</v>
      </c>
      <c r="H24" s="1"/>
      <c r="I24" s="15"/>
      <c r="J24" s="15"/>
      <c r="K24" s="15"/>
      <c r="L24" s="15"/>
      <c r="M24" s="15"/>
      <c r="N24" s="1"/>
      <c r="O24" s="15"/>
      <c r="P24" s="15"/>
      <c r="Q24" s="15"/>
      <c r="R24" s="56">
        <f>VLOOKUP(B24,เลขปชช!B$2:J$701,6,0)</f>
        <v>1570501369787</v>
      </c>
      <c r="S24" s="59">
        <f>VLOOKUP(B24,เลขปชช!B$2:J$701,7,0)</f>
        <v>42087</v>
      </c>
      <c r="T24" s="56" t="e">
        <f>VLOOKUP(B24,#REF!,4,0)</f>
        <v>#REF!</v>
      </c>
    </row>
    <row r="25" spans="1:20">
      <c r="A25" s="21">
        <v>23</v>
      </c>
      <c r="B25" s="7"/>
      <c r="C25" s="65" t="e">
        <f t="shared" si="0"/>
        <v>#N/A</v>
      </c>
      <c r="D25" s="64" t="e">
        <f t="shared" si="1"/>
        <v>#N/A</v>
      </c>
      <c r="E25" s="22"/>
      <c r="F25" s="10"/>
      <c r="G25" s="9"/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56" t="e">
        <f>VLOOKUP(B25,เลขปชช!B$2:J$701,6,0)</f>
        <v>#N/A</v>
      </c>
      <c r="S25" s="59" t="e">
        <f>VLOOKUP(B25,เลขปชช!B$2:J$701,7,0)</f>
        <v>#N/A</v>
      </c>
      <c r="T25" s="56" t="e">
        <f>VLOOKUP(B25,#REF!,4,0)</f>
        <v>#REF!</v>
      </c>
    </row>
    <row r="26" spans="1:20">
      <c r="A26" s="21">
        <v>24</v>
      </c>
      <c r="B26" s="7"/>
      <c r="C26" s="65" t="e">
        <f t="shared" si="0"/>
        <v>#N/A</v>
      </c>
      <c r="D26" s="64" t="e">
        <f t="shared" si="1"/>
        <v>#N/A</v>
      </c>
      <c r="E26" s="22"/>
      <c r="F26" s="10"/>
      <c r="G26" s="9"/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56" t="e">
        <f>VLOOKUP(B26,เลขปชช!B$2:J$701,6,0)</f>
        <v>#N/A</v>
      </c>
      <c r="S26" s="59" t="e">
        <f>VLOOKUP(B26,เลขปชช!B$2:J$701,7,0)</f>
        <v>#N/A</v>
      </c>
      <c r="T26" s="56" t="e">
        <f>VLOOKUP(B26,#REF!,4,0)</f>
        <v>#REF!</v>
      </c>
    </row>
    <row r="27" spans="1:20">
      <c r="A27" s="21">
        <v>25</v>
      </c>
      <c r="B27" s="7"/>
      <c r="C27" s="65" t="e">
        <f t="shared" si="0"/>
        <v>#N/A</v>
      </c>
      <c r="D27" s="64" t="e">
        <f t="shared" si="1"/>
        <v>#N/A</v>
      </c>
      <c r="E27" s="22"/>
      <c r="F27" s="10"/>
      <c r="G27" s="9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56" t="e">
        <f>VLOOKUP(B27,เลขปชช!B$2:J$701,6,0)</f>
        <v>#N/A</v>
      </c>
      <c r="S27" s="59" t="e">
        <f>VLOOKUP(B27,เลขปชช!B$2:J$701,7,0)</f>
        <v>#N/A</v>
      </c>
      <c r="T27" s="56" t="e">
        <f>VLOOKUP(B27,#REF!,4,0)</f>
        <v>#REF!</v>
      </c>
    </row>
    <row r="28" spans="1:20">
      <c r="A28" s="21">
        <v>26</v>
      </c>
      <c r="B28" s="7"/>
      <c r="C28" s="65" t="e">
        <f t="shared" si="0"/>
        <v>#N/A</v>
      </c>
      <c r="D28" s="64" t="e">
        <f t="shared" si="1"/>
        <v>#N/A</v>
      </c>
      <c r="E28" s="22"/>
      <c r="F28" s="10"/>
      <c r="G28" s="9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56" t="e">
        <f>VLOOKUP(B28,เลขปชช!B$2:J$701,6,0)</f>
        <v>#N/A</v>
      </c>
      <c r="S28" s="59" t="e">
        <f>VLOOKUP(B28,เลขปชช!B$2:J$701,7,0)</f>
        <v>#N/A</v>
      </c>
      <c r="T28" s="56" t="e">
        <f>VLOOKUP(B28,#REF!,4,0)</f>
        <v>#REF!</v>
      </c>
    </row>
  </sheetData>
  <mergeCells count="4">
    <mergeCell ref="A1:Q1"/>
    <mergeCell ref="A2:Q2"/>
    <mergeCell ref="A3:Q3"/>
    <mergeCell ref="E5:G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>
    <tabColor theme="4" tint="-0.249977111117893"/>
  </sheetPr>
  <dimension ref="A1:V35"/>
  <sheetViews>
    <sheetView workbookViewId="0">
      <selection activeCell="G21" sqref="G21"/>
    </sheetView>
  </sheetViews>
  <sheetFormatPr defaultRowHeight="20.25"/>
  <cols>
    <col min="1" max="1" width="5.125" style="4" bestFit="1" customWidth="1"/>
    <col min="2" max="2" width="9" style="4"/>
    <col min="3" max="3" width="16.5" style="4" hidden="1" customWidth="1"/>
    <col min="4" max="4" width="11.75" style="4" hidden="1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25" customWidth="1"/>
    <col min="9" max="17" width="3.625" style="4" customWidth="1"/>
    <col min="18" max="18" width="16.5" style="4" hidden="1" customWidth="1"/>
    <col min="19" max="20" width="15.125" style="4" hidden="1" customWidth="1"/>
    <col min="21" max="16384" width="9" style="4"/>
  </cols>
  <sheetData>
    <row r="1" spans="1:22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2" ht="22.5">
      <c r="A2" s="444" t="s">
        <v>1694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13"/>
      <c r="S2" s="13"/>
      <c r="T2" s="13"/>
      <c r="U2" s="13"/>
      <c r="V2" s="13"/>
    </row>
    <row r="3" spans="1:22" ht="22.5">
      <c r="A3" s="444" t="s">
        <v>993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2"/>
      <c r="S3" s="14"/>
      <c r="T3" s="14"/>
      <c r="U3" s="14"/>
      <c r="V3" s="14"/>
    </row>
    <row r="4" spans="1:22" ht="12" customHeight="1"/>
    <row r="5" spans="1:22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2">
      <c r="A6" s="3">
        <v>1</v>
      </c>
      <c r="B6" s="7">
        <v>3500</v>
      </c>
      <c r="C6" s="65">
        <f>R6</f>
        <v>1570501361611</v>
      </c>
      <c r="D6" s="64">
        <f>S6</f>
        <v>41418</v>
      </c>
      <c r="E6" s="8" t="s">
        <v>729</v>
      </c>
      <c r="F6" s="10" t="s">
        <v>941</v>
      </c>
      <c r="G6" s="9" t="s">
        <v>850</v>
      </c>
      <c r="H6" s="1"/>
      <c r="I6" s="15"/>
      <c r="J6" s="15"/>
      <c r="K6" s="15"/>
      <c r="L6" s="15"/>
      <c r="M6" s="15"/>
      <c r="N6" s="15"/>
      <c r="O6" s="15"/>
      <c r="P6" s="15"/>
      <c r="Q6" s="15"/>
      <c r="R6" s="56">
        <f>VLOOKUP(B6,เลขปชช!B$2:J$701,6,0)</f>
        <v>1570501361611</v>
      </c>
      <c r="S6" s="59">
        <f>VLOOKUP(B6,เลขปชช!B$2:J$701,7,0)</f>
        <v>41418</v>
      </c>
      <c r="T6" s="56" t="e">
        <f>VLOOKUP(B6,#REF!,4,0)</f>
        <v>#REF!</v>
      </c>
    </row>
    <row r="7" spans="1:22">
      <c r="A7" s="3">
        <v>2</v>
      </c>
      <c r="B7" s="7">
        <v>3501</v>
      </c>
      <c r="C7" s="65">
        <f t="shared" ref="C7:C35" si="0">R7</f>
        <v>1579901653405</v>
      </c>
      <c r="D7" s="64">
        <f t="shared" ref="D7:D35" si="1">S7</f>
        <v>41754</v>
      </c>
      <c r="E7" s="8" t="s">
        <v>729</v>
      </c>
      <c r="F7" s="10" t="s">
        <v>942</v>
      </c>
      <c r="G7" s="9" t="s">
        <v>851</v>
      </c>
      <c r="H7" s="1"/>
      <c r="I7" s="15"/>
      <c r="J7" s="15"/>
      <c r="K7" s="15"/>
      <c r="L7" s="15"/>
      <c r="M7" s="15"/>
      <c r="N7" s="15"/>
      <c r="O7" s="15"/>
      <c r="P7" s="15"/>
      <c r="Q7" s="15"/>
      <c r="R7" s="56">
        <f>VLOOKUP(B7,เลขปชช!B$2:J$701,6,0)</f>
        <v>1579901653405</v>
      </c>
      <c r="S7" s="59">
        <f>VLOOKUP(B7,เลขปชช!B$2:J$701,7,0)</f>
        <v>41754</v>
      </c>
      <c r="T7" s="56" t="e">
        <f>VLOOKUP(B7,#REF!,4,0)</f>
        <v>#REF!</v>
      </c>
    </row>
    <row r="8" spans="1:22">
      <c r="A8" s="21">
        <v>3</v>
      </c>
      <c r="B8" s="7">
        <v>3502</v>
      </c>
      <c r="C8" s="65">
        <f t="shared" si="0"/>
        <v>1509967035530</v>
      </c>
      <c r="D8" s="64">
        <f t="shared" si="1"/>
        <v>41684</v>
      </c>
      <c r="E8" s="8" t="s">
        <v>729</v>
      </c>
      <c r="F8" s="10" t="s">
        <v>943</v>
      </c>
      <c r="G8" s="9" t="s">
        <v>852</v>
      </c>
      <c r="H8" s="1"/>
      <c r="I8" s="15"/>
      <c r="J8" s="15"/>
      <c r="K8" s="15"/>
      <c r="L8" s="15"/>
      <c r="M8" s="15"/>
      <c r="N8" s="15"/>
      <c r="O8" s="15"/>
      <c r="P8" s="15"/>
      <c r="Q8" s="15"/>
      <c r="R8" s="56">
        <f>VLOOKUP(B8,เลขปชช!B$2:J$701,6,0)</f>
        <v>1509967035530</v>
      </c>
      <c r="S8" s="59">
        <f>VLOOKUP(B8,เลขปชช!B$2:J$701,7,0)</f>
        <v>41684</v>
      </c>
      <c r="T8" s="56" t="e">
        <f>VLOOKUP(B8,#REF!,4,0)</f>
        <v>#REF!</v>
      </c>
    </row>
    <row r="9" spans="1:22">
      <c r="A9" s="21">
        <v>4</v>
      </c>
      <c r="B9" s="7">
        <v>3503</v>
      </c>
      <c r="C9" s="65">
        <f t="shared" si="0"/>
        <v>1570501363380</v>
      </c>
      <c r="D9" s="64">
        <f t="shared" si="1"/>
        <v>41562</v>
      </c>
      <c r="E9" s="8" t="s">
        <v>729</v>
      </c>
      <c r="F9" s="10" t="s">
        <v>640</v>
      </c>
      <c r="G9" s="9" t="s">
        <v>853</v>
      </c>
      <c r="H9" s="1"/>
      <c r="I9" s="15"/>
      <c r="J9" s="15"/>
      <c r="K9" s="15"/>
      <c r="L9" s="15"/>
      <c r="M9" s="15"/>
      <c r="N9" s="15"/>
      <c r="O9" s="15"/>
      <c r="P9" s="15"/>
      <c r="Q9" s="15"/>
      <c r="R9" s="56">
        <f>VLOOKUP(B9,เลขปชช!B$2:J$701,6,0)</f>
        <v>1570501363380</v>
      </c>
      <c r="S9" s="59">
        <f>VLOOKUP(B9,เลขปชช!B$2:J$701,7,0)</f>
        <v>41562</v>
      </c>
      <c r="T9" s="56" t="e">
        <f>VLOOKUP(B9,#REF!,4,0)</f>
        <v>#REF!</v>
      </c>
    </row>
    <row r="10" spans="1:22">
      <c r="A10" s="21">
        <v>5</v>
      </c>
      <c r="B10" s="7">
        <v>3504</v>
      </c>
      <c r="C10" s="65">
        <f t="shared" si="0"/>
        <v>1579901648614</v>
      </c>
      <c r="D10" s="64">
        <f t="shared" si="1"/>
        <v>41730</v>
      </c>
      <c r="E10" s="8" t="s">
        <v>729</v>
      </c>
      <c r="F10" s="10" t="s">
        <v>944</v>
      </c>
      <c r="G10" s="9" t="s">
        <v>854</v>
      </c>
      <c r="H10" s="1"/>
      <c r="I10" s="15"/>
      <c r="J10" s="15"/>
      <c r="K10" s="15"/>
      <c r="L10" s="15"/>
      <c r="M10" s="15"/>
      <c r="N10" s="15"/>
      <c r="O10" s="15"/>
      <c r="P10" s="15"/>
      <c r="Q10" s="15"/>
      <c r="R10" s="56">
        <f>VLOOKUP(B10,เลขปชช!B$2:J$701,6,0)</f>
        <v>1579901648614</v>
      </c>
      <c r="S10" s="59">
        <f>VLOOKUP(B10,เลขปชช!B$2:J$701,7,0)</f>
        <v>41730</v>
      </c>
      <c r="T10" s="56" t="e">
        <f>VLOOKUP(B10,#REF!,4,0)</f>
        <v>#REF!</v>
      </c>
    </row>
    <row r="11" spans="1:22">
      <c r="A11" s="21">
        <v>6</v>
      </c>
      <c r="B11" s="7">
        <v>3505</v>
      </c>
      <c r="C11" s="65">
        <f t="shared" si="0"/>
        <v>1579901646069</v>
      </c>
      <c r="D11" s="64">
        <f t="shared" si="1"/>
        <v>41713</v>
      </c>
      <c r="E11" s="8" t="s">
        <v>729</v>
      </c>
      <c r="F11" s="10" t="s">
        <v>945</v>
      </c>
      <c r="G11" s="9" t="s">
        <v>855</v>
      </c>
      <c r="H11" s="1"/>
      <c r="I11" s="15"/>
      <c r="J11" s="15"/>
      <c r="K11" s="15"/>
      <c r="L11" s="15"/>
      <c r="M11" s="15"/>
      <c r="N11" s="15"/>
      <c r="O11" s="15"/>
      <c r="P11" s="15"/>
      <c r="Q11" s="15"/>
      <c r="R11" s="56">
        <f>VLOOKUP(B11,เลขปชช!B$2:J$701,6,0)</f>
        <v>1579901646069</v>
      </c>
      <c r="S11" s="59">
        <f>VLOOKUP(B11,เลขปชช!B$2:J$701,7,0)</f>
        <v>41713</v>
      </c>
      <c r="T11" s="56" t="e">
        <f>VLOOKUP(B11,#REF!,4,0)</f>
        <v>#REF!</v>
      </c>
    </row>
    <row r="12" spans="1:22">
      <c r="A12" s="21">
        <v>7</v>
      </c>
      <c r="B12" s="7">
        <v>3506</v>
      </c>
      <c r="C12" s="65">
        <f t="shared" si="0"/>
        <v>1570501362081</v>
      </c>
      <c r="D12" s="64">
        <f t="shared" si="1"/>
        <v>41449</v>
      </c>
      <c r="E12" s="8" t="s">
        <v>729</v>
      </c>
      <c r="F12" s="10" t="s">
        <v>946</v>
      </c>
      <c r="G12" s="9" t="s">
        <v>856</v>
      </c>
      <c r="H12" s="1"/>
      <c r="I12" s="15"/>
      <c r="J12" s="15"/>
      <c r="K12" s="15"/>
      <c r="L12" s="15"/>
      <c r="M12" s="15"/>
      <c r="N12" s="15"/>
      <c r="O12" s="15"/>
      <c r="P12" s="15"/>
      <c r="Q12" s="15"/>
      <c r="R12" s="56">
        <f>VLOOKUP(B12,เลขปชช!B$2:J$701,6,0)</f>
        <v>1570501362081</v>
      </c>
      <c r="S12" s="59">
        <f>VLOOKUP(B12,เลขปชช!B$2:J$701,7,0)</f>
        <v>41449</v>
      </c>
      <c r="T12" s="56" t="e">
        <f>VLOOKUP(B12,#REF!,4,0)</f>
        <v>#REF!</v>
      </c>
    </row>
    <row r="13" spans="1:22">
      <c r="A13" s="21">
        <v>8</v>
      </c>
      <c r="B13" s="7">
        <v>3507</v>
      </c>
      <c r="C13" s="65">
        <f t="shared" si="0"/>
        <v>1103101267576</v>
      </c>
      <c r="D13" s="64">
        <f t="shared" si="1"/>
        <v>41515</v>
      </c>
      <c r="E13" s="8" t="s">
        <v>729</v>
      </c>
      <c r="F13" s="10" t="s">
        <v>947</v>
      </c>
      <c r="G13" s="9" t="s">
        <v>857</v>
      </c>
      <c r="H13" s="1"/>
      <c r="I13" s="15"/>
      <c r="J13" s="15"/>
      <c r="K13" s="15"/>
      <c r="L13" s="15"/>
      <c r="M13" s="15"/>
      <c r="N13" s="15"/>
      <c r="O13" s="15"/>
      <c r="P13" s="15"/>
      <c r="Q13" s="15"/>
      <c r="R13" s="56">
        <f>VLOOKUP(B13,เลขปชช!B$2:J$701,6,0)</f>
        <v>1103101267576</v>
      </c>
      <c r="S13" s="59">
        <f>VLOOKUP(B13,เลขปชช!B$2:J$701,7,0)</f>
        <v>41515</v>
      </c>
      <c r="T13" s="56" t="e">
        <f>VLOOKUP(B13,#REF!,4,0)</f>
        <v>#REF!</v>
      </c>
    </row>
    <row r="14" spans="1:22">
      <c r="A14" s="21">
        <v>9</v>
      </c>
      <c r="B14" s="7">
        <v>3508</v>
      </c>
      <c r="C14" s="65">
        <f t="shared" si="0"/>
        <v>1579901646760</v>
      </c>
      <c r="D14" s="64">
        <f t="shared" si="1"/>
        <v>41718</v>
      </c>
      <c r="E14" s="8" t="s">
        <v>729</v>
      </c>
      <c r="F14" s="10" t="s">
        <v>948</v>
      </c>
      <c r="G14" s="9" t="s">
        <v>858</v>
      </c>
      <c r="H14" s="1"/>
      <c r="I14" s="15"/>
      <c r="J14" s="15"/>
      <c r="K14" s="15"/>
      <c r="L14" s="15"/>
      <c r="M14" s="15"/>
      <c r="N14" s="15"/>
      <c r="O14" s="15"/>
      <c r="P14" s="15"/>
      <c r="Q14" s="15"/>
      <c r="R14" s="56">
        <f>VLOOKUP(B14,เลขปชช!B$2:J$701,6,0)</f>
        <v>1579901646760</v>
      </c>
      <c r="S14" s="59">
        <f>VLOOKUP(B14,เลขปชช!B$2:J$701,7,0)</f>
        <v>41718</v>
      </c>
      <c r="T14" s="56" t="e">
        <f>VLOOKUP(B14,#REF!,4,0)</f>
        <v>#REF!</v>
      </c>
    </row>
    <row r="15" spans="1:22">
      <c r="A15" s="21">
        <v>10</v>
      </c>
      <c r="B15" s="7">
        <v>3509</v>
      </c>
      <c r="C15" s="65">
        <f t="shared" si="0"/>
        <v>1570501364050</v>
      </c>
      <c r="D15" s="64">
        <f t="shared" si="1"/>
        <v>41616</v>
      </c>
      <c r="E15" s="8" t="s">
        <v>729</v>
      </c>
      <c r="F15" s="10" t="s">
        <v>949</v>
      </c>
      <c r="G15" s="9" t="s">
        <v>145</v>
      </c>
      <c r="H15" s="1"/>
      <c r="I15" s="15"/>
      <c r="J15" s="15"/>
      <c r="K15" s="15"/>
      <c r="L15" s="15"/>
      <c r="M15" s="15"/>
      <c r="N15" s="15"/>
      <c r="O15" s="15"/>
      <c r="P15" s="15"/>
      <c r="Q15" s="15"/>
      <c r="R15" s="56">
        <f>VLOOKUP(B15,เลขปชช!B$2:J$701,6,0)</f>
        <v>1570501364050</v>
      </c>
      <c r="S15" s="59">
        <f>VLOOKUP(B15,เลขปชช!B$2:J$701,7,0)</f>
        <v>41616</v>
      </c>
      <c r="T15" s="56" t="e">
        <f>VLOOKUP(B15,#REF!,4,0)</f>
        <v>#REF!</v>
      </c>
    </row>
    <row r="16" spans="1:22">
      <c r="A16" s="21">
        <v>11</v>
      </c>
      <c r="B16" s="7">
        <v>3510</v>
      </c>
      <c r="C16" s="65">
        <f t="shared" si="0"/>
        <v>1579901638490</v>
      </c>
      <c r="D16" s="64">
        <f t="shared" si="1"/>
        <v>41669</v>
      </c>
      <c r="E16" s="8" t="s">
        <v>729</v>
      </c>
      <c r="F16" s="10" t="s">
        <v>950</v>
      </c>
      <c r="G16" s="9" t="s">
        <v>1</v>
      </c>
      <c r="H16" s="1"/>
      <c r="I16" s="15"/>
      <c r="J16" s="15"/>
      <c r="K16" s="15"/>
      <c r="L16" s="15"/>
      <c r="M16" s="15"/>
      <c r="N16" s="15"/>
      <c r="O16" s="15"/>
      <c r="P16" s="15"/>
      <c r="Q16" s="15"/>
      <c r="R16" s="56">
        <f>VLOOKUP(B16,เลขปชช!B$2:J$701,6,0)</f>
        <v>1579901638490</v>
      </c>
      <c r="S16" s="59">
        <f>VLOOKUP(B16,เลขปชช!B$2:J$701,7,0)</f>
        <v>41669</v>
      </c>
      <c r="T16" s="56" t="e">
        <f>VLOOKUP(B16,#REF!,4,0)</f>
        <v>#REF!</v>
      </c>
    </row>
    <row r="17" spans="1:20">
      <c r="A17" s="21">
        <v>12</v>
      </c>
      <c r="B17" s="7">
        <v>3511</v>
      </c>
      <c r="C17" s="65">
        <f t="shared" si="0"/>
        <v>1579901603751</v>
      </c>
      <c r="D17" s="64">
        <f t="shared" si="1"/>
        <v>41477</v>
      </c>
      <c r="E17" s="8" t="s">
        <v>729</v>
      </c>
      <c r="F17" s="10" t="s">
        <v>951</v>
      </c>
      <c r="G17" s="9" t="s">
        <v>1033</v>
      </c>
      <c r="H17" s="1"/>
      <c r="I17" s="15"/>
      <c r="J17" s="15"/>
      <c r="K17" s="15"/>
      <c r="L17" s="15"/>
      <c r="M17" s="15"/>
      <c r="N17" s="15"/>
      <c r="O17" s="15"/>
      <c r="P17" s="15"/>
      <c r="Q17" s="15"/>
      <c r="R17" s="56">
        <f>VLOOKUP(B17,เลขปชช!B$2:J$701,6,0)</f>
        <v>1579901603751</v>
      </c>
      <c r="S17" s="59">
        <f>VLOOKUP(B17,เลขปชช!B$2:J$701,7,0)</f>
        <v>41477</v>
      </c>
      <c r="T17" s="56" t="e">
        <f>VLOOKUP(B17,#REF!,4,0)</f>
        <v>#REF!</v>
      </c>
    </row>
    <row r="18" spans="1:20">
      <c r="A18" s="21">
        <v>13</v>
      </c>
      <c r="B18" s="7">
        <v>3512</v>
      </c>
      <c r="C18" s="65">
        <f t="shared" si="0"/>
        <v>1502101058221</v>
      </c>
      <c r="D18" s="64">
        <f t="shared" si="1"/>
        <v>41505</v>
      </c>
      <c r="E18" s="8" t="s">
        <v>730</v>
      </c>
      <c r="F18" s="10" t="s">
        <v>684</v>
      </c>
      <c r="G18" s="9" t="s">
        <v>859</v>
      </c>
      <c r="H18" s="1"/>
      <c r="I18" s="15"/>
      <c r="J18" s="15"/>
      <c r="K18" s="15"/>
      <c r="L18" s="15"/>
      <c r="M18" s="15"/>
      <c r="N18" s="15"/>
      <c r="O18" s="15"/>
      <c r="P18" s="15"/>
      <c r="Q18" s="15"/>
      <c r="R18" s="56">
        <f>VLOOKUP(B18,เลขปชช!B$2:J$701,6,0)</f>
        <v>1502101058221</v>
      </c>
      <c r="S18" s="59">
        <f>VLOOKUP(B18,เลขปชช!B$2:J$701,7,0)</f>
        <v>41505</v>
      </c>
      <c r="T18" s="56" t="e">
        <f>VLOOKUP(B18,#REF!,4,0)</f>
        <v>#REF!</v>
      </c>
    </row>
    <row r="19" spans="1:20">
      <c r="A19" s="21">
        <v>14</v>
      </c>
      <c r="B19" s="7">
        <v>3513</v>
      </c>
      <c r="C19" s="65">
        <f t="shared" si="0"/>
        <v>1579901618502</v>
      </c>
      <c r="D19" s="64">
        <f t="shared" si="1"/>
        <v>41557</v>
      </c>
      <c r="E19" s="8" t="s">
        <v>730</v>
      </c>
      <c r="F19" s="10" t="s">
        <v>1034</v>
      </c>
      <c r="G19" s="9" t="s">
        <v>85</v>
      </c>
      <c r="H19" s="1"/>
      <c r="I19" s="15"/>
      <c r="J19" s="15"/>
      <c r="K19" s="15"/>
      <c r="L19" s="15"/>
      <c r="M19" s="15"/>
      <c r="N19" s="15"/>
      <c r="O19" s="15"/>
      <c r="P19" s="15"/>
      <c r="Q19" s="15"/>
      <c r="R19" s="56">
        <f>VLOOKUP(B19,เลขปชช!B$2:J$701,6,0)</f>
        <v>1579901618502</v>
      </c>
      <c r="S19" s="59">
        <f>VLOOKUP(B19,เลขปชช!B$2:J$701,7,0)</f>
        <v>41557</v>
      </c>
      <c r="T19" s="56" t="e">
        <f>VLOOKUP(B19,#REF!,4,0)</f>
        <v>#REF!</v>
      </c>
    </row>
    <row r="20" spans="1:20">
      <c r="A20" s="21">
        <v>15</v>
      </c>
      <c r="B20" s="7">
        <v>3514</v>
      </c>
      <c r="C20" s="65">
        <f t="shared" si="0"/>
        <v>1579901595243</v>
      </c>
      <c r="D20" s="64">
        <f t="shared" si="1"/>
        <v>41421</v>
      </c>
      <c r="E20" s="8" t="s">
        <v>730</v>
      </c>
      <c r="F20" s="10" t="s">
        <v>952</v>
      </c>
      <c r="G20" s="9" t="s">
        <v>816</v>
      </c>
      <c r="H20" s="1"/>
      <c r="I20" s="15"/>
      <c r="J20" s="15"/>
      <c r="K20" s="15"/>
      <c r="L20" s="15"/>
      <c r="M20" s="15"/>
      <c r="N20" s="15"/>
      <c r="O20" s="15"/>
      <c r="P20" s="15"/>
      <c r="Q20" s="15"/>
      <c r="R20" s="56">
        <f>VLOOKUP(B20,เลขปชช!B$2:J$701,6,0)</f>
        <v>1579901595243</v>
      </c>
      <c r="S20" s="59">
        <f>VLOOKUP(B20,เลขปชช!B$2:J$701,7,0)</f>
        <v>41421</v>
      </c>
      <c r="T20" s="56" t="e">
        <f>VLOOKUP(B20,#REF!,4,0)</f>
        <v>#REF!</v>
      </c>
    </row>
    <row r="21" spans="1:20">
      <c r="A21" s="21">
        <v>16</v>
      </c>
      <c r="B21" s="7">
        <v>3515</v>
      </c>
      <c r="C21" s="65">
        <f t="shared" si="0"/>
        <v>1103101279418</v>
      </c>
      <c r="D21" s="64">
        <f t="shared" si="1"/>
        <v>41616</v>
      </c>
      <c r="E21" s="8" t="s">
        <v>730</v>
      </c>
      <c r="F21" s="10" t="s">
        <v>953</v>
      </c>
      <c r="G21" s="9" t="s">
        <v>860</v>
      </c>
      <c r="H21" s="1"/>
      <c r="I21" s="15"/>
      <c r="J21" s="15"/>
      <c r="K21" s="15"/>
      <c r="L21" s="15"/>
      <c r="M21" s="15"/>
      <c r="N21" s="15"/>
      <c r="O21" s="15"/>
      <c r="P21" s="15"/>
      <c r="Q21" s="15"/>
      <c r="R21" s="56">
        <f>VLOOKUP(B21,เลขปชช!B$2:J$701,6,0)</f>
        <v>1103101279418</v>
      </c>
      <c r="S21" s="59">
        <f>VLOOKUP(B21,เลขปชช!B$2:J$701,7,0)</f>
        <v>41616</v>
      </c>
      <c r="T21" s="56" t="e">
        <f>VLOOKUP(B21,#REF!,4,0)</f>
        <v>#REF!</v>
      </c>
    </row>
    <row r="22" spans="1:20">
      <c r="A22" s="21">
        <v>17</v>
      </c>
      <c r="B22" s="7">
        <v>3516</v>
      </c>
      <c r="C22" s="65">
        <f t="shared" si="0"/>
        <v>1579901603742</v>
      </c>
      <c r="D22" s="64">
        <f t="shared" si="1"/>
        <v>41477</v>
      </c>
      <c r="E22" s="8" t="s">
        <v>730</v>
      </c>
      <c r="F22" s="10" t="s">
        <v>954</v>
      </c>
      <c r="G22" s="9" t="s">
        <v>1033</v>
      </c>
      <c r="H22" s="1"/>
      <c r="I22" s="15"/>
      <c r="J22" s="15"/>
      <c r="K22" s="15"/>
      <c r="L22" s="15"/>
      <c r="M22" s="15"/>
      <c r="N22" s="15"/>
      <c r="O22" s="15"/>
      <c r="P22" s="15"/>
      <c r="Q22" s="15"/>
      <c r="R22" s="56">
        <f>VLOOKUP(B22,เลขปชช!B$2:J$701,6,0)</f>
        <v>1579901603742</v>
      </c>
      <c r="S22" s="59">
        <f>VLOOKUP(B22,เลขปชช!B$2:J$701,7,0)</f>
        <v>41477</v>
      </c>
      <c r="T22" s="56" t="e">
        <f>VLOOKUP(B22,#REF!,4,0)</f>
        <v>#REF!</v>
      </c>
    </row>
    <row r="23" spans="1:20">
      <c r="A23" s="21">
        <v>18</v>
      </c>
      <c r="B23" s="7">
        <v>3517</v>
      </c>
      <c r="C23" s="65">
        <f t="shared" si="0"/>
        <v>1570501365269</v>
      </c>
      <c r="D23" s="64">
        <f t="shared" si="1"/>
        <v>41711</v>
      </c>
      <c r="E23" s="8" t="s">
        <v>730</v>
      </c>
      <c r="F23" s="10" t="s">
        <v>955</v>
      </c>
      <c r="G23" s="9" t="s">
        <v>861</v>
      </c>
      <c r="H23" s="1"/>
      <c r="I23" s="15"/>
      <c r="J23" s="15"/>
      <c r="K23" s="15"/>
      <c r="L23" s="15"/>
      <c r="M23" s="15"/>
      <c r="N23" s="15"/>
      <c r="O23" s="15"/>
      <c r="P23" s="15"/>
      <c r="Q23" s="15"/>
      <c r="R23" s="56">
        <f>VLOOKUP(B23,เลขปชช!B$2:J$701,6,0)</f>
        <v>1570501365269</v>
      </c>
      <c r="S23" s="59">
        <f>VLOOKUP(B23,เลขปชช!B$2:J$701,7,0)</f>
        <v>41711</v>
      </c>
      <c r="T23" s="56" t="e">
        <f>VLOOKUP(B23,#REF!,4,0)</f>
        <v>#REF!</v>
      </c>
    </row>
    <row r="24" spans="1:20">
      <c r="A24" s="21">
        <v>19</v>
      </c>
      <c r="B24" s="7">
        <v>3518</v>
      </c>
      <c r="C24" s="65">
        <f t="shared" si="0"/>
        <v>1579901624871</v>
      </c>
      <c r="D24" s="64">
        <f t="shared" si="1"/>
        <v>41591</v>
      </c>
      <c r="E24" s="8" t="s">
        <v>730</v>
      </c>
      <c r="F24" s="10" t="s">
        <v>956</v>
      </c>
      <c r="G24" s="9" t="s">
        <v>862</v>
      </c>
      <c r="H24" s="1"/>
      <c r="I24" s="15"/>
      <c r="J24" s="15"/>
      <c r="K24" s="15"/>
      <c r="L24" s="15"/>
      <c r="M24" s="15"/>
      <c r="N24" s="15"/>
      <c r="O24" s="15"/>
      <c r="P24" s="15"/>
      <c r="Q24" s="15"/>
      <c r="R24" s="56">
        <f>VLOOKUP(B24,เลขปชช!B$2:J$701,6,0)</f>
        <v>1579901624871</v>
      </c>
      <c r="S24" s="59">
        <f>VLOOKUP(B24,เลขปชช!B$2:J$701,7,0)</f>
        <v>41591</v>
      </c>
      <c r="T24" s="56" t="e">
        <f>VLOOKUP(B24,#REF!,4,0)</f>
        <v>#REF!</v>
      </c>
    </row>
    <row r="25" spans="1:20">
      <c r="A25" s="21">
        <v>20</v>
      </c>
      <c r="B25" s="7">
        <v>3520</v>
      </c>
      <c r="C25" s="65">
        <f t="shared" si="0"/>
        <v>1570501363142</v>
      </c>
      <c r="D25" s="64">
        <f t="shared" si="1"/>
        <v>41541</v>
      </c>
      <c r="E25" s="8" t="s">
        <v>730</v>
      </c>
      <c r="F25" s="10" t="s">
        <v>957</v>
      </c>
      <c r="G25" s="9" t="s">
        <v>863</v>
      </c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56">
        <f>VLOOKUP(B25,เลขปชช!B$2:J$701,6,0)</f>
        <v>1570501363142</v>
      </c>
      <c r="S25" s="59">
        <f>VLOOKUP(B25,เลขปชช!B$2:J$701,7,0)</f>
        <v>41541</v>
      </c>
      <c r="T25" s="56" t="e">
        <f>VLOOKUP(B25,#REF!,4,0)</f>
        <v>#REF!</v>
      </c>
    </row>
    <row r="26" spans="1:20">
      <c r="A26" s="21">
        <v>21</v>
      </c>
      <c r="B26" s="7">
        <v>3521</v>
      </c>
      <c r="C26" s="65">
        <f t="shared" si="0"/>
        <v>1570501364904</v>
      </c>
      <c r="D26" s="64">
        <f t="shared" si="1"/>
        <v>41677</v>
      </c>
      <c r="E26" s="8" t="s">
        <v>730</v>
      </c>
      <c r="F26" s="10" t="s">
        <v>958</v>
      </c>
      <c r="G26" s="9" t="s">
        <v>864</v>
      </c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56">
        <f>VLOOKUP(B26,เลขปชช!B$2:J$701,6,0)</f>
        <v>1570501364904</v>
      </c>
      <c r="S26" s="59">
        <f>VLOOKUP(B26,เลขปชช!B$2:J$701,7,0)</f>
        <v>41677</v>
      </c>
      <c r="T26" s="56" t="e">
        <f>VLOOKUP(B26,#REF!,4,0)</f>
        <v>#REF!</v>
      </c>
    </row>
    <row r="27" spans="1:20">
      <c r="A27" s="21">
        <v>22</v>
      </c>
      <c r="B27" s="7">
        <v>3522</v>
      </c>
      <c r="C27" s="65">
        <f t="shared" si="0"/>
        <v>1559900650704</v>
      </c>
      <c r="D27" s="64">
        <f t="shared" si="1"/>
        <v>41521</v>
      </c>
      <c r="E27" s="8" t="s">
        <v>730</v>
      </c>
      <c r="F27" s="10" t="s">
        <v>1039</v>
      </c>
      <c r="G27" s="9" t="s">
        <v>865</v>
      </c>
      <c r="H27" s="1"/>
      <c r="I27" s="15"/>
      <c r="J27" s="15"/>
      <c r="K27" s="15"/>
      <c r="L27" s="15"/>
      <c r="M27" s="15"/>
      <c r="N27" s="15"/>
      <c r="O27" s="15"/>
      <c r="P27" s="15"/>
      <c r="Q27" s="15"/>
      <c r="R27" s="56">
        <f>VLOOKUP(B27,เลขปชช!B$2:J$701,6,0)</f>
        <v>1559900650704</v>
      </c>
      <c r="S27" s="59">
        <f>VLOOKUP(B27,เลขปชช!B$2:J$701,7,0)</f>
        <v>41521</v>
      </c>
      <c r="T27" s="56" t="e">
        <f>VLOOKUP(B27,#REF!,4,0)</f>
        <v>#REF!</v>
      </c>
    </row>
    <row r="28" spans="1:20">
      <c r="A28" s="21">
        <v>23</v>
      </c>
      <c r="B28" s="7">
        <v>3523</v>
      </c>
      <c r="C28" s="65">
        <f t="shared" si="0"/>
        <v>1579901631886</v>
      </c>
      <c r="D28" s="64">
        <f t="shared" si="1"/>
        <v>41628</v>
      </c>
      <c r="E28" s="8" t="s">
        <v>730</v>
      </c>
      <c r="F28" s="10" t="s">
        <v>959</v>
      </c>
      <c r="G28" s="9" t="s">
        <v>818</v>
      </c>
      <c r="H28" s="1"/>
      <c r="I28" s="15"/>
      <c r="J28" s="15"/>
      <c r="K28" s="15"/>
      <c r="L28" s="15"/>
      <c r="M28" s="15"/>
      <c r="N28" s="15"/>
      <c r="O28" s="15"/>
      <c r="P28" s="15"/>
      <c r="Q28" s="15"/>
      <c r="R28" s="56">
        <f>VLOOKUP(B28,เลขปชช!B$2:J$701,6,0)</f>
        <v>1579901631886</v>
      </c>
      <c r="S28" s="59">
        <f>VLOOKUP(B28,เลขปชช!B$2:J$701,7,0)</f>
        <v>41628</v>
      </c>
      <c r="T28" s="56" t="e">
        <f>VLOOKUP(B28,#REF!,4,0)</f>
        <v>#REF!</v>
      </c>
    </row>
    <row r="29" spans="1:20">
      <c r="A29" s="21">
        <v>24</v>
      </c>
      <c r="B29" s="7">
        <v>3524</v>
      </c>
      <c r="C29" s="65">
        <f t="shared" si="0"/>
        <v>1579901619894</v>
      </c>
      <c r="D29" s="64">
        <f t="shared" si="1"/>
        <v>41564</v>
      </c>
      <c r="E29" s="8" t="s">
        <v>730</v>
      </c>
      <c r="F29" s="10" t="s">
        <v>960</v>
      </c>
      <c r="G29" s="9" t="s">
        <v>866</v>
      </c>
      <c r="H29" s="1"/>
      <c r="I29" s="15"/>
      <c r="J29" s="15"/>
      <c r="K29" s="15"/>
      <c r="L29" s="15"/>
      <c r="M29" s="15"/>
      <c r="N29" s="15"/>
      <c r="O29" s="15"/>
      <c r="P29" s="15"/>
      <c r="Q29" s="15"/>
      <c r="R29" s="56">
        <f>VLOOKUP(B29,เลขปชช!B$2:J$701,6,0)</f>
        <v>1579901619894</v>
      </c>
      <c r="S29" s="59">
        <f>VLOOKUP(B29,เลขปชช!B$2:J$701,7,0)</f>
        <v>41564</v>
      </c>
      <c r="T29" s="56" t="e">
        <f>VLOOKUP(B29,#REF!,4,0)</f>
        <v>#REF!</v>
      </c>
    </row>
    <row r="30" spans="1:20">
      <c r="A30" s="21">
        <v>25</v>
      </c>
      <c r="B30" s="7">
        <v>3525</v>
      </c>
      <c r="C30" s="65">
        <f t="shared" si="0"/>
        <v>1570501363568</v>
      </c>
      <c r="D30" s="64">
        <f t="shared" si="1"/>
        <v>41576</v>
      </c>
      <c r="E30" s="8" t="s">
        <v>730</v>
      </c>
      <c r="F30" s="10" t="s">
        <v>1550</v>
      </c>
      <c r="G30" s="9" t="s">
        <v>867</v>
      </c>
      <c r="H30" s="1"/>
      <c r="I30" s="15"/>
      <c r="J30" s="15"/>
      <c r="K30" s="15"/>
      <c r="L30" s="15"/>
      <c r="M30" s="15"/>
      <c r="N30" s="15"/>
      <c r="O30" s="15"/>
      <c r="P30" s="15"/>
      <c r="Q30" s="15"/>
      <c r="R30" s="56">
        <f>VLOOKUP(B30,เลขปชช!B$2:J$701,6,0)</f>
        <v>1570501363568</v>
      </c>
      <c r="S30" s="59">
        <f>VLOOKUP(B30,เลขปชช!B$2:J$701,7,0)</f>
        <v>41576</v>
      </c>
      <c r="T30" s="56" t="e">
        <f>VLOOKUP(B30,#REF!,4,0)</f>
        <v>#REF!</v>
      </c>
    </row>
    <row r="31" spans="1:20">
      <c r="A31" s="21">
        <v>26</v>
      </c>
      <c r="B31" s="7">
        <v>3526</v>
      </c>
      <c r="C31" s="65">
        <f t="shared" si="0"/>
        <v>1579901603084</v>
      </c>
      <c r="D31" s="64">
        <f t="shared" si="1"/>
        <v>41473</v>
      </c>
      <c r="E31" s="8" t="s">
        <v>730</v>
      </c>
      <c r="F31" s="10" t="s">
        <v>962</v>
      </c>
      <c r="G31" s="9" t="s">
        <v>868</v>
      </c>
      <c r="H31" s="1"/>
      <c r="I31" s="15"/>
      <c r="J31" s="15"/>
      <c r="K31" s="15"/>
      <c r="L31" s="15"/>
      <c r="M31" s="15"/>
      <c r="N31" s="15"/>
      <c r="O31" s="15"/>
      <c r="P31" s="15"/>
      <c r="Q31" s="15"/>
      <c r="R31" s="56">
        <f>VLOOKUP(B31,เลขปชช!B$2:J$701,6,0)</f>
        <v>1579901603084</v>
      </c>
      <c r="S31" s="59">
        <f>VLOOKUP(B31,เลขปชช!B$2:J$701,7,0)</f>
        <v>41473</v>
      </c>
      <c r="T31" s="56" t="e">
        <f>VLOOKUP(B31,#REF!,4,0)</f>
        <v>#REF!</v>
      </c>
    </row>
    <row r="32" spans="1:20">
      <c r="A32" s="21">
        <v>27</v>
      </c>
      <c r="B32" s="7">
        <v>3543</v>
      </c>
      <c r="C32" s="65">
        <f t="shared" si="0"/>
        <v>1570501362367</v>
      </c>
      <c r="D32" s="64">
        <f t="shared" si="1"/>
        <v>41479</v>
      </c>
      <c r="E32" s="8" t="s">
        <v>730</v>
      </c>
      <c r="F32" s="10" t="s">
        <v>976</v>
      </c>
      <c r="G32" s="9" t="s">
        <v>117</v>
      </c>
      <c r="H32" s="1"/>
      <c r="I32" s="15"/>
      <c r="J32" s="15"/>
      <c r="K32" s="15"/>
      <c r="L32" s="15"/>
      <c r="M32" s="15"/>
      <c r="N32" s="15"/>
      <c r="O32" s="15"/>
      <c r="P32" s="15"/>
      <c r="Q32" s="15"/>
      <c r="R32" s="56">
        <f>VLOOKUP(B32,เลขปชช!B$2:J$701,6,0)</f>
        <v>1570501362367</v>
      </c>
      <c r="S32" s="59">
        <f>VLOOKUP(B32,เลขปชช!B$2:J$701,7,0)</f>
        <v>41479</v>
      </c>
      <c r="T32" s="56" t="e">
        <f>VLOOKUP(B32,#REF!,4,0)</f>
        <v>#REF!</v>
      </c>
    </row>
    <row r="33" spans="1:20">
      <c r="A33" s="21">
        <v>28</v>
      </c>
      <c r="B33" s="7">
        <v>3556</v>
      </c>
      <c r="C33" s="65">
        <f t="shared" si="0"/>
        <v>1579901642365</v>
      </c>
      <c r="D33" s="64">
        <f t="shared" si="1"/>
        <v>41693</v>
      </c>
      <c r="E33" s="22" t="s">
        <v>730</v>
      </c>
      <c r="F33" s="10" t="s">
        <v>1049</v>
      </c>
      <c r="G33" s="9" t="s">
        <v>1050</v>
      </c>
      <c r="H33" s="1"/>
      <c r="I33" s="15"/>
      <c r="J33" s="15"/>
      <c r="K33" s="15"/>
      <c r="L33" s="15"/>
      <c r="M33" s="15"/>
      <c r="N33" s="15"/>
      <c r="O33" s="15"/>
      <c r="P33" s="15"/>
      <c r="Q33" s="15"/>
      <c r="R33" s="56">
        <f>VLOOKUP(B33,เลขปชช!B$2:J$701,6,0)</f>
        <v>1579901642365</v>
      </c>
      <c r="S33" s="59">
        <f>VLOOKUP(B33,เลขปชช!B$2:J$701,7,0)</f>
        <v>41693</v>
      </c>
      <c r="T33" s="56" t="e">
        <f>VLOOKUP(B33,#REF!,4,0)</f>
        <v>#REF!</v>
      </c>
    </row>
    <row r="34" spans="1:20">
      <c r="A34" s="21">
        <v>29</v>
      </c>
      <c r="B34" s="7">
        <v>3618</v>
      </c>
      <c r="C34" s="65">
        <f t="shared" si="0"/>
        <v>1100501763331</v>
      </c>
      <c r="D34" s="64">
        <f t="shared" si="1"/>
        <v>41759</v>
      </c>
      <c r="E34" s="22" t="s">
        <v>730</v>
      </c>
      <c r="F34" s="10" t="s">
        <v>1258</v>
      </c>
      <c r="G34" s="9" t="s">
        <v>1197</v>
      </c>
      <c r="H34" s="1"/>
      <c r="I34" s="15"/>
      <c r="J34" s="15"/>
      <c r="K34" s="15"/>
      <c r="L34" s="15"/>
      <c r="M34" s="15"/>
      <c r="N34" s="15"/>
      <c r="O34" s="15"/>
      <c r="P34" s="15"/>
      <c r="Q34" s="15"/>
      <c r="R34" s="56">
        <f>VLOOKUP(B34,เลขปชช!B$2:J$701,6,0)</f>
        <v>1100501763331</v>
      </c>
      <c r="S34" s="59">
        <f>VLOOKUP(B34,เลขปชช!B$2:J$701,7,0)</f>
        <v>41759</v>
      </c>
      <c r="T34" s="56" t="e">
        <f>VLOOKUP(B34,#REF!,4,0)</f>
        <v>#REF!</v>
      </c>
    </row>
    <row r="35" spans="1:20">
      <c r="A35" s="21">
        <v>30</v>
      </c>
      <c r="B35" s="7">
        <v>3662</v>
      </c>
      <c r="C35" s="65">
        <f t="shared" si="0"/>
        <v>1579901600034</v>
      </c>
      <c r="D35" s="64">
        <f t="shared" si="1"/>
        <v>41450</v>
      </c>
      <c r="E35" s="22" t="s">
        <v>730</v>
      </c>
      <c r="F35" s="10" t="s">
        <v>1233</v>
      </c>
      <c r="G35" s="9" t="s">
        <v>1234</v>
      </c>
      <c r="H35" s="1"/>
      <c r="I35" s="15"/>
      <c r="J35" s="15"/>
      <c r="K35" s="15"/>
      <c r="L35" s="15"/>
      <c r="M35" s="15"/>
      <c r="N35" s="15"/>
      <c r="O35" s="15"/>
      <c r="P35" s="15"/>
      <c r="Q35" s="15"/>
      <c r="R35" s="56">
        <f>VLOOKUP(B35,เลขปชช!B$2:J$701,6,0)</f>
        <v>1579901600034</v>
      </c>
      <c r="S35" s="59">
        <f>VLOOKUP(B35,เลขปชช!B$2:J$701,7,0)</f>
        <v>41450</v>
      </c>
      <c r="T35" s="56" t="e">
        <f>VLOOKUP(B35,#REF!,4,0)</f>
        <v>#REF!</v>
      </c>
    </row>
  </sheetData>
  <mergeCells count="4">
    <mergeCell ref="E5:G5"/>
    <mergeCell ref="A3:Q3"/>
    <mergeCell ref="A2:Q2"/>
    <mergeCell ref="A1:Q1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>
    <tabColor theme="4" tint="-0.249977111117893"/>
  </sheetPr>
  <dimension ref="A1:U31"/>
  <sheetViews>
    <sheetView workbookViewId="0">
      <selection activeCell="Q28" sqref="Q28"/>
    </sheetView>
  </sheetViews>
  <sheetFormatPr defaultRowHeight="20.25"/>
  <cols>
    <col min="1" max="1" width="5.125" style="4" bestFit="1" customWidth="1"/>
    <col min="2" max="2" width="9" style="4"/>
    <col min="3" max="3" width="16.5" style="4" customWidth="1"/>
    <col min="4" max="4" width="10.375" style="4" customWidth="1"/>
    <col min="5" max="5" width="6.625" style="4" bestFit="1" customWidth="1"/>
    <col min="6" max="6" width="13.625" style="11" customWidth="1"/>
    <col min="7" max="7" width="13.625" style="5" customWidth="1"/>
    <col min="8" max="8" width="3.625" style="25" customWidth="1"/>
    <col min="9" max="17" width="3.625" style="4" customWidth="1"/>
    <col min="18" max="18" width="16.5" style="4" hidden="1" customWidth="1"/>
    <col min="19" max="19" width="10.375" style="4" hidden="1" customWidth="1"/>
    <col min="20" max="16384" width="9" style="4"/>
  </cols>
  <sheetData>
    <row r="1" spans="1:21" ht="22.5">
      <c r="A1" s="444" t="s">
        <v>994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</row>
    <row r="2" spans="1:21" ht="22.5">
      <c r="A2" s="444" t="s">
        <v>1696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13"/>
      <c r="S2" s="13"/>
      <c r="T2" s="13"/>
      <c r="U2" s="13"/>
    </row>
    <row r="3" spans="1:21" ht="22.5">
      <c r="A3" s="444" t="s">
        <v>1695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12"/>
      <c r="S3" s="14"/>
      <c r="T3" s="14"/>
      <c r="U3" s="14"/>
    </row>
    <row r="4" spans="1:21" ht="12" customHeight="1"/>
    <row r="5" spans="1:21" s="2" customFormat="1" ht="42.75">
      <c r="A5" s="1" t="s">
        <v>735</v>
      </c>
      <c r="B5" s="6" t="s">
        <v>732</v>
      </c>
      <c r="C5" s="62"/>
      <c r="D5" s="62"/>
      <c r="E5" s="445" t="s">
        <v>736</v>
      </c>
      <c r="F5" s="446"/>
      <c r="G5" s="447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1">
      <c r="A6" s="3">
        <v>1</v>
      </c>
      <c r="B6" s="7">
        <v>3527</v>
      </c>
      <c r="C6" s="65">
        <f>R6</f>
        <v>1570501363258</v>
      </c>
      <c r="D6" s="64">
        <f>S6</f>
        <v>41553</v>
      </c>
      <c r="E6" s="8" t="s">
        <v>729</v>
      </c>
      <c r="F6" s="10" t="s">
        <v>963</v>
      </c>
      <c r="G6" s="9" t="s">
        <v>869</v>
      </c>
      <c r="H6" s="1"/>
      <c r="I6" s="15"/>
      <c r="J6" s="15"/>
      <c r="K6" s="15"/>
      <c r="L6" s="15"/>
      <c r="M6" s="15"/>
      <c r="N6" s="15"/>
      <c r="O6" s="15"/>
      <c r="P6" s="15"/>
      <c r="Q6" s="15"/>
      <c r="R6" s="56">
        <f>VLOOKUP(B6,เลขปชช!B$2:J$958,6,0)</f>
        <v>1570501363258</v>
      </c>
      <c r="S6" s="59">
        <f>VLOOKUP(B6,เลขปชช!B$2:J$958,7,0)</f>
        <v>41553</v>
      </c>
    </row>
    <row r="7" spans="1:21">
      <c r="A7" s="3">
        <v>2</v>
      </c>
      <c r="B7" s="7">
        <v>3528</v>
      </c>
      <c r="C7" s="65">
        <f t="shared" ref="C7:C29" si="0">R7</f>
        <v>1579901621163</v>
      </c>
      <c r="D7" s="64">
        <f t="shared" ref="D7:D29" si="1">S7</f>
        <v>41569</v>
      </c>
      <c r="E7" s="8" t="s">
        <v>729</v>
      </c>
      <c r="F7" s="10" t="s">
        <v>516</v>
      </c>
      <c r="G7" s="9" t="s">
        <v>870</v>
      </c>
      <c r="H7" s="1"/>
      <c r="I7" s="15"/>
      <c r="J7" s="15"/>
      <c r="K7" s="15"/>
      <c r="L7" s="15"/>
      <c r="M7" s="15"/>
      <c r="N7" s="15"/>
      <c r="O7" s="15"/>
      <c r="P7" s="15"/>
      <c r="Q7" s="15"/>
      <c r="R7" s="56">
        <f>VLOOKUP(B7,เลขปชช!B$2:J$958,6,0)</f>
        <v>1579901621163</v>
      </c>
      <c r="S7" s="59">
        <f>VLOOKUP(B7,เลขปชช!B$2:J$958,7,0)</f>
        <v>41569</v>
      </c>
    </row>
    <row r="8" spans="1:21">
      <c r="A8" s="21">
        <v>3</v>
      </c>
      <c r="B8" s="7">
        <v>3530</v>
      </c>
      <c r="C8" s="65">
        <f t="shared" si="0"/>
        <v>1579901612946</v>
      </c>
      <c r="D8" s="64">
        <f t="shared" si="1"/>
        <v>41527</v>
      </c>
      <c r="E8" s="8" t="s">
        <v>729</v>
      </c>
      <c r="F8" s="10" t="s">
        <v>965</v>
      </c>
      <c r="G8" s="9" t="s">
        <v>872</v>
      </c>
      <c r="H8" s="1"/>
      <c r="I8" s="15"/>
      <c r="J8" s="15"/>
      <c r="K8" s="15"/>
      <c r="L8" s="15"/>
      <c r="M8" s="15"/>
      <c r="N8" s="15"/>
      <c r="O8" s="15"/>
      <c r="P8" s="15"/>
      <c r="Q8" s="15"/>
      <c r="R8" s="56">
        <f>VLOOKUP(B8,เลขปชช!B$2:J$958,6,0)</f>
        <v>1579901612946</v>
      </c>
      <c r="S8" s="59">
        <f>VLOOKUP(B8,เลขปชช!B$2:J$958,7,0)</f>
        <v>41527</v>
      </c>
    </row>
    <row r="9" spans="1:21">
      <c r="A9" s="21">
        <v>4</v>
      </c>
      <c r="B9" s="7">
        <v>3531</v>
      </c>
      <c r="C9" s="65">
        <f t="shared" si="0"/>
        <v>1570501362219</v>
      </c>
      <c r="D9" s="64">
        <f t="shared" si="1"/>
        <v>41462</v>
      </c>
      <c r="E9" s="8" t="s">
        <v>729</v>
      </c>
      <c r="F9" s="10" t="s">
        <v>453</v>
      </c>
      <c r="G9" s="9" t="s">
        <v>739</v>
      </c>
      <c r="H9" s="1"/>
      <c r="I9" s="15"/>
      <c r="J9" s="15"/>
      <c r="K9" s="15"/>
      <c r="L9" s="15"/>
      <c r="M9" s="15"/>
      <c r="N9" s="15"/>
      <c r="O9" s="15"/>
      <c r="P9" s="15"/>
      <c r="Q9" s="15"/>
      <c r="R9" s="56">
        <f>VLOOKUP(B9,เลขปชช!B$2:J$958,6,0)</f>
        <v>1570501362219</v>
      </c>
      <c r="S9" s="59">
        <f>VLOOKUP(B9,เลขปชช!B$2:J$958,7,0)</f>
        <v>41462</v>
      </c>
    </row>
    <row r="10" spans="1:21">
      <c r="A10" s="21">
        <v>5</v>
      </c>
      <c r="B10" s="18">
        <v>3532</v>
      </c>
      <c r="C10" s="65">
        <f t="shared" si="0"/>
        <v>1570501365331</v>
      </c>
      <c r="D10" s="64">
        <f t="shared" si="1"/>
        <v>41716</v>
      </c>
      <c r="E10" s="19" t="s">
        <v>729</v>
      </c>
      <c r="F10" s="16" t="s">
        <v>966</v>
      </c>
      <c r="G10" s="17" t="s">
        <v>873</v>
      </c>
      <c r="H10" s="1"/>
      <c r="I10" s="15"/>
      <c r="J10" s="15"/>
      <c r="K10" s="15"/>
      <c r="L10" s="15"/>
      <c r="M10" s="15"/>
      <c r="N10" s="15"/>
      <c r="O10" s="15"/>
      <c r="P10" s="15"/>
      <c r="Q10" s="15"/>
      <c r="R10" s="56">
        <f>VLOOKUP(B10,เลขปชช!B$2:J$958,6,0)</f>
        <v>1570501365331</v>
      </c>
      <c r="S10" s="59">
        <f>VLOOKUP(B10,เลขปชช!B$2:J$958,7,0)</f>
        <v>41716</v>
      </c>
    </row>
    <row r="11" spans="1:21">
      <c r="A11" s="21">
        <v>6</v>
      </c>
      <c r="B11" s="7">
        <v>3533</v>
      </c>
      <c r="C11" s="65">
        <f t="shared" si="0"/>
        <v>1579901634958</v>
      </c>
      <c r="D11" s="64">
        <f t="shared" si="1"/>
        <v>41647</v>
      </c>
      <c r="E11" s="8" t="s">
        <v>729</v>
      </c>
      <c r="F11" s="10" t="s">
        <v>1065</v>
      </c>
      <c r="G11" s="9" t="s">
        <v>1066</v>
      </c>
      <c r="H11" s="1"/>
      <c r="I11" s="15"/>
      <c r="J11" s="15"/>
      <c r="K11" s="15"/>
      <c r="L11" s="15"/>
      <c r="M11" s="15"/>
      <c r="N11" s="15"/>
      <c r="O11" s="15"/>
      <c r="P11" s="15"/>
      <c r="Q11" s="15"/>
      <c r="R11" s="56">
        <f>VLOOKUP(B11,เลขปชช!B$2:J$958,6,0)</f>
        <v>1579901634958</v>
      </c>
      <c r="S11" s="59">
        <f>VLOOKUP(B11,เลขปชช!B$2:J$958,7,0)</f>
        <v>41647</v>
      </c>
    </row>
    <row r="12" spans="1:21">
      <c r="A12" s="21">
        <v>7</v>
      </c>
      <c r="B12" s="7">
        <v>3534</v>
      </c>
      <c r="C12" s="65">
        <f t="shared" si="0"/>
        <v>1579901648941</v>
      </c>
      <c r="D12" s="64">
        <f t="shared" si="1"/>
        <v>41724</v>
      </c>
      <c r="E12" s="8" t="s">
        <v>729</v>
      </c>
      <c r="F12" s="10" t="s">
        <v>967</v>
      </c>
      <c r="G12" s="9" t="s">
        <v>874</v>
      </c>
      <c r="H12" s="1"/>
      <c r="I12" s="15"/>
      <c r="J12" s="15"/>
      <c r="K12" s="15"/>
      <c r="L12" s="15"/>
      <c r="M12" s="15"/>
      <c r="N12" s="15"/>
      <c r="O12" s="15"/>
      <c r="P12" s="15"/>
      <c r="Q12" s="15"/>
      <c r="R12" s="56">
        <f>VLOOKUP(B12,เลขปชช!B$2:J$958,6,0)</f>
        <v>1579901648941</v>
      </c>
      <c r="S12" s="59">
        <f>VLOOKUP(B12,เลขปชช!B$2:J$958,7,0)</f>
        <v>41724</v>
      </c>
    </row>
    <row r="13" spans="1:21">
      <c r="A13" s="21">
        <v>8</v>
      </c>
      <c r="B13" s="7">
        <v>3549</v>
      </c>
      <c r="C13" s="65">
        <f t="shared" si="0"/>
        <v>1629901040640</v>
      </c>
      <c r="D13" s="64">
        <f t="shared" si="1"/>
        <v>41643</v>
      </c>
      <c r="E13" s="8" t="s">
        <v>729</v>
      </c>
      <c r="F13" s="10" t="s">
        <v>981</v>
      </c>
      <c r="G13" s="9" t="s">
        <v>883</v>
      </c>
      <c r="H13" s="1"/>
      <c r="I13" s="15"/>
      <c r="J13" s="15"/>
      <c r="K13" s="15"/>
      <c r="L13" s="15"/>
      <c r="M13" s="15"/>
      <c r="N13" s="15"/>
      <c r="O13" s="15"/>
      <c r="P13" s="15"/>
      <c r="Q13" s="15"/>
      <c r="R13" s="56">
        <f>VLOOKUP(B13,เลขปชช!B$2:J$958,6,0)</f>
        <v>1629901040640</v>
      </c>
      <c r="S13" s="59">
        <f>VLOOKUP(B13,เลขปชช!B$2:J$958,7,0)</f>
        <v>41643</v>
      </c>
    </row>
    <row r="14" spans="1:21">
      <c r="A14" s="21">
        <v>9</v>
      </c>
      <c r="B14" s="7">
        <v>3535</v>
      </c>
      <c r="C14" s="65">
        <f t="shared" si="0"/>
        <v>1102004511807</v>
      </c>
      <c r="D14" s="64">
        <f t="shared" si="1"/>
        <v>41566</v>
      </c>
      <c r="E14" s="8" t="s">
        <v>730</v>
      </c>
      <c r="F14" s="10" t="s">
        <v>968</v>
      </c>
      <c r="G14" s="9" t="s">
        <v>875</v>
      </c>
      <c r="H14" s="1"/>
      <c r="I14" s="15"/>
      <c r="J14" s="15"/>
      <c r="K14" s="15"/>
      <c r="L14" s="15"/>
      <c r="M14" s="15"/>
      <c r="N14" s="15"/>
      <c r="O14" s="15"/>
      <c r="P14" s="15"/>
      <c r="Q14" s="15"/>
      <c r="R14" s="56">
        <f>VLOOKUP(B14,เลขปชช!B$2:J$958,6,0)</f>
        <v>1102004511807</v>
      </c>
      <c r="S14" s="59">
        <f>VLOOKUP(B14,เลขปชช!B$2:J$958,7,0)</f>
        <v>41566</v>
      </c>
    </row>
    <row r="15" spans="1:21">
      <c r="A15" s="21">
        <v>10</v>
      </c>
      <c r="B15" s="7">
        <v>3536</v>
      </c>
      <c r="C15" s="65">
        <f t="shared" si="0"/>
        <v>1570501363151</v>
      </c>
      <c r="D15" s="64">
        <f t="shared" si="1"/>
        <v>41546</v>
      </c>
      <c r="E15" s="8" t="s">
        <v>730</v>
      </c>
      <c r="F15" s="10" t="s">
        <v>969</v>
      </c>
      <c r="G15" s="9" t="s">
        <v>876</v>
      </c>
      <c r="H15" s="1"/>
      <c r="I15" s="15"/>
      <c r="J15" s="15"/>
      <c r="K15" s="15"/>
      <c r="L15" s="15"/>
      <c r="M15" s="15"/>
      <c r="N15" s="15"/>
      <c r="O15" s="15"/>
      <c r="P15" s="15"/>
      <c r="Q15" s="15"/>
      <c r="R15" s="56">
        <f>VLOOKUP(B15,เลขปชช!B$2:J$958,6,0)</f>
        <v>1570501363151</v>
      </c>
      <c r="S15" s="59">
        <f>VLOOKUP(B15,เลขปชช!B$2:J$958,7,0)</f>
        <v>41546</v>
      </c>
    </row>
    <row r="16" spans="1:21">
      <c r="A16" s="21">
        <v>11</v>
      </c>
      <c r="B16" s="7">
        <v>3537</v>
      </c>
      <c r="C16" s="65">
        <f t="shared" si="0"/>
        <v>1579901653413</v>
      </c>
      <c r="D16" s="64">
        <f t="shared" si="1"/>
        <v>41754</v>
      </c>
      <c r="E16" s="8" t="s">
        <v>730</v>
      </c>
      <c r="F16" s="10" t="s">
        <v>970</v>
      </c>
      <c r="G16" s="9" t="s">
        <v>851</v>
      </c>
      <c r="H16" s="1"/>
      <c r="I16" s="15"/>
      <c r="J16" s="15"/>
      <c r="K16" s="15"/>
      <c r="L16" s="15"/>
      <c r="M16" s="15"/>
      <c r="N16" s="15"/>
      <c r="O16" s="15"/>
      <c r="P16" s="15"/>
      <c r="Q16" s="15"/>
      <c r="R16" s="56">
        <f>VLOOKUP(B16,เลขปชช!B$2:J$958,6,0)</f>
        <v>1579901653413</v>
      </c>
      <c r="S16" s="59">
        <f>VLOOKUP(B16,เลขปชช!B$2:J$958,7,0)</f>
        <v>41754</v>
      </c>
    </row>
    <row r="17" spans="1:19">
      <c r="A17" s="21">
        <v>12</v>
      </c>
      <c r="B17" s="7">
        <v>3539</v>
      </c>
      <c r="C17" s="65">
        <f t="shared" si="0"/>
        <v>1570501361841</v>
      </c>
      <c r="D17" s="64">
        <f t="shared" si="1"/>
        <v>41430</v>
      </c>
      <c r="E17" s="8" t="s">
        <v>730</v>
      </c>
      <c r="F17" s="10" t="s">
        <v>972</v>
      </c>
      <c r="G17" s="9" t="s">
        <v>878</v>
      </c>
      <c r="H17" s="1"/>
      <c r="I17" s="15"/>
      <c r="J17" s="15"/>
      <c r="K17" s="15"/>
      <c r="L17" s="15"/>
      <c r="M17" s="15"/>
      <c r="N17" s="15"/>
      <c r="O17" s="15"/>
      <c r="P17" s="15"/>
      <c r="Q17" s="15"/>
      <c r="R17" s="56">
        <f>VLOOKUP(B17,เลขปชช!B$2:J$958,6,0)</f>
        <v>1570501361841</v>
      </c>
      <c r="S17" s="59">
        <f>VLOOKUP(B17,เลขปชช!B$2:J$958,7,0)</f>
        <v>41430</v>
      </c>
    </row>
    <row r="18" spans="1:19">
      <c r="A18" s="21">
        <v>13</v>
      </c>
      <c r="B18" s="7">
        <v>3540</v>
      </c>
      <c r="C18" s="65">
        <f t="shared" si="0"/>
        <v>1567700064478</v>
      </c>
      <c r="D18" s="64">
        <f t="shared" si="1"/>
        <v>41452</v>
      </c>
      <c r="E18" s="8" t="s">
        <v>730</v>
      </c>
      <c r="F18" s="10" t="s">
        <v>973</v>
      </c>
      <c r="G18" s="9" t="s">
        <v>879</v>
      </c>
      <c r="H18" s="1"/>
      <c r="I18" s="15"/>
      <c r="J18" s="15"/>
      <c r="K18" s="15"/>
      <c r="L18" s="15"/>
      <c r="M18" s="15"/>
      <c r="N18" s="15"/>
      <c r="O18" s="15"/>
      <c r="P18" s="15"/>
      <c r="Q18" s="15"/>
      <c r="R18" s="56">
        <f>VLOOKUP(B18,เลขปชช!B$2:J$958,6,0)</f>
        <v>1567700064478</v>
      </c>
      <c r="S18" s="59">
        <f>VLOOKUP(B18,เลขปชช!B$2:J$958,7,0)</f>
        <v>41452</v>
      </c>
    </row>
    <row r="19" spans="1:19">
      <c r="A19" s="21">
        <v>14</v>
      </c>
      <c r="B19" s="7">
        <v>3542</v>
      </c>
      <c r="C19" s="65">
        <f t="shared" si="0"/>
        <v>1579901644414</v>
      </c>
      <c r="D19" s="64">
        <f t="shared" si="1"/>
        <v>41704</v>
      </c>
      <c r="E19" s="8" t="s">
        <v>730</v>
      </c>
      <c r="F19" s="10" t="s">
        <v>975</v>
      </c>
      <c r="G19" s="9" t="s">
        <v>881</v>
      </c>
      <c r="H19" s="1"/>
      <c r="I19" s="15"/>
      <c r="J19" s="15"/>
      <c r="K19" s="15"/>
      <c r="L19" s="15"/>
      <c r="M19" s="15"/>
      <c r="N19" s="15"/>
      <c r="O19" s="15"/>
      <c r="P19" s="15"/>
      <c r="Q19" s="15"/>
      <c r="R19" s="56">
        <f>VLOOKUP(B19,เลขปชช!B$2:J$958,6,0)</f>
        <v>1579901644414</v>
      </c>
      <c r="S19" s="59">
        <f>VLOOKUP(B19,เลขปชช!B$2:J$958,7,0)</f>
        <v>41704</v>
      </c>
    </row>
    <row r="20" spans="1:19">
      <c r="A20" s="21">
        <v>15</v>
      </c>
      <c r="B20" s="7">
        <v>3545</v>
      </c>
      <c r="C20" s="65">
        <f t="shared" si="0"/>
        <v>1579901639119</v>
      </c>
      <c r="D20" s="64">
        <f t="shared" si="1"/>
        <v>41673</v>
      </c>
      <c r="E20" s="8" t="s">
        <v>730</v>
      </c>
      <c r="F20" s="10" t="s">
        <v>977</v>
      </c>
      <c r="G20" s="9" t="s">
        <v>856</v>
      </c>
      <c r="H20" s="1"/>
      <c r="I20" s="15"/>
      <c r="J20" s="15"/>
      <c r="K20" s="15"/>
      <c r="L20" s="15"/>
      <c r="M20" s="15"/>
      <c r="N20" s="15"/>
      <c r="O20" s="15"/>
      <c r="P20" s="15"/>
      <c r="Q20" s="15"/>
      <c r="R20" s="56">
        <f>VLOOKUP(B20,เลขปชช!B$2:J$958,6,0)</f>
        <v>1579901639119</v>
      </c>
      <c r="S20" s="59">
        <f>VLOOKUP(B20,เลขปชช!B$2:J$958,7,0)</f>
        <v>41673</v>
      </c>
    </row>
    <row r="21" spans="1:19">
      <c r="A21" s="21">
        <v>16</v>
      </c>
      <c r="B21" s="7">
        <v>3546</v>
      </c>
      <c r="C21" s="65">
        <f t="shared" si="0"/>
        <v>1509967011096</v>
      </c>
      <c r="D21" s="64">
        <f t="shared" si="1"/>
        <v>41558</v>
      </c>
      <c r="E21" s="8" t="s">
        <v>730</v>
      </c>
      <c r="F21" s="10" t="s">
        <v>978</v>
      </c>
      <c r="G21" s="9" t="s">
        <v>1053</v>
      </c>
      <c r="H21" s="1"/>
      <c r="I21" s="15"/>
      <c r="J21" s="15"/>
      <c r="K21" s="15"/>
      <c r="L21" s="15"/>
      <c r="M21" s="15"/>
      <c r="N21" s="15"/>
      <c r="O21" s="15"/>
      <c r="P21" s="15"/>
      <c r="Q21" s="15"/>
      <c r="R21" s="56">
        <f>VLOOKUP(B21,เลขปชช!B$2:J$958,6,0)</f>
        <v>1509967011096</v>
      </c>
      <c r="S21" s="59">
        <f>VLOOKUP(B21,เลขปชช!B$2:J$958,7,0)</f>
        <v>41558</v>
      </c>
    </row>
    <row r="22" spans="1:19">
      <c r="A22" s="21">
        <v>17</v>
      </c>
      <c r="B22" s="7">
        <v>3547</v>
      </c>
      <c r="C22" s="65">
        <f t="shared" si="0"/>
        <v>1570501364971</v>
      </c>
      <c r="D22" s="64">
        <f t="shared" si="1"/>
        <v>41688</v>
      </c>
      <c r="E22" s="8" t="s">
        <v>730</v>
      </c>
      <c r="F22" s="10" t="s">
        <v>979</v>
      </c>
      <c r="G22" s="9" t="s">
        <v>188</v>
      </c>
      <c r="H22" s="1"/>
      <c r="I22" s="15"/>
      <c r="J22" s="15"/>
      <c r="K22" s="15"/>
      <c r="L22" s="15"/>
      <c r="M22" s="15"/>
      <c r="N22" s="15"/>
      <c r="O22" s="15"/>
      <c r="P22" s="15"/>
      <c r="Q22" s="15"/>
      <c r="R22" s="56">
        <f>VLOOKUP(B22,เลขปชช!B$2:J$958,6,0)</f>
        <v>1570501364971</v>
      </c>
      <c r="S22" s="59">
        <f>VLOOKUP(B22,เลขปชช!B$2:J$958,7,0)</f>
        <v>41688</v>
      </c>
    </row>
    <row r="23" spans="1:19">
      <c r="A23" s="21">
        <v>18</v>
      </c>
      <c r="B23" s="7">
        <v>3548</v>
      </c>
      <c r="C23" s="65">
        <f t="shared" si="0"/>
        <v>1720900409560</v>
      </c>
      <c r="D23" s="64">
        <f t="shared" si="1"/>
        <v>41632</v>
      </c>
      <c r="E23" s="8" t="s">
        <v>730</v>
      </c>
      <c r="F23" s="10" t="s">
        <v>980</v>
      </c>
      <c r="G23" s="9" t="s">
        <v>882</v>
      </c>
      <c r="H23" s="1"/>
      <c r="I23" s="15"/>
      <c r="J23" s="15"/>
      <c r="K23" s="15"/>
      <c r="L23" s="15"/>
      <c r="M23" s="15"/>
      <c r="N23" s="15"/>
      <c r="O23" s="15"/>
      <c r="P23" s="15"/>
      <c r="Q23" s="15"/>
      <c r="R23" s="56">
        <f>VLOOKUP(B23,เลขปชช!B$2:J$958,6,0)</f>
        <v>1720900409560</v>
      </c>
      <c r="S23" s="59">
        <f>VLOOKUP(B23,เลขปชช!B$2:J$958,7,0)</f>
        <v>41632</v>
      </c>
    </row>
    <row r="24" spans="1:19">
      <c r="A24" s="21">
        <v>19</v>
      </c>
      <c r="B24" s="7">
        <v>3550</v>
      </c>
      <c r="C24" s="65">
        <f t="shared" si="0"/>
        <v>1102500121434</v>
      </c>
      <c r="D24" s="64">
        <f t="shared" si="1"/>
        <v>41597</v>
      </c>
      <c r="E24" s="8" t="s">
        <v>730</v>
      </c>
      <c r="F24" s="10" t="s">
        <v>982</v>
      </c>
      <c r="G24" s="9" t="s">
        <v>884</v>
      </c>
      <c r="H24" s="1"/>
      <c r="I24" s="15"/>
      <c r="J24" s="15"/>
      <c r="K24" s="15"/>
      <c r="L24" s="15"/>
      <c r="M24" s="15"/>
      <c r="N24" s="15"/>
      <c r="O24" s="15"/>
      <c r="P24" s="15"/>
      <c r="Q24" s="15"/>
      <c r="R24" s="56">
        <f>VLOOKUP(B24,เลขปชช!B$2:J$958,6,0)</f>
        <v>1102500121434</v>
      </c>
      <c r="S24" s="59">
        <f>VLOOKUP(B24,เลขปชช!B$2:J$958,7,0)</f>
        <v>41597</v>
      </c>
    </row>
    <row r="25" spans="1:19">
      <c r="A25" s="21">
        <v>20</v>
      </c>
      <c r="B25" s="7">
        <v>3551</v>
      </c>
      <c r="C25" s="65">
        <f t="shared" si="0"/>
        <v>1570501363606</v>
      </c>
      <c r="D25" s="64">
        <f t="shared" si="1"/>
        <v>41581</v>
      </c>
      <c r="E25" s="8" t="s">
        <v>730</v>
      </c>
      <c r="F25" s="10" t="s">
        <v>1035</v>
      </c>
      <c r="G25" s="9" t="s">
        <v>885</v>
      </c>
      <c r="H25" s="1"/>
      <c r="I25" s="15"/>
      <c r="J25" s="15"/>
      <c r="K25" s="15"/>
      <c r="L25" s="15"/>
      <c r="M25" s="15"/>
      <c r="N25" s="15"/>
      <c r="O25" s="15"/>
      <c r="P25" s="15"/>
      <c r="Q25" s="15"/>
      <c r="R25" s="56">
        <f>VLOOKUP(B25,เลขปชช!B$2:J$958,6,0)</f>
        <v>1570501363606</v>
      </c>
      <c r="S25" s="59">
        <f>VLOOKUP(B25,เลขปชช!B$2:J$958,7,0)</f>
        <v>41581</v>
      </c>
    </row>
    <row r="26" spans="1:19">
      <c r="A26" s="21">
        <v>21</v>
      </c>
      <c r="B26" s="7">
        <v>3552</v>
      </c>
      <c r="C26" s="65">
        <f t="shared" si="0"/>
        <v>1709800656300</v>
      </c>
      <c r="D26" s="64">
        <f t="shared" si="1"/>
        <v>41534</v>
      </c>
      <c r="E26" s="8" t="s">
        <v>730</v>
      </c>
      <c r="F26" s="10" t="s">
        <v>983</v>
      </c>
      <c r="G26" s="9" t="s">
        <v>886</v>
      </c>
      <c r="H26" s="1"/>
      <c r="I26" s="15"/>
      <c r="J26" s="15"/>
      <c r="K26" s="15"/>
      <c r="L26" s="15"/>
      <c r="M26" s="15"/>
      <c r="N26" s="15"/>
      <c r="O26" s="15"/>
      <c r="P26" s="15"/>
      <c r="Q26" s="15"/>
      <c r="R26" s="56">
        <f>VLOOKUP(B26,เลขปชช!B$2:J$958,6,0)</f>
        <v>1709800656300</v>
      </c>
      <c r="S26" s="59">
        <f>VLOOKUP(B26,เลขปชช!B$2:J$958,7,0)</f>
        <v>41534</v>
      </c>
    </row>
    <row r="27" spans="1:19">
      <c r="A27" s="21">
        <v>22</v>
      </c>
      <c r="B27" s="7">
        <v>3553</v>
      </c>
      <c r="C27" s="65">
        <f t="shared" si="0"/>
        <v>1570800163552</v>
      </c>
      <c r="D27" s="64">
        <f t="shared" si="1"/>
        <v>41640</v>
      </c>
      <c r="E27" s="8" t="s">
        <v>730</v>
      </c>
      <c r="F27" s="10" t="s">
        <v>984</v>
      </c>
      <c r="G27" s="9" t="s">
        <v>256</v>
      </c>
      <c r="H27" s="1"/>
      <c r="I27" s="15"/>
      <c r="J27" s="15"/>
      <c r="K27" s="15"/>
      <c r="L27" s="15"/>
      <c r="M27" s="15"/>
      <c r="N27" s="15"/>
      <c r="O27" s="15"/>
      <c r="P27" s="15"/>
      <c r="Q27" s="15"/>
      <c r="R27" s="56">
        <f>VLOOKUP(B27,เลขปชช!B$2:J$958,6,0)</f>
        <v>1570800163552</v>
      </c>
      <c r="S27" s="59">
        <f>VLOOKUP(B27,เลขปชช!B$2:J$958,7,0)</f>
        <v>41640</v>
      </c>
    </row>
    <row r="28" spans="1:19">
      <c r="A28" s="21">
        <v>23</v>
      </c>
      <c r="B28" s="7">
        <v>3554</v>
      </c>
      <c r="C28" s="65">
        <f t="shared" si="0"/>
        <v>1570501362758</v>
      </c>
      <c r="D28" s="64">
        <f t="shared" si="1"/>
        <v>41515</v>
      </c>
      <c r="E28" s="20" t="s">
        <v>730</v>
      </c>
      <c r="F28" s="10" t="s">
        <v>985</v>
      </c>
      <c r="G28" s="9" t="s">
        <v>103</v>
      </c>
      <c r="H28" s="1"/>
      <c r="I28" s="15"/>
      <c r="J28" s="15"/>
      <c r="K28" s="15"/>
      <c r="L28" s="15"/>
      <c r="M28" s="15"/>
      <c r="N28" s="15"/>
      <c r="O28" s="15"/>
      <c r="P28" s="15"/>
      <c r="Q28" s="15"/>
      <c r="R28" s="56">
        <f>VLOOKUP(B28,เลขปชช!B$2:J$958,6,0)</f>
        <v>1570501362758</v>
      </c>
      <c r="S28" s="59">
        <f>VLOOKUP(B28,เลขปชช!B$2:J$958,7,0)</f>
        <v>41515</v>
      </c>
    </row>
    <row r="29" spans="1:19">
      <c r="A29" s="21">
        <v>24</v>
      </c>
      <c r="B29" s="7">
        <v>3663</v>
      </c>
      <c r="C29" s="65">
        <f t="shared" si="0"/>
        <v>1567700065741</v>
      </c>
      <c r="D29" s="64">
        <f t="shared" si="1"/>
        <v>41476</v>
      </c>
      <c r="E29" s="22" t="s">
        <v>729</v>
      </c>
      <c r="F29" s="10" t="s">
        <v>1253</v>
      </c>
      <c r="G29" s="9" t="s">
        <v>1254</v>
      </c>
      <c r="H29" s="1"/>
      <c r="I29" s="15"/>
      <c r="J29" s="15"/>
      <c r="K29" s="15"/>
      <c r="L29" s="15"/>
      <c r="M29" s="15"/>
      <c r="N29" s="15"/>
      <c r="O29" s="15"/>
      <c r="P29" s="15"/>
      <c r="Q29" s="15"/>
      <c r="R29" s="56">
        <f>VLOOKUP(B29,เลขปชช!B$2:J$958,6,0)</f>
        <v>1567700065741</v>
      </c>
      <c r="S29" s="59">
        <f>VLOOKUP(B29,เลขปชช!B$2:J$958,7,0)</f>
        <v>41476</v>
      </c>
    </row>
    <row r="30" spans="1:19">
      <c r="A30" s="21">
        <v>25</v>
      </c>
      <c r="B30" s="7">
        <v>3668</v>
      </c>
      <c r="C30" s="65">
        <f>R30</f>
        <v>1570501363207</v>
      </c>
      <c r="D30" s="64">
        <f>S30</f>
        <v>41547</v>
      </c>
      <c r="E30" s="69" t="s">
        <v>729</v>
      </c>
      <c r="F30" s="10" t="s">
        <v>1569</v>
      </c>
      <c r="G30" s="9" t="s">
        <v>1570</v>
      </c>
      <c r="H30" s="1"/>
      <c r="I30" s="15"/>
      <c r="J30" s="15"/>
      <c r="K30" s="15"/>
      <c r="L30" s="15"/>
      <c r="M30" s="15"/>
      <c r="N30" s="15"/>
      <c r="O30" s="15"/>
      <c r="P30" s="15"/>
      <c r="Q30" s="15"/>
      <c r="R30" s="56">
        <f>VLOOKUP(B30,เลขปชช!B$2:J$958,6,0)</f>
        <v>1570501363207</v>
      </c>
      <c r="S30" s="59">
        <f>VLOOKUP(B30,เลขปชช!B$2:J$958,7,0)</f>
        <v>41547</v>
      </c>
    </row>
    <row r="31" spans="1:19">
      <c r="A31" s="21">
        <v>26</v>
      </c>
      <c r="B31" s="7">
        <v>3669</v>
      </c>
      <c r="C31" s="65">
        <f>R31</f>
        <v>1570501364289</v>
      </c>
      <c r="D31" s="64">
        <f>S31</f>
        <v>239950</v>
      </c>
      <c r="E31" s="69" t="s">
        <v>729</v>
      </c>
      <c r="F31" s="10" t="s">
        <v>1567</v>
      </c>
      <c r="G31" s="9" t="s">
        <v>1568</v>
      </c>
      <c r="H31" s="1"/>
      <c r="I31" s="15"/>
      <c r="J31" s="15"/>
      <c r="K31" s="15"/>
      <c r="L31" s="15"/>
      <c r="M31" s="15"/>
      <c r="N31" s="15"/>
      <c r="O31" s="15"/>
      <c r="P31" s="15"/>
      <c r="Q31" s="15"/>
      <c r="R31" s="56">
        <f>VLOOKUP(B31,เลขปชช!B$2:J$958,6,0)</f>
        <v>1570501364289</v>
      </c>
      <c r="S31" s="59">
        <f>VLOOKUP(B31,เลขปชช!B$2:J$958,7,0)</f>
        <v>239950</v>
      </c>
    </row>
  </sheetData>
  <mergeCells count="4">
    <mergeCell ref="E5:G5"/>
    <mergeCell ref="A1:Q1"/>
    <mergeCell ref="A2:Q2"/>
    <mergeCell ref="A3:Q3"/>
  </mergeCells>
  <pageMargins left="0.70866141732283472" right="0.31496062992125984" top="0.47244094488188981" bottom="0.31496062992125984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1"/>
  <sheetViews>
    <sheetView view="pageBreakPreview" topLeftCell="A13" zoomScale="130" zoomScaleSheetLayoutView="130" workbookViewId="0">
      <selection activeCell="F31" sqref="F31"/>
    </sheetView>
  </sheetViews>
  <sheetFormatPr defaultRowHeight="21"/>
  <cols>
    <col min="1" max="1" width="5.125" style="125" bestFit="1" customWidth="1"/>
    <col min="2" max="2" width="9" style="125"/>
    <col min="3" max="3" width="17.875" style="125" customWidth="1"/>
    <col min="4" max="4" width="16.5" style="125" customWidth="1"/>
    <col min="5" max="5" width="6.625" style="125" bestFit="1" customWidth="1"/>
    <col min="6" max="6" width="13.625" style="128" customWidth="1"/>
    <col min="7" max="7" width="13.625" style="129" customWidth="1"/>
    <col min="8" max="8" width="3.625" style="130" customWidth="1"/>
    <col min="9" max="19" width="3.625" style="125" customWidth="1"/>
    <col min="20" max="20" width="3.625" style="130" customWidth="1"/>
    <col min="21" max="21" width="24.625" style="125" bestFit="1" customWidth="1"/>
    <col min="22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125"/>
    </row>
    <row r="2" spans="1:22">
      <c r="A2" s="448" t="s">
        <v>1886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</row>
    <row r="3" spans="1:22">
      <c r="A3" s="448" t="str">
        <f>"ครูที่ปรึกษา   "&amp;สถิติ!P7</f>
        <v>ครูที่ปรึกษา   นางอติยาภรณ์   ยาวิลาศ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127"/>
    </row>
    <row r="4" spans="1:22" ht="12" customHeight="1"/>
    <row r="5" spans="1:22" s="134" customFormat="1" ht="30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3"/>
    </row>
    <row r="6" spans="1:22" s="134" customFormat="1" ht="24" customHeight="1">
      <c r="A6" s="133">
        <v>1</v>
      </c>
      <c r="B6" s="135">
        <v>3500</v>
      </c>
      <c r="C6" s="136">
        <f>VLOOKUP(B6,เลขปชช!B$2:J$859,6,0)</f>
        <v>1570501361611</v>
      </c>
      <c r="D6" s="137">
        <f>VLOOKUP(B6,เลขปชช!B$2:J$959,7,0)</f>
        <v>41418</v>
      </c>
      <c r="E6" s="264" t="s">
        <v>729</v>
      </c>
      <c r="F6" s="265" t="s">
        <v>941</v>
      </c>
      <c r="G6" s="266" t="s">
        <v>850</v>
      </c>
      <c r="H6" s="133"/>
      <c r="I6" s="131"/>
      <c r="J6" s="131"/>
      <c r="K6" s="141"/>
      <c r="L6" s="141"/>
      <c r="M6" s="141"/>
      <c r="N6" s="141"/>
      <c r="O6" s="141"/>
      <c r="P6" s="131"/>
      <c r="Q6" s="131"/>
      <c r="R6" s="131"/>
      <c r="S6" s="131"/>
      <c r="T6" s="142"/>
      <c r="U6" s="278" t="s">
        <v>1945</v>
      </c>
    </row>
    <row r="7" spans="1:22" s="134" customFormat="1" ht="24" customHeight="1">
      <c r="A7" s="133">
        <v>2</v>
      </c>
      <c r="B7" s="135">
        <v>3503</v>
      </c>
      <c r="C7" s="136">
        <f>VLOOKUP(B7,เลขปชช!B$2:J$859,6,0)</f>
        <v>1570501363380</v>
      </c>
      <c r="D7" s="137">
        <f>VLOOKUP(B7,เลขปชช!B$2:J$959,7,0)</f>
        <v>41562</v>
      </c>
      <c r="E7" s="267" t="s">
        <v>729</v>
      </c>
      <c r="F7" s="281" t="s">
        <v>640</v>
      </c>
      <c r="G7" s="282" t="s">
        <v>853</v>
      </c>
      <c r="H7" s="133"/>
      <c r="I7" s="131"/>
      <c r="J7" s="131"/>
      <c r="K7" s="141"/>
      <c r="L7" s="141"/>
      <c r="M7" s="141"/>
      <c r="N7" s="141"/>
      <c r="O7" s="141"/>
      <c r="P7" s="141"/>
      <c r="Q7" s="141"/>
      <c r="R7" s="141"/>
      <c r="S7" s="141"/>
      <c r="T7" s="142"/>
      <c r="U7" s="278" t="s">
        <v>1945</v>
      </c>
      <c r="V7" s="125"/>
    </row>
    <row r="8" spans="1:22" s="134" customFormat="1">
      <c r="A8" s="133">
        <v>3</v>
      </c>
      <c r="B8" s="144">
        <v>3504</v>
      </c>
      <c r="C8" s="136">
        <f>VLOOKUP(B8,เลขปชช!B$2:J$859,6,0)</f>
        <v>1579901648614</v>
      </c>
      <c r="D8" s="137">
        <f>VLOOKUP(B8,เลขปชช!B$2:J$959,7,0)</f>
        <v>41730</v>
      </c>
      <c r="E8" s="264" t="s">
        <v>729</v>
      </c>
      <c r="F8" s="265" t="s">
        <v>944</v>
      </c>
      <c r="G8" s="266" t="s">
        <v>854</v>
      </c>
      <c r="H8" s="133"/>
      <c r="I8" s="131"/>
      <c r="J8" s="131"/>
      <c r="K8" s="141"/>
      <c r="L8" s="141"/>
      <c r="M8" s="141"/>
      <c r="N8" s="141"/>
      <c r="O8" s="141"/>
      <c r="P8" s="141"/>
      <c r="Q8" s="141"/>
      <c r="R8" s="141"/>
      <c r="S8" s="141"/>
      <c r="T8" s="142"/>
      <c r="U8" s="278" t="s">
        <v>1945</v>
      </c>
      <c r="V8" s="125"/>
    </row>
    <row r="9" spans="1:22" ht="24" customHeight="1">
      <c r="A9" s="133">
        <v>4</v>
      </c>
      <c r="B9" s="135">
        <v>3507</v>
      </c>
      <c r="C9" s="136">
        <f>VLOOKUP(B9,เลขปชช!B$2:J$859,6,0)</f>
        <v>1103101267576</v>
      </c>
      <c r="D9" s="137">
        <f>VLOOKUP(B9,เลขปชช!B$2:J$959,7,0)</f>
        <v>41515</v>
      </c>
      <c r="E9" s="267" t="s">
        <v>729</v>
      </c>
      <c r="F9" s="268" t="s">
        <v>947</v>
      </c>
      <c r="G9" s="269" t="s">
        <v>857</v>
      </c>
      <c r="H9" s="133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42"/>
      <c r="U9" s="278" t="s">
        <v>1945</v>
      </c>
      <c r="V9" s="134"/>
    </row>
    <row r="10" spans="1:22" s="134" customFormat="1">
      <c r="A10" s="133">
        <v>5</v>
      </c>
      <c r="B10" s="135">
        <v>3534</v>
      </c>
      <c r="C10" s="136">
        <f>VLOOKUP(B10,เลขปชช!B$2:J$859,6,0)</f>
        <v>1579901648941</v>
      </c>
      <c r="D10" s="137">
        <f>VLOOKUP(B10,เลขปชช!B$2:J$959,7,0)</f>
        <v>41724</v>
      </c>
      <c r="E10" s="267" t="s">
        <v>729</v>
      </c>
      <c r="F10" s="279" t="s">
        <v>967</v>
      </c>
      <c r="G10" s="269" t="s">
        <v>874</v>
      </c>
      <c r="H10" s="133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42"/>
      <c r="U10" s="278" t="s">
        <v>1945</v>
      </c>
    </row>
    <row r="11" spans="1:22" s="134" customFormat="1">
      <c r="A11" s="133">
        <v>6</v>
      </c>
      <c r="B11" s="135">
        <v>3549</v>
      </c>
      <c r="C11" s="136">
        <f>VLOOKUP(B11,เลขปชช!B$2:J$859,6,0)</f>
        <v>1629901040640</v>
      </c>
      <c r="D11" s="137">
        <f>VLOOKUP(B11,เลขปชช!B$2:J$959,7,0)</f>
        <v>41643</v>
      </c>
      <c r="E11" s="270" t="s">
        <v>729</v>
      </c>
      <c r="F11" s="272" t="s">
        <v>981</v>
      </c>
      <c r="G11" s="271" t="s">
        <v>883</v>
      </c>
      <c r="H11" s="133"/>
      <c r="I11" s="131"/>
      <c r="J11" s="131"/>
      <c r="K11" s="141"/>
      <c r="L11" s="141"/>
      <c r="M11" s="141"/>
      <c r="N11" s="141"/>
      <c r="O11" s="141"/>
      <c r="P11" s="141"/>
      <c r="Q11" s="141"/>
      <c r="R11" s="141"/>
      <c r="S11" s="141"/>
      <c r="T11" s="142"/>
      <c r="U11" s="278" t="s">
        <v>1945</v>
      </c>
      <c r="V11" s="125"/>
    </row>
    <row r="12" spans="1:22" s="134" customFormat="1">
      <c r="A12" s="133">
        <v>7</v>
      </c>
      <c r="B12" s="135">
        <v>3732</v>
      </c>
      <c r="C12" s="136">
        <f>VLOOKUP(B12,เลขปชช!B$2:J$859,6,0)</f>
        <v>1909803982443</v>
      </c>
      <c r="D12" s="137">
        <f>VLOOKUP(B12,เลขปชช!B$2:J$959,7,0)</f>
        <v>41638</v>
      </c>
      <c r="E12" s="264" t="s">
        <v>729</v>
      </c>
      <c r="F12" s="265" t="s">
        <v>1775</v>
      </c>
      <c r="G12" s="266" t="s">
        <v>1776</v>
      </c>
      <c r="H12" s="133"/>
      <c r="I12" s="131"/>
      <c r="J12" s="131"/>
      <c r="K12" s="141"/>
      <c r="L12" s="141"/>
      <c r="M12" s="141"/>
      <c r="N12" s="141"/>
      <c r="O12" s="141"/>
      <c r="P12" s="141"/>
      <c r="Q12" s="141"/>
      <c r="R12" s="141"/>
      <c r="S12" s="141"/>
      <c r="T12" s="142"/>
      <c r="U12" s="278" t="s">
        <v>1945</v>
      </c>
      <c r="V12" s="125"/>
    </row>
    <row r="13" spans="1:22">
      <c r="A13" s="133">
        <v>8</v>
      </c>
      <c r="B13" s="135">
        <v>3768</v>
      </c>
      <c r="C13" s="136">
        <f>VLOOKUP(B13,เลขปชช!B$2:J$859,6,0)</f>
        <v>1567700066021</v>
      </c>
      <c r="D13" s="137">
        <f>VLOOKUP(B13,เลขปชช!B$2:J$959,7,0)</f>
        <v>41480</v>
      </c>
      <c r="E13" s="267" t="s">
        <v>729</v>
      </c>
      <c r="F13" s="268" t="s">
        <v>516</v>
      </c>
      <c r="G13" s="269" t="s">
        <v>1908</v>
      </c>
      <c r="H13" s="133"/>
      <c r="I13" s="131"/>
      <c r="J13" s="131"/>
      <c r="K13" s="131"/>
      <c r="L13" s="131"/>
      <c r="M13" s="131"/>
      <c r="N13" s="131"/>
      <c r="O13" s="131"/>
      <c r="P13" s="141"/>
      <c r="Q13" s="141"/>
      <c r="R13" s="141"/>
      <c r="S13" s="141"/>
      <c r="T13" s="142"/>
      <c r="U13" s="278" t="s">
        <v>1943</v>
      </c>
    </row>
    <row r="14" spans="1:22">
      <c r="A14" s="133">
        <v>9</v>
      </c>
      <c r="B14" s="135">
        <v>3769</v>
      </c>
      <c r="C14" s="136">
        <f>VLOOKUP(B14,เลขปชช!B$2:J$859,6,0)</f>
        <v>1579901606580</v>
      </c>
      <c r="D14" s="137">
        <f>VLOOKUP(B14,เลขปชช!B$2:J$959,7,0)</f>
        <v>41493</v>
      </c>
      <c r="E14" s="267" t="s">
        <v>729</v>
      </c>
      <c r="F14" s="268" t="s">
        <v>1909</v>
      </c>
      <c r="G14" s="269" t="s">
        <v>1910</v>
      </c>
      <c r="H14" s="133"/>
      <c r="I14" s="131"/>
      <c r="J14" s="131"/>
      <c r="K14" s="131"/>
      <c r="L14" s="131"/>
      <c r="M14" s="131"/>
      <c r="N14" s="131"/>
      <c r="O14" s="131"/>
      <c r="P14" s="141"/>
      <c r="Q14" s="141"/>
      <c r="R14" s="141"/>
      <c r="S14" s="141"/>
      <c r="T14" s="142"/>
      <c r="U14" s="278" t="s">
        <v>1973</v>
      </c>
    </row>
    <row r="15" spans="1:22">
      <c r="A15" s="133">
        <v>10</v>
      </c>
      <c r="B15" s="135">
        <v>3770</v>
      </c>
      <c r="C15" s="136">
        <f>VLOOKUP(B15,เลขปชช!B$2:J$859,6,0)</f>
        <v>1579901622623</v>
      </c>
      <c r="D15" s="137">
        <f>VLOOKUP(B15,เลขปชช!B$2:J$959,7,0)</f>
        <v>41579</v>
      </c>
      <c r="E15" s="267" t="s">
        <v>729</v>
      </c>
      <c r="F15" s="268" t="s">
        <v>1911</v>
      </c>
      <c r="G15" s="269" t="s">
        <v>1912</v>
      </c>
      <c r="H15" s="133"/>
      <c r="I15" s="131"/>
      <c r="J15" s="131"/>
      <c r="K15" s="131"/>
      <c r="L15" s="131"/>
      <c r="M15" s="131"/>
      <c r="N15" s="131"/>
      <c r="O15" s="131"/>
      <c r="P15" s="141"/>
      <c r="Q15" s="141"/>
      <c r="R15" s="141"/>
      <c r="S15" s="141"/>
      <c r="T15" s="142"/>
      <c r="U15" s="278" t="s">
        <v>1943</v>
      </c>
    </row>
    <row r="16" spans="1:22">
      <c r="A16" s="133">
        <v>11</v>
      </c>
      <c r="B16" s="135">
        <v>3771</v>
      </c>
      <c r="C16" s="136">
        <f>VLOOKUP(B16,เลขปชช!B$2:J$859,6,0)</f>
        <v>1579901606733</v>
      </c>
      <c r="D16" s="137">
        <f>VLOOKUP(B16,เลขปชช!B$2:J$959,7,0)</f>
        <v>41495</v>
      </c>
      <c r="E16" s="267" t="s">
        <v>729</v>
      </c>
      <c r="F16" s="268" t="s">
        <v>1913</v>
      </c>
      <c r="G16" s="269" t="s">
        <v>1914</v>
      </c>
      <c r="H16" s="133"/>
      <c r="I16" s="131"/>
      <c r="J16" s="131"/>
      <c r="K16" s="131"/>
      <c r="L16" s="131"/>
      <c r="M16" s="131"/>
      <c r="N16" s="131"/>
      <c r="O16" s="131"/>
      <c r="P16" s="141"/>
      <c r="Q16" s="141"/>
      <c r="R16" s="141"/>
      <c r="S16" s="141"/>
      <c r="T16" s="142"/>
      <c r="U16" s="333" t="s">
        <v>1944</v>
      </c>
    </row>
    <row r="17" spans="1:22" s="134" customFormat="1" ht="21.75" customHeight="1">
      <c r="A17" s="133">
        <v>12</v>
      </c>
      <c r="B17" s="135">
        <v>3779</v>
      </c>
      <c r="C17" s="136">
        <f>VLOOKUP(B17,เลขปชช!B$2:J$859,6,0)</f>
        <v>1570501364220</v>
      </c>
      <c r="D17" s="137">
        <f>VLOOKUP(B17,เลขปชช!B$2:J$959,7,0)</f>
        <v>41625</v>
      </c>
      <c r="E17" s="264" t="s">
        <v>729</v>
      </c>
      <c r="F17" s="293" t="s">
        <v>1938</v>
      </c>
      <c r="G17" s="294" t="s">
        <v>35</v>
      </c>
      <c r="H17" s="133"/>
      <c r="I17" s="131"/>
      <c r="J17" s="131"/>
      <c r="K17" s="131"/>
      <c r="L17" s="131"/>
      <c r="M17" s="131"/>
      <c r="N17" s="131"/>
      <c r="O17" s="131"/>
      <c r="P17" s="141"/>
      <c r="Q17" s="141"/>
      <c r="R17" s="141"/>
      <c r="S17" s="141"/>
      <c r="T17" s="142"/>
      <c r="U17" s="278" t="s">
        <v>1603</v>
      </c>
      <c r="V17" s="125"/>
    </row>
    <row r="18" spans="1:22">
      <c r="A18" s="133">
        <v>13</v>
      </c>
      <c r="B18" s="135">
        <v>3857</v>
      </c>
      <c r="C18" s="136">
        <f>VLOOKUP(B18,เลขปชช!B$2:J$859,6,0)</f>
        <v>1577700010351</v>
      </c>
      <c r="D18" s="137">
        <f>VLOOKUP(B18,เลขปชช!B$2:J$959,7,0)</f>
        <v>41725</v>
      </c>
      <c r="E18" s="267" t="s">
        <v>729</v>
      </c>
      <c r="F18" s="268" t="s">
        <v>2071</v>
      </c>
      <c r="G18" s="269" t="s">
        <v>2072</v>
      </c>
      <c r="H18" s="133"/>
      <c r="I18" s="131"/>
      <c r="J18" s="131"/>
      <c r="K18" s="131"/>
      <c r="L18" s="131"/>
      <c r="M18" s="131"/>
      <c r="N18" s="131"/>
      <c r="O18" s="131"/>
      <c r="P18" s="141"/>
      <c r="Q18" s="141"/>
      <c r="R18" s="141"/>
      <c r="S18" s="141"/>
      <c r="T18" s="142"/>
      <c r="U18" s="333" t="s">
        <v>2073</v>
      </c>
    </row>
    <row r="19" spans="1:22" ht="24" customHeight="1">
      <c r="A19" s="133">
        <v>14</v>
      </c>
      <c r="B19" s="144">
        <v>3515</v>
      </c>
      <c r="C19" s="136">
        <f>VLOOKUP(B19,เลขปชช!B$2:J$859,6,0)</f>
        <v>1103101279418</v>
      </c>
      <c r="D19" s="137">
        <f>VLOOKUP(B19,เลขปชช!B$2:J$959,7,0)</f>
        <v>41616</v>
      </c>
      <c r="E19" s="267" t="s">
        <v>730</v>
      </c>
      <c r="F19" s="268" t="s">
        <v>953</v>
      </c>
      <c r="G19" s="269" t="s">
        <v>860</v>
      </c>
      <c r="H19" s="133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42"/>
      <c r="U19" s="296" t="s">
        <v>1945</v>
      </c>
      <c r="V19" s="134"/>
    </row>
    <row r="20" spans="1:22" s="134" customFormat="1" ht="22.5" customHeight="1">
      <c r="A20" s="133">
        <v>15</v>
      </c>
      <c r="B20" s="135">
        <v>3516</v>
      </c>
      <c r="C20" s="136">
        <f>VLOOKUP(B20,เลขปชช!B$2:J$859,6,0)</f>
        <v>1579901603742</v>
      </c>
      <c r="D20" s="137">
        <f>VLOOKUP(B20,เลขปชช!B$2:J$959,7,0)</f>
        <v>41477</v>
      </c>
      <c r="E20" s="276" t="s">
        <v>730</v>
      </c>
      <c r="F20" s="277" t="s">
        <v>954</v>
      </c>
      <c r="G20" s="278" t="s">
        <v>1033</v>
      </c>
      <c r="H20" s="133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42"/>
      <c r="U20" s="296" t="s">
        <v>1945</v>
      </c>
    </row>
    <row r="21" spans="1:22" s="134" customFormat="1">
      <c r="A21" s="133">
        <v>16</v>
      </c>
      <c r="B21" s="144">
        <v>3517</v>
      </c>
      <c r="C21" s="136">
        <f>VLOOKUP(B21,เลขปชช!B$2:J$859,6,0)</f>
        <v>1570501365269</v>
      </c>
      <c r="D21" s="137">
        <f>VLOOKUP(B21,เลขปชช!B$2:J$959,7,0)</f>
        <v>41711</v>
      </c>
      <c r="E21" s="267" t="s">
        <v>730</v>
      </c>
      <c r="F21" s="268" t="s">
        <v>955</v>
      </c>
      <c r="G21" s="269" t="s">
        <v>861</v>
      </c>
      <c r="H21" s="133"/>
      <c r="I21" s="131"/>
      <c r="J21" s="131"/>
      <c r="K21" s="141"/>
      <c r="L21" s="141"/>
      <c r="M21" s="141"/>
      <c r="N21" s="141"/>
      <c r="O21" s="141"/>
      <c r="P21" s="131"/>
      <c r="Q21" s="131"/>
      <c r="R21" s="131"/>
      <c r="S21" s="131"/>
      <c r="T21" s="142"/>
      <c r="U21" s="296" t="s">
        <v>1945</v>
      </c>
    </row>
    <row r="22" spans="1:22" s="134" customFormat="1">
      <c r="A22" s="133">
        <v>17</v>
      </c>
      <c r="B22" s="135">
        <v>3520</v>
      </c>
      <c r="C22" s="136">
        <f>VLOOKUP(B22,เลขปชช!B$2:J$859,6,0)</f>
        <v>1570501363142</v>
      </c>
      <c r="D22" s="137">
        <f>VLOOKUP(B22,เลขปชช!B$2:J$959,7,0)</f>
        <v>41541</v>
      </c>
      <c r="E22" s="267" t="s">
        <v>730</v>
      </c>
      <c r="F22" s="268" t="s">
        <v>957</v>
      </c>
      <c r="G22" s="269" t="s">
        <v>863</v>
      </c>
      <c r="H22" s="133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33"/>
      <c r="U22" s="296" t="s">
        <v>1945</v>
      </c>
      <c r="V22" s="125"/>
    </row>
    <row r="23" spans="1:22" s="134" customFormat="1">
      <c r="A23" s="133">
        <v>18</v>
      </c>
      <c r="B23" s="144">
        <v>3525</v>
      </c>
      <c r="C23" s="136">
        <f>VLOOKUP(B23,เลขปชช!B$2:J$859,6,0)</f>
        <v>1570501363568</v>
      </c>
      <c r="D23" s="137">
        <f>VLOOKUP(B23,เลขปชช!B$2:J$959,7,0)</f>
        <v>41576</v>
      </c>
      <c r="E23" s="267" t="s">
        <v>730</v>
      </c>
      <c r="F23" s="279" t="s">
        <v>1550</v>
      </c>
      <c r="G23" s="280" t="s">
        <v>867</v>
      </c>
      <c r="H23" s="133"/>
      <c r="I23" s="131"/>
      <c r="J23" s="131"/>
      <c r="K23" s="141"/>
      <c r="L23" s="141"/>
      <c r="M23" s="141"/>
      <c r="N23" s="141"/>
      <c r="O23" s="141"/>
      <c r="P23" s="131"/>
      <c r="Q23" s="131"/>
      <c r="R23" s="131"/>
      <c r="S23" s="131"/>
      <c r="T23" s="142"/>
      <c r="U23" s="296" t="s">
        <v>1945</v>
      </c>
    </row>
    <row r="24" spans="1:22" s="134" customFormat="1">
      <c r="A24" s="133">
        <v>19</v>
      </c>
      <c r="B24" s="144">
        <v>3526</v>
      </c>
      <c r="C24" s="136">
        <f>VLOOKUP(B24,เลขปชช!B$2:J$859,6,0)</f>
        <v>1579901603084</v>
      </c>
      <c r="D24" s="137">
        <f>VLOOKUP(B24,เลขปชช!B$2:J$959,7,0)</f>
        <v>41473</v>
      </c>
      <c r="E24" s="267" t="s">
        <v>730</v>
      </c>
      <c r="F24" s="281" t="s">
        <v>962</v>
      </c>
      <c r="G24" s="282" t="s">
        <v>868</v>
      </c>
      <c r="H24" s="133"/>
      <c r="I24" s="131"/>
      <c r="J24" s="131"/>
      <c r="K24" s="141"/>
      <c r="L24" s="141"/>
      <c r="M24" s="141"/>
      <c r="N24" s="141"/>
      <c r="O24" s="141"/>
      <c r="P24" s="141"/>
      <c r="Q24" s="141"/>
      <c r="R24" s="141"/>
      <c r="S24" s="141"/>
      <c r="T24" s="142"/>
      <c r="U24" s="296" t="s">
        <v>1945</v>
      </c>
    </row>
    <row r="25" spans="1:22" s="134" customFormat="1">
      <c r="A25" s="133">
        <v>20</v>
      </c>
      <c r="B25" s="135">
        <v>3535</v>
      </c>
      <c r="C25" s="136">
        <f>VLOOKUP(B25,เลขปชช!B$2:J$859,6,0)</f>
        <v>1102004511807</v>
      </c>
      <c r="D25" s="137">
        <f>VLOOKUP(B25,เลขปชช!B$2:J$959,7,0)</f>
        <v>41566</v>
      </c>
      <c r="E25" s="267" t="s">
        <v>730</v>
      </c>
      <c r="F25" s="268" t="s">
        <v>968</v>
      </c>
      <c r="G25" s="269" t="s">
        <v>875</v>
      </c>
      <c r="H25" s="133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42"/>
      <c r="U25" s="296" t="s">
        <v>1945</v>
      </c>
      <c r="V25" s="125"/>
    </row>
    <row r="26" spans="1:22">
      <c r="A26" s="133">
        <v>21</v>
      </c>
      <c r="B26" s="144">
        <v>3553</v>
      </c>
      <c r="C26" s="136">
        <f>VLOOKUP(B26,เลขปชช!B$2:J$859,6,0)</f>
        <v>1570800163552</v>
      </c>
      <c r="D26" s="137">
        <f>VLOOKUP(B26,เลขปชช!B$2:J$959,7,0)</f>
        <v>41640</v>
      </c>
      <c r="E26" s="267" t="s">
        <v>730</v>
      </c>
      <c r="F26" s="268" t="s">
        <v>984</v>
      </c>
      <c r="G26" s="269" t="s">
        <v>256</v>
      </c>
      <c r="H26" s="133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42"/>
      <c r="U26" s="296" t="s">
        <v>1945</v>
      </c>
    </row>
    <row r="27" spans="1:22">
      <c r="A27" s="133">
        <v>22</v>
      </c>
      <c r="B27" s="144">
        <v>3749</v>
      </c>
      <c r="C27" s="136">
        <f>VLOOKUP(B27,เลขปชช!B$2:J$859,6,0)</f>
        <v>1570501365072</v>
      </c>
      <c r="D27" s="137">
        <f>VLOOKUP(B27,เลขปชช!B$2:J$959,7,0)</f>
        <v>41690</v>
      </c>
      <c r="E27" s="267" t="s">
        <v>730</v>
      </c>
      <c r="F27" s="268" t="s">
        <v>1779</v>
      </c>
      <c r="G27" s="269" t="s">
        <v>1780</v>
      </c>
      <c r="H27" s="133"/>
      <c r="I27" s="131"/>
      <c r="J27" s="131"/>
      <c r="K27" s="131"/>
      <c r="L27" s="131"/>
      <c r="M27" s="131"/>
      <c r="N27" s="131"/>
      <c r="O27" s="131"/>
      <c r="P27" s="141"/>
      <c r="Q27" s="141"/>
      <c r="R27" s="141"/>
      <c r="S27" s="141"/>
      <c r="T27" s="142"/>
      <c r="U27" s="296" t="s">
        <v>1945</v>
      </c>
    </row>
    <row r="28" spans="1:22">
      <c r="A28" s="133">
        <v>23</v>
      </c>
      <c r="B28" s="135">
        <v>3772</v>
      </c>
      <c r="C28" s="136">
        <f>VLOOKUP(B28,เลขปชช!B$2:J$859,6,0)</f>
        <v>1570501363169</v>
      </c>
      <c r="D28" s="137">
        <f>VLOOKUP(B28,เลขปชช!B$2:J$959,7,0)</f>
        <v>41548</v>
      </c>
      <c r="E28" s="267" t="s">
        <v>730</v>
      </c>
      <c r="F28" s="268" t="s">
        <v>1915</v>
      </c>
      <c r="G28" s="269" t="s">
        <v>1916</v>
      </c>
      <c r="H28" s="133"/>
      <c r="I28" s="131"/>
      <c r="J28" s="131"/>
      <c r="K28" s="131"/>
      <c r="L28" s="131"/>
      <c r="M28" s="131"/>
      <c r="N28" s="131"/>
      <c r="O28" s="131"/>
      <c r="P28" s="141"/>
      <c r="Q28" s="141"/>
      <c r="R28" s="141"/>
      <c r="S28" s="141"/>
      <c r="T28" s="142"/>
      <c r="U28" s="332" t="s">
        <v>1610</v>
      </c>
    </row>
    <row r="29" spans="1:22">
      <c r="A29" s="133">
        <v>24</v>
      </c>
      <c r="B29" s="135">
        <v>3773</v>
      </c>
      <c r="C29" s="136">
        <f>VLOOKUP(B29,เลขปชช!B$2:J$859,6,0)</f>
        <v>1570501365111</v>
      </c>
      <c r="D29" s="137">
        <f>VLOOKUP(B29,เลขปชช!B$2:J$959,7,0)</f>
        <v>41699</v>
      </c>
      <c r="E29" s="267" t="s">
        <v>730</v>
      </c>
      <c r="F29" s="268" t="s">
        <v>1917</v>
      </c>
      <c r="G29" s="269" t="s">
        <v>1918</v>
      </c>
      <c r="H29" s="133"/>
      <c r="I29" s="131"/>
      <c r="J29" s="131"/>
      <c r="K29" s="131"/>
      <c r="L29" s="131"/>
      <c r="M29" s="131"/>
      <c r="N29" s="131"/>
      <c r="O29" s="131"/>
      <c r="P29" s="141"/>
      <c r="Q29" s="141"/>
      <c r="R29" s="141"/>
      <c r="S29" s="141"/>
      <c r="T29" s="142"/>
      <c r="U29" s="332" t="s">
        <v>1974</v>
      </c>
    </row>
    <row r="30" spans="1:22" ht="22.5" customHeight="1">
      <c r="A30" s="133">
        <v>25</v>
      </c>
      <c r="B30" s="135">
        <v>3774</v>
      </c>
      <c r="C30" s="136">
        <f>VLOOKUP(B30,เลขปชช!B$2:J$859,6,0)</f>
        <v>1579901649521</v>
      </c>
      <c r="D30" s="137">
        <f>VLOOKUP(B30,เลขปชช!B$2:J$959,7,0)</f>
        <v>41730</v>
      </c>
      <c r="E30" s="267" t="s">
        <v>730</v>
      </c>
      <c r="F30" s="268" t="s">
        <v>405</v>
      </c>
      <c r="G30" s="269" t="s">
        <v>1919</v>
      </c>
      <c r="H30" s="285"/>
      <c r="I30" s="131"/>
      <c r="J30" s="131"/>
      <c r="K30" s="141"/>
      <c r="L30" s="141"/>
      <c r="M30" s="141"/>
      <c r="N30" s="141"/>
      <c r="O30" s="141"/>
      <c r="P30" s="131"/>
      <c r="Q30" s="131"/>
      <c r="R30" s="131"/>
      <c r="S30" s="131"/>
      <c r="T30" s="142"/>
      <c r="U30" s="332" t="s">
        <v>1610</v>
      </c>
      <c r="V30" s="134"/>
    </row>
    <row r="31" spans="1:22" ht="20.25" customHeight="1">
      <c r="A31" s="133">
        <v>26</v>
      </c>
      <c r="B31" s="135">
        <v>3775</v>
      </c>
      <c r="C31" s="136">
        <f>VLOOKUP(B31,เลขปชช!B$2:J$859,6,0)</f>
        <v>1969800521488</v>
      </c>
      <c r="D31" s="137">
        <f>VLOOKUP(B31,เลขปชช!B$2:J$959,7,0)</f>
        <v>41493</v>
      </c>
      <c r="E31" s="267" t="s">
        <v>730</v>
      </c>
      <c r="F31" s="293" t="s">
        <v>395</v>
      </c>
      <c r="G31" s="294" t="s">
        <v>1920</v>
      </c>
      <c r="H31" s="285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33"/>
      <c r="U31" s="332" t="s">
        <v>1610</v>
      </c>
    </row>
  </sheetData>
  <sortState ref="B6:V31">
    <sortCondition ref="E6:E31"/>
    <sortCondition ref="B6:B31"/>
  </sortState>
  <mergeCells count="4">
    <mergeCell ref="A1:S1"/>
    <mergeCell ref="A2:S2"/>
    <mergeCell ref="A3:S3"/>
    <mergeCell ref="E5:G5"/>
  </mergeCells>
  <pageMargins left="0.70866141732283472" right="0.70866141732283472" top="0.74803149606299213" bottom="0.74803149606299213" header="0.31496062992125984" footer="0.31496062992125984"/>
  <pageSetup scale="89" orientation="portrait" horizontalDpi="4294967293" r:id="rId1"/>
  <colBreaks count="1" manualBreakCount="1">
    <brk id="2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V29"/>
  <sheetViews>
    <sheetView view="pageBreakPreview" topLeftCell="A6" zoomScale="110" zoomScaleSheetLayoutView="110" workbookViewId="0">
      <selection activeCell="C16" sqref="C16"/>
    </sheetView>
  </sheetViews>
  <sheetFormatPr defaultRowHeight="21"/>
  <cols>
    <col min="1" max="1" width="5.125" style="125" bestFit="1" customWidth="1"/>
    <col min="2" max="2" width="9" style="125"/>
    <col min="3" max="3" width="17.5" style="125" customWidth="1"/>
    <col min="4" max="4" width="16.5" style="125" customWidth="1"/>
    <col min="5" max="5" width="6.625" style="125" bestFit="1" customWidth="1"/>
    <col min="6" max="6" width="14.875" style="128" customWidth="1"/>
    <col min="7" max="7" width="14.875" style="129" customWidth="1"/>
    <col min="8" max="8" width="3.625" style="130" customWidth="1"/>
    <col min="9" max="19" width="3.625" style="125" customWidth="1"/>
    <col min="20" max="20" width="3.625" style="130" customWidth="1"/>
    <col min="21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125"/>
    </row>
    <row r="2" spans="1:22">
      <c r="A2" s="448" t="s">
        <v>1885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</row>
    <row r="3" spans="1:22">
      <c r="A3" s="448" t="str">
        <f>"ครูที่ปรึกษา   "&amp;สถิติ!P8&amp;", " &amp;สถิติ!P9</f>
        <v>ครูที่ปรึกษา   นายเศรษฐพันธุ์   สันวงค์, นางสาววัชรียา   บุญงาม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127"/>
    </row>
    <row r="4" spans="1:22" ht="12" customHeight="1"/>
    <row r="5" spans="1:22" s="134" customFormat="1" ht="42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3"/>
    </row>
    <row r="6" spans="1:22" s="134" customFormat="1" ht="24" customHeight="1">
      <c r="A6" s="133">
        <v>1</v>
      </c>
      <c r="B6" s="135">
        <v>3505</v>
      </c>
      <c r="C6" s="136">
        <f>VLOOKUP(B6,เลขปชช!B$2:J$859,6,0)</f>
        <v>1579901646069</v>
      </c>
      <c r="D6" s="137">
        <f>VLOOKUP(B6,เลขปชช!B$2:J$959,7,0)</f>
        <v>41713</v>
      </c>
      <c r="E6" s="270" t="s">
        <v>729</v>
      </c>
      <c r="F6" s="272" t="s">
        <v>945</v>
      </c>
      <c r="G6" s="271" t="s">
        <v>855</v>
      </c>
      <c r="H6" s="133"/>
      <c r="I6" s="131"/>
      <c r="J6" s="131"/>
      <c r="K6" s="141"/>
      <c r="L6" s="141"/>
      <c r="M6" s="141"/>
      <c r="N6" s="141"/>
      <c r="O6" s="141"/>
      <c r="P6" s="131"/>
      <c r="Q6" s="131"/>
      <c r="R6" s="131"/>
      <c r="S6" s="131"/>
      <c r="T6" s="142"/>
      <c r="U6" s="339" t="s">
        <v>1945</v>
      </c>
    </row>
    <row r="7" spans="1:22" s="134" customFormat="1" ht="24" customHeight="1">
      <c r="A7" s="133">
        <v>2</v>
      </c>
      <c r="B7" s="135">
        <v>3506</v>
      </c>
      <c r="C7" s="136">
        <f>VLOOKUP(B7,เลขปชช!B$2:J$859,6,0)</f>
        <v>1570501362081</v>
      </c>
      <c r="D7" s="137">
        <f>VLOOKUP(B7,เลขปชช!B$2:J$959,7,0)</f>
        <v>41449</v>
      </c>
      <c r="E7" s="267" t="s">
        <v>729</v>
      </c>
      <c r="F7" s="268" t="s">
        <v>946</v>
      </c>
      <c r="G7" s="269" t="s">
        <v>856</v>
      </c>
      <c r="H7" s="133"/>
      <c r="I7" s="131"/>
      <c r="J7" s="131"/>
      <c r="K7" s="141"/>
      <c r="L7" s="141"/>
      <c r="M7" s="141"/>
      <c r="N7" s="141"/>
      <c r="O7" s="141"/>
      <c r="P7" s="131"/>
      <c r="Q7" s="131"/>
      <c r="R7" s="131"/>
      <c r="S7" s="131"/>
      <c r="T7" s="142"/>
      <c r="U7" s="339" t="s">
        <v>1945</v>
      </c>
    </row>
    <row r="8" spans="1:22" s="134" customFormat="1">
      <c r="A8" s="133">
        <v>3</v>
      </c>
      <c r="B8" s="135">
        <v>3509</v>
      </c>
      <c r="C8" s="136">
        <f>VLOOKUP(B8,เลขปชช!B$2:J$859,6,0)</f>
        <v>1570501364050</v>
      </c>
      <c r="D8" s="137">
        <f>VLOOKUP(B8,เลขปชช!B$2:J$959,7,0)</f>
        <v>41616</v>
      </c>
      <c r="E8" s="267" t="s">
        <v>729</v>
      </c>
      <c r="F8" s="281" t="s">
        <v>949</v>
      </c>
      <c r="G8" s="282" t="s">
        <v>145</v>
      </c>
      <c r="H8" s="133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42"/>
      <c r="U8" s="339" t="s">
        <v>1945</v>
      </c>
    </row>
    <row r="9" spans="1:22">
      <c r="A9" s="133">
        <v>4</v>
      </c>
      <c r="B9" s="135">
        <v>3511</v>
      </c>
      <c r="C9" s="136">
        <f>VLOOKUP(B9,เลขปชช!B$2:J$859,6,0)</f>
        <v>1579901603751</v>
      </c>
      <c r="D9" s="137">
        <f>VLOOKUP(B9,เลขปชช!B$2:J$959,7,0)</f>
        <v>41477</v>
      </c>
      <c r="E9" s="276" t="s">
        <v>729</v>
      </c>
      <c r="F9" s="277" t="s">
        <v>951</v>
      </c>
      <c r="G9" s="278" t="s">
        <v>1033</v>
      </c>
      <c r="H9" s="133"/>
      <c r="I9" s="131"/>
      <c r="J9" s="131"/>
      <c r="K9" s="141"/>
      <c r="L9" s="141"/>
      <c r="M9" s="141"/>
      <c r="N9" s="141"/>
      <c r="O9" s="141"/>
      <c r="P9" s="141"/>
      <c r="Q9" s="141"/>
      <c r="R9" s="141"/>
      <c r="S9" s="141"/>
      <c r="T9" s="142"/>
      <c r="U9" s="339" t="s">
        <v>1945</v>
      </c>
    </row>
    <row r="10" spans="1:22">
      <c r="A10" s="133">
        <v>5</v>
      </c>
      <c r="B10" s="135">
        <v>3530</v>
      </c>
      <c r="C10" s="136">
        <f>VLOOKUP(B10,เลขปชช!B$2:J$859,6,0)</f>
        <v>1579901612946</v>
      </c>
      <c r="D10" s="137">
        <f>VLOOKUP(B10,เลขปชช!B$2:J$959,7,0)</f>
        <v>41527</v>
      </c>
      <c r="E10" s="292" t="s">
        <v>729</v>
      </c>
      <c r="F10" s="293" t="s">
        <v>965</v>
      </c>
      <c r="G10" s="294" t="s">
        <v>872</v>
      </c>
      <c r="H10" s="133"/>
      <c r="I10" s="131"/>
      <c r="J10" s="131"/>
      <c r="K10" s="141"/>
      <c r="L10" s="141"/>
      <c r="M10" s="141"/>
      <c r="N10" s="141"/>
      <c r="O10" s="141"/>
      <c r="P10" s="141"/>
      <c r="Q10" s="141"/>
      <c r="R10" s="141"/>
      <c r="S10" s="141"/>
      <c r="T10" s="142"/>
      <c r="U10" s="339" t="s">
        <v>1945</v>
      </c>
    </row>
    <row r="11" spans="1:22" s="134" customFormat="1">
      <c r="A11" s="133">
        <v>6</v>
      </c>
      <c r="B11" s="135">
        <v>3531</v>
      </c>
      <c r="C11" s="136">
        <f>VLOOKUP(B11,เลขปชช!B$2:J$859,6,0)</f>
        <v>1570501362219</v>
      </c>
      <c r="D11" s="137">
        <f>VLOOKUP(B11,เลขปชช!B$2:J$959,7,0)</f>
        <v>41462</v>
      </c>
      <c r="E11" s="267" t="s">
        <v>729</v>
      </c>
      <c r="F11" s="268" t="s">
        <v>453</v>
      </c>
      <c r="G11" s="269" t="s">
        <v>739</v>
      </c>
      <c r="H11" s="133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42"/>
      <c r="U11" s="339" t="s">
        <v>1945</v>
      </c>
    </row>
    <row r="12" spans="1:22" s="134" customFormat="1">
      <c r="A12" s="133">
        <v>7</v>
      </c>
      <c r="B12" s="135">
        <v>3532</v>
      </c>
      <c r="C12" s="136">
        <f>VLOOKUP(B12,เลขปชช!B$2:J$859,6,0)</f>
        <v>1570501365331</v>
      </c>
      <c r="D12" s="137">
        <f>VLOOKUP(B12,เลขปชช!B$2:J$959,7,0)</f>
        <v>41716</v>
      </c>
      <c r="E12" s="267" t="s">
        <v>729</v>
      </c>
      <c r="F12" s="268" t="s">
        <v>966</v>
      </c>
      <c r="G12" s="269" t="s">
        <v>873</v>
      </c>
      <c r="H12" s="133"/>
      <c r="I12" s="131"/>
      <c r="J12" s="131"/>
      <c r="K12" s="131"/>
      <c r="L12" s="131"/>
      <c r="M12" s="131"/>
      <c r="N12" s="131"/>
      <c r="O12" s="131"/>
      <c r="P12" s="141"/>
      <c r="Q12" s="141"/>
      <c r="R12" s="141"/>
      <c r="S12" s="141"/>
      <c r="T12" s="142"/>
      <c r="U12" s="339" t="s">
        <v>1945</v>
      </c>
    </row>
    <row r="13" spans="1:22" s="134" customFormat="1">
      <c r="A13" s="133">
        <v>8</v>
      </c>
      <c r="B13" s="135">
        <v>3669</v>
      </c>
      <c r="C13" s="136">
        <f>VLOOKUP(B13,เลขปชช!B$2:J$859,6,0)</f>
        <v>1570501364289</v>
      </c>
      <c r="D13" s="137">
        <f>VLOOKUP(B13,เลขปชช!B$2:J$959,7,0)</f>
        <v>239950</v>
      </c>
      <c r="E13" s="267" t="s">
        <v>729</v>
      </c>
      <c r="F13" s="268" t="s">
        <v>1567</v>
      </c>
      <c r="G13" s="269" t="s">
        <v>1568</v>
      </c>
      <c r="H13" s="133"/>
      <c r="I13" s="131"/>
      <c r="J13" s="131"/>
      <c r="K13" s="141"/>
      <c r="L13" s="141"/>
      <c r="M13" s="141"/>
      <c r="N13" s="141"/>
      <c r="O13" s="141"/>
      <c r="P13" s="131"/>
      <c r="Q13" s="131"/>
      <c r="R13" s="131"/>
      <c r="S13" s="131"/>
      <c r="T13" s="142"/>
      <c r="U13" s="339" t="s">
        <v>1945</v>
      </c>
    </row>
    <row r="14" spans="1:22">
      <c r="A14" s="133">
        <v>9</v>
      </c>
      <c r="B14" s="135">
        <v>3776</v>
      </c>
      <c r="C14" s="136">
        <f>VLOOKUP(B14,เลขปชช!B$2:J$859,6,0)</f>
        <v>1567700066012</v>
      </c>
      <c r="D14" s="137">
        <f>VLOOKUP(B14,เลขปชช!B$2:J$959,7,0)</f>
        <v>41480</v>
      </c>
      <c r="E14" s="261" t="s">
        <v>729</v>
      </c>
      <c r="F14" s="262" t="s">
        <v>1935</v>
      </c>
      <c r="G14" s="263" t="s">
        <v>1908</v>
      </c>
      <c r="H14" s="133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42"/>
      <c r="U14" s="339" t="s">
        <v>1943</v>
      </c>
    </row>
    <row r="15" spans="1:22">
      <c r="A15" s="133">
        <v>10</v>
      </c>
      <c r="B15" s="135">
        <v>3777</v>
      </c>
      <c r="C15" s="136">
        <f>VLOOKUP(B15,เลขปชช!B$2:J$859,6,0)</f>
        <v>1579901615449</v>
      </c>
      <c r="D15" s="137">
        <f>VLOOKUP(B15,เลขปชช!B$2:J$959,7,0)</f>
        <v>41538</v>
      </c>
      <c r="E15" s="289" t="s">
        <v>729</v>
      </c>
      <c r="F15" s="290" t="s">
        <v>1936</v>
      </c>
      <c r="G15" s="291" t="s">
        <v>1924</v>
      </c>
      <c r="H15" s="133"/>
      <c r="I15" s="131"/>
      <c r="J15" s="131"/>
      <c r="K15" s="141"/>
      <c r="L15" s="141"/>
      <c r="M15" s="141"/>
      <c r="N15" s="141"/>
      <c r="O15" s="141"/>
      <c r="P15" s="141"/>
      <c r="Q15" s="141"/>
      <c r="R15" s="141"/>
      <c r="S15" s="141"/>
      <c r="T15" s="142"/>
      <c r="U15" s="336" t="s">
        <v>1610</v>
      </c>
    </row>
    <row r="16" spans="1:22">
      <c r="A16" s="133">
        <v>11</v>
      </c>
      <c r="B16" s="135">
        <v>3778</v>
      </c>
      <c r="C16" s="136">
        <f>VLOOKUP(B16,เลขปชช!B$2:J$859,6,0)</f>
        <v>1579901644716</v>
      </c>
      <c r="D16" s="137">
        <f>VLOOKUP(B16,เลขปชช!B$2:J$959,7,0)</f>
        <v>41707</v>
      </c>
      <c r="E16" s="261" t="s">
        <v>729</v>
      </c>
      <c r="F16" s="262" t="s">
        <v>1332</v>
      </c>
      <c r="G16" s="263" t="s">
        <v>1937</v>
      </c>
      <c r="H16" s="133"/>
      <c r="I16" s="131"/>
      <c r="J16" s="131"/>
      <c r="K16" s="131"/>
      <c r="L16" s="131"/>
      <c r="M16" s="131"/>
      <c r="N16" s="131"/>
      <c r="O16" s="131"/>
      <c r="P16" s="141"/>
      <c r="Q16" s="141"/>
      <c r="R16" s="141"/>
      <c r="S16" s="141"/>
      <c r="T16" s="142"/>
      <c r="U16" s="236" t="s">
        <v>1974</v>
      </c>
    </row>
    <row r="17" spans="1:21">
      <c r="A17" s="133">
        <v>12</v>
      </c>
      <c r="B17" s="135">
        <v>3780</v>
      </c>
      <c r="C17" s="136">
        <f>VLOOKUP(B17,เลขปชช!B$2:J$859,6,0)</f>
        <v>1570501365030</v>
      </c>
      <c r="D17" s="137">
        <f>VLOOKUP(B17,เลขปชช!B$2:J$959,7,0)</f>
        <v>41694</v>
      </c>
      <c r="E17" s="261" t="s">
        <v>729</v>
      </c>
      <c r="F17" s="262" t="s">
        <v>1718</v>
      </c>
      <c r="G17" s="263" t="s">
        <v>1939</v>
      </c>
      <c r="H17" s="133"/>
      <c r="I17" s="131"/>
      <c r="J17" s="131"/>
      <c r="K17" s="131"/>
      <c r="L17" s="131"/>
      <c r="M17" s="131"/>
      <c r="N17" s="131"/>
      <c r="O17" s="131"/>
      <c r="P17" s="141"/>
      <c r="Q17" s="141"/>
      <c r="R17" s="141"/>
      <c r="S17" s="141"/>
      <c r="T17" s="142"/>
      <c r="U17" s="344" t="s">
        <v>1943</v>
      </c>
    </row>
    <row r="18" spans="1:21">
      <c r="A18" s="133">
        <v>13</v>
      </c>
      <c r="B18" s="135">
        <v>3781</v>
      </c>
      <c r="C18" s="136">
        <f>VLOOKUP(B18,เลขปชช!B$2:J$859,6,0)</f>
        <v>1579901645682</v>
      </c>
      <c r="D18" s="137">
        <f>VLOOKUP(B18,เลขปชช!B$2:J$959,7,0)</f>
        <v>41710</v>
      </c>
      <c r="E18" s="276" t="s">
        <v>729</v>
      </c>
      <c r="F18" s="277" t="s">
        <v>533</v>
      </c>
      <c r="G18" s="278" t="s">
        <v>1234</v>
      </c>
      <c r="H18" s="133"/>
      <c r="I18" s="131"/>
      <c r="J18" s="13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344" t="s">
        <v>1943</v>
      </c>
    </row>
    <row r="19" spans="1:21">
      <c r="A19" s="133">
        <v>14</v>
      </c>
      <c r="B19" s="144">
        <v>3512</v>
      </c>
      <c r="C19" s="136">
        <f>VLOOKUP(B19,เลขปชช!B$2:J$859,6,0)</f>
        <v>1502101058221</v>
      </c>
      <c r="D19" s="137">
        <f>VLOOKUP(B19,เลขปชช!B$2:J$959,7,0)</f>
        <v>41505</v>
      </c>
      <c r="E19" s="273" t="s">
        <v>730</v>
      </c>
      <c r="F19" s="274" t="s">
        <v>684</v>
      </c>
      <c r="G19" s="275" t="s">
        <v>859</v>
      </c>
      <c r="H19" s="133"/>
      <c r="I19" s="131"/>
      <c r="J19" s="131"/>
      <c r="K19" s="131"/>
      <c r="L19" s="131"/>
      <c r="M19" s="131"/>
      <c r="N19" s="131"/>
      <c r="O19" s="131"/>
      <c r="P19" s="141"/>
      <c r="Q19" s="141"/>
      <c r="R19" s="141"/>
      <c r="S19" s="141"/>
      <c r="T19" s="142"/>
      <c r="U19" s="339" t="s">
        <v>1945</v>
      </c>
    </row>
    <row r="20" spans="1:21">
      <c r="A20" s="133">
        <v>15</v>
      </c>
      <c r="B20" s="144">
        <v>3513</v>
      </c>
      <c r="C20" s="136">
        <f>VLOOKUP(B20,เลขปชช!B$2:J$859,6,0)</f>
        <v>1579901618502</v>
      </c>
      <c r="D20" s="137">
        <f>VLOOKUP(B20,เลขปชช!B$2:J$959,7,0)</f>
        <v>41557</v>
      </c>
      <c r="E20" s="273" t="s">
        <v>730</v>
      </c>
      <c r="F20" s="274" t="s">
        <v>1034</v>
      </c>
      <c r="G20" s="275" t="s">
        <v>85</v>
      </c>
      <c r="H20" s="133"/>
      <c r="I20" s="131"/>
      <c r="J20" s="131"/>
      <c r="K20" s="131"/>
      <c r="L20" s="131"/>
      <c r="M20" s="131"/>
      <c r="N20" s="131"/>
      <c r="O20" s="131"/>
      <c r="P20" s="141"/>
      <c r="Q20" s="141"/>
      <c r="R20" s="141"/>
      <c r="S20" s="141"/>
      <c r="T20" s="142"/>
      <c r="U20" s="339" t="s">
        <v>1945</v>
      </c>
    </row>
    <row r="21" spans="1:21" s="134" customFormat="1">
      <c r="A21" s="133">
        <v>16</v>
      </c>
      <c r="B21" s="144">
        <v>3514</v>
      </c>
      <c r="C21" s="136">
        <f>VLOOKUP(B21,เลขปชช!B$2:J$859,6,0)</f>
        <v>1579901595243</v>
      </c>
      <c r="D21" s="137">
        <f>VLOOKUP(B21,เลขปชช!B$2:J$959,7,0)</f>
        <v>41421</v>
      </c>
      <c r="E21" s="264" t="s">
        <v>730</v>
      </c>
      <c r="F21" s="268" t="s">
        <v>952</v>
      </c>
      <c r="G21" s="269" t="s">
        <v>816</v>
      </c>
      <c r="H21" s="133"/>
      <c r="I21" s="131"/>
      <c r="J21" s="131"/>
      <c r="K21" s="141"/>
      <c r="L21" s="141"/>
      <c r="M21" s="141"/>
      <c r="N21" s="141"/>
      <c r="O21" s="141"/>
      <c r="P21" s="131"/>
      <c r="Q21" s="131"/>
      <c r="R21" s="131"/>
      <c r="S21" s="131"/>
      <c r="T21" s="142"/>
      <c r="U21" s="339" t="s">
        <v>1945</v>
      </c>
    </row>
    <row r="22" spans="1:21" s="134" customFormat="1">
      <c r="A22" s="133">
        <v>17</v>
      </c>
      <c r="B22" s="144">
        <v>3518</v>
      </c>
      <c r="C22" s="136">
        <f>VLOOKUP(B22,เลขปชช!B$2:J$859,6,0)</f>
        <v>1579901624871</v>
      </c>
      <c r="D22" s="137">
        <f>VLOOKUP(B22,เลขปชช!B$2:J$959,7,0)</f>
        <v>41591</v>
      </c>
      <c r="E22" s="267" t="s">
        <v>730</v>
      </c>
      <c r="F22" s="279" t="s">
        <v>956</v>
      </c>
      <c r="G22" s="280" t="s">
        <v>862</v>
      </c>
      <c r="H22" s="133"/>
      <c r="I22" s="131"/>
      <c r="J22" s="131"/>
      <c r="K22" s="141"/>
      <c r="L22" s="141"/>
      <c r="M22" s="141"/>
      <c r="N22" s="141"/>
      <c r="O22" s="141"/>
      <c r="P22" s="131"/>
      <c r="Q22" s="131"/>
      <c r="R22" s="131"/>
      <c r="S22" s="131"/>
      <c r="T22" s="142"/>
      <c r="U22" s="339" t="s">
        <v>1945</v>
      </c>
    </row>
    <row r="23" spans="1:21" s="134" customFormat="1">
      <c r="A23" s="133">
        <v>18</v>
      </c>
      <c r="B23" s="144">
        <v>3537</v>
      </c>
      <c r="C23" s="136">
        <f>VLOOKUP(B23,เลขปชช!B$2:J$859,6,0)</f>
        <v>1579901653413</v>
      </c>
      <c r="D23" s="137">
        <f>VLOOKUP(B23,เลขปชช!B$2:J$959,7,0)</f>
        <v>41754</v>
      </c>
      <c r="E23" s="267" t="s">
        <v>730</v>
      </c>
      <c r="F23" s="268" t="s">
        <v>970</v>
      </c>
      <c r="G23" s="269" t="s">
        <v>851</v>
      </c>
      <c r="H23" s="133"/>
      <c r="I23" s="131"/>
      <c r="J23" s="131"/>
      <c r="K23" s="141"/>
      <c r="L23" s="141"/>
      <c r="M23" s="141"/>
      <c r="N23" s="141"/>
      <c r="O23" s="141"/>
      <c r="P23" s="131"/>
      <c r="Q23" s="131"/>
      <c r="R23" s="131"/>
      <c r="S23" s="131"/>
      <c r="T23" s="142"/>
      <c r="U23" s="339" t="s">
        <v>1945</v>
      </c>
    </row>
    <row r="24" spans="1:21" s="134" customFormat="1">
      <c r="A24" s="133">
        <v>19</v>
      </c>
      <c r="B24" s="144">
        <v>3546</v>
      </c>
      <c r="C24" s="136">
        <f>VLOOKUP(B24,เลขปชช!B$2:J$859,6,0)</f>
        <v>1509967011096</v>
      </c>
      <c r="D24" s="137">
        <f>VLOOKUP(B24,เลขปชช!B$2:J$959,7,0)</f>
        <v>41558</v>
      </c>
      <c r="E24" s="264" t="s">
        <v>730</v>
      </c>
      <c r="F24" s="265" t="s">
        <v>978</v>
      </c>
      <c r="G24" s="266" t="s">
        <v>1053</v>
      </c>
      <c r="H24" s="133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42"/>
      <c r="U24" s="339" t="s">
        <v>1945</v>
      </c>
    </row>
    <row r="25" spans="1:21">
      <c r="A25" s="133">
        <v>20</v>
      </c>
      <c r="B25" s="144">
        <v>3547</v>
      </c>
      <c r="C25" s="136">
        <f>VLOOKUP(B25,เลขปชช!B$2:J$859,6,0)</f>
        <v>1570501364971</v>
      </c>
      <c r="D25" s="137">
        <f>VLOOKUP(B25,เลขปชช!B$2:J$959,7,0)</f>
        <v>41688</v>
      </c>
      <c r="E25" s="267" t="s">
        <v>730</v>
      </c>
      <c r="F25" s="268" t="s">
        <v>979</v>
      </c>
      <c r="G25" s="269" t="s">
        <v>188</v>
      </c>
      <c r="H25" s="133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42"/>
      <c r="U25" s="339" t="s">
        <v>1945</v>
      </c>
    </row>
    <row r="26" spans="1:21">
      <c r="A26" s="133">
        <v>21</v>
      </c>
      <c r="B26" s="135">
        <v>3552</v>
      </c>
      <c r="C26" s="136">
        <f>VLOOKUP(B26,เลขปชช!B$2:J$859,6,0)</f>
        <v>1709800656300</v>
      </c>
      <c r="D26" s="137">
        <f>VLOOKUP(B26,เลขปชช!B$2:J$959,7,0)</f>
        <v>41534</v>
      </c>
      <c r="E26" s="264" t="s">
        <v>730</v>
      </c>
      <c r="F26" s="265" t="s">
        <v>983</v>
      </c>
      <c r="G26" s="266" t="s">
        <v>886</v>
      </c>
      <c r="H26" s="133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42"/>
      <c r="U26" s="339" t="s">
        <v>1945</v>
      </c>
    </row>
    <row r="27" spans="1:21" s="134" customFormat="1" ht="23.25" customHeight="1">
      <c r="A27" s="133">
        <v>22</v>
      </c>
      <c r="B27" s="144">
        <v>3554</v>
      </c>
      <c r="C27" s="136">
        <f>VLOOKUP(B27,เลขปชช!B$2:J$859,6,0)</f>
        <v>1570501362758</v>
      </c>
      <c r="D27" s="137">
        <f>VLOOKUP(B27,เลขปชช!B$2:J$959,7,0)</f>
        <v>41515</v>
      </c>
      <c r="E27" s="267" t="s">
        <v>730</v>
      </c>
      <c r="F27" s="268" t="s">
        <v>985</v>
      </c>
      <c r="G27" s="269" t="s">
        <v>103</v>
      </c>
      <c r="H27" s="133"/>
      <c r="I27" s="131"/>
      <c r="J27" s="131"/>
      <c r="K27" s="131"/>
      <c r="L27" s="131"/>
      <c r="M27" s="131"/>
      <c r="N27" s="131"/>
      <c r="O27" s="131"/>
      <c r="P27" s="141"/>
      <c r="Q27" s="141"/>
      <c r="R27" s="141"/>
      <c r="S27" s="141"/>
      <c r="T27" s="142"/>
      <c r="U27" s="339" t="s">
        <v>1945</v>
      </c>
    </row>
    <row r="28" spans="1:21" ht="25.5" customHeight="1">
      <c r="A28" s="133">
        <v>23</v>
      </c>
      <c r="B28" s="135">
        <v>3782</v>
      </c>
      <c r="C28" s="136">
        <f>VLOOKUP(B28,เลขปชช!B$2:J$859,6,0)</f>
        <v>1579901634648</v>
      </c>
      <c r="D28" s="137">
        <f>VLOOKUP(B28,เลขปชช!B$2:J$959,7,0)</f>
        <v>41647</v>
      </c>
      <c r="E28" s="267" t="s">
        <v>730</v>
      </c>
      <c r="F28" s="293" t="s">
        <v>2079</v>
      </c>
      <c r="G28" s="294" t="s">
        <v>1940</v>
      </c>
      <c r="H28" s="285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33"/>
      <c r="U28" s="344" t="s">
        <v>1943</v>
      </c>
    </row>
    <row r="29" spans="1:21">
      <c r="A29" s="133">
        <v>24</v>
      </c>
      <c r="B29" s="135">
        <v>3783</v>
      </c>
      <c r="C29" s="136">
        <f>VLOOKUP(B29,เลขปชช!B$2:J$859,6,0)</f>
        <v>1570501362707</v>
      </c>
      <c r="D29" s="137">
        <f>VLOOKUP(B29,เลขปชช!B$2:J$959,7,0)</f>
        <v>41513</v>
      </c>
      <c r="E29" s="295" t="s">
        <v>730</v>
      </c>
      <c r="F29" s="277" t="s">
        <v>1941</v>
      </c>
      <c r="G29" s="277" t="s">
        <v>1942</v>
      </c>
      <c r="H29" s="133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33"/>
      <c r="U29" s="344" t="s">
        <v>1959</v>
      </c>
    </row>
  </sheetData>
  <sortState ref="B6:T30">
    <sortCondition ref="E6:E30"/>
    <sortCondition ref="B6:B30"/>
  </sortState>
  <mergeCells count="4">
    <mergeCell ref="A1:S1"/>
    <mergeCell ref="A2:S2"/>
    <mergeCell ref="A3:S3"/>
    <mergeCell ref="E5:G5"/>
  </mergeCells>
  <pageMargins left="0.7" right="0.7" top="0.75" bottom="0.75" header="0.3" footer="0.3"/>
  <pageSetup scale="87" orientation="portrait" r:id="rId1"/>
  <colBreaks count="1" manualBreakCount="1">
    <brk id="2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0"/>
  <sheetViews>
    <sheetView view="pageBreakPreview" zoomScaleSheetLayoutView="100" workbookViewId="0">
      <selection activeCell="G10" sqref="G10"/>
    </sheetView>
  </sheetViews>
  <sheetFormatPr defaultRowHeight="21"/>
  <cols>
    <col min="1" max="1" width="5.125" style="125" bestFit="1" customWidth="1"/>
    <col min="2" max="2" width="9" style="125"/>
    <col min="3" max="3" width="17.5" style="125" hidden="1" customWidth="1"/>
    <col min="4" max="4" width="16.5" style="125" hidden="1" customWidth="1"/>
    <col min="5" max="5" width="6.625" style="125" bestFit="1" customWidth="1"/>
    <col min="6" max="6" width="13.625" style="128" customWidth="1"/>
    <col min="7" max="7" width="13.625" style="129" customWidth="1"/>
    <col min="8" max="8" width="3.625" style="130" customWidth="1"/>
    <col min="9" max="19" width="3.625" style="125" customWidth="1"/>
    <col min="20" max="20" width="3.625" style="130" customWidth="1"/>
    <col min="21" max="16384" width="9" style="125"/>
  </cols>
  <sheetData>
    <row r="1" spans="1:22">
      <c r="A1" s="448" t="s">
        <v>994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125"/>
    </row>
    <row r="2" spans="1:22">
      <c r="A2" s="448" t="s">
        <v>1884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126"/>
      <c r="U2" s="126"/>
      <c r="V2" s="126"/>
    </row>
    <row r="3" spans="1:22">
      <c r="A3" s="448" t="str">
        <f>"ครูที่ปรึกษา   "&amp;สถิติ!P10</f>
        <v>ครูที่ปรึกษา   นางสาวมณีกาญจน์   ถิ่นลำปาง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127"/>
    </row>
    <row r="4" spans="1:22" ht="12" customHeight="1"/>
    <row r="5" spans="1:22" s="134" customFormat="1" ht="42">
      <c r="A5" s="131" t="s">
        <v>735</v>
      </c>
      <c r="B5" s="132" t="s">
        <v>732</v>
      </c>
      <c r="C5" s="378" t="s">
        <v>1822</v>
      </c>
      <c r="D5" s="378" t="s">
        <v>2082</v>
      </c>
      <c r="E5" s="449" t="s">
        <v>736</v>
      </c>
      <c r="F5" s="450"/>
      <c r="G5" s="451"/>
      <c r="H5" s="133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3"/>
      <c r="U5" s="320"/>
    </row>
    <row r="6" spans="1:22" s="134" customFormat="1" ht="24" customHeight="1">
      <c r="A6" s="133">
        <v>1</v>
      </c>
      <c r="B6" s="135">
        <v>3501</v>
      </c>
      <c r="C6" s="136">
        <f>VLOOKUP(B6,เลขปชช!B$2:J$859,6,0)</f>
        <v>1579901653405</v>
      </c>
      <c r="D6" s="137">
        <f>VLOOKUP(B6,เลขปชช!B$2:J$959,7,0)</f>
        <v>41754</v>
      </c>
      <c r="E6" s="267" t="s">
        <v>729</v>
      </c>
      <c r="F6" s="281" t="s">
        <v>942</v>
      </c>
      <c r="G6" s="282" t="s">
        <v>851</v>
      </c>
      <c r="H6" s="133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42"/>
      <c r="U6" s="339" t="s">
        <v>1945</v>
      </c>
    </row>
    <row r="7" spans="1:22" s="134" customFormat="1">
      <c r="A7" s="133">
        <v>2</v>
      </c>
      <c r="B7" s="135">
        <v>3502</v>
      </c>
      <c r="C7" s="136">
        <f>VLOOKUP(B7,เลขปชช!B$2:J$859,6,0)</f>
        <v>1509967035530</v>
      </c>
      <c r="D7" s="137">
        <f>VLOOKUP(B7,เลขปชช!B$2:J$959,7,0)</f>
        <v>41684</v>
      </c>
      <c r="E7" s="267" t="s">
        <v>729</v>
      </c>
      <c r="F7" s="268" t="s">
        <v>943</v>
      </c>
      <c r="G7" s="269" t="s">
        <v>852</v>
      </c>
      <c r="H7" s="133"/>
      <c r="I7" s="131"/>
      <c r="J7" s="131"/>
      <c r="K7" s="141"/>
      <c r="L7" s="141"/>
      <c r="M7" s="141"/>
      <c r="N7" s="141"/>
      <c r="O7" s="141"/>
      <c r="P7" s="131"/>
      <c r="Q7" s="131"/>
      <c r="R7" s="131"/>
      <c r="S7" s="131"/>
      <c r="T7" s="142"/>
      <c r="U7" s="339" t="s">
        <v>1945</v>
      </c>
    </row>
    <row r="8" spans="1:22">
      <c r="A8" s="133">
        <v>3</v>
      </c>
      <c r="B8" s="135">
        <v>3508</v>
      </c>
      <c r="C8" s="136">
        <f>VLOOKUP(B8,เลขปชช!B$2:J$859,6,0)</f>
        <v>1579901646760</v>
      </c>
      <c r="D8" s="137">
        <f>VLOOKUP(B8,เลขปชช!B$2:J$959,7,0)</f>
        <v>41718</v>
      </c>
      <c r="E8" s="267" t="s">
        <v>729</v>
      </c>
      <c r="F8" s="268" t="s">
        <v>948</v>
      </c>
      <c r="G8" s="269" t="s">
        <v>858</v>
      </c>
      <c r="H8" s="133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42"/>
      <c r="U8" s="339" t="s">
        <v>1945</v>
      </c>
    </row>
    <row r="9" spans="1:22" s="134" customFormat="1">
      <c r="A9" s="133">
        <v>4</v>
      </c>
      <c r="B9" s="135">
        <v>3510</v>
      </c>
      <c r="C9" s="136">
        <f>VLOOKUP(B9,เลขปชช!B$2:J$859,6,0)</f>
        <v>1579901638490</v>
      </c>
      <c r="D9" s="137">
        <f>VLOOKUP(B9,เลขปชช!B$2:J$959,7,0)</f>
        <v>41669</v>
      </c>
      <c r="E9" s="267" t="s">
        <v>729</v>
      </c>
      <c r="F9" s="268" t="s">
        <v>950</v>
      </c>
      <c r="G9" s="269" t="s">
        <v>1</v>
      </c>
      <c r="H9" s="133"/>
      <c r="I9" s="131"/>
      <c r="J9" s="131"/>
      <c r="K9" s="141"/>
      <c r="L9" s="141"/>
      <c r="M9" s="141"/>
      <c r="N9" s="141"/>
      <c r="O9" s="141"/>
      <c r="P9" s="131"/>
      <c r="Q9" s="131"/>
      <c r="R9" s="131"/>
      <c r="S9" s="131"/>
      <c r="T9" s="142"/>
      <c r="U9" s="339" t="s">
        <v>1945</v>
      </c>
    </row>
    <row r="10" spans="1:22" s="134" customFormat="1">
      <c r="A10" s="133">
        <v>5</v>
      </c>
      <c r="B10" s="135">
        <v>3527</v>
      </c>
      <c r="C10" s="136">
        <f>VLOOKUP(B10,เลขปชช!B$2:J$859,6,0)</f>
        <v>1570501363258</v>
      </c>
      <c r="D10" s="137">
        <f>VLOOKUP(B10,เลขปชช!B$2:J$959,7,0)</f>
        <v>41553</v>
      </c>
      <c r="E10" s="267" t="s">
        <v>729</v>
      </c>
      <c r="F10" s="268" t="s">
        <v>963</v>
      </c>
      <c r="G10" s="269" t="s">
        <v>869</v>
      </c>
      <c r="H10" s="133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42"/>
      <c r="U10" s="339" t="s">
        <v>1945</v>
      </c>
    </row>
    <row r="11" spans="1:22" s="134" customFormat="1">
      <c r="A11" s="133">
        <v>6</v>
      </c>
      <c r="B11" s="135">
        <v>3528</v>
      </c>
      <c r="C11" s="136">
        <f>VLOOKUP(B11,เลขปชช!B$2:J$859,6,0)</f>
        <v>1579901621163</v>
      </c>
      <c r="D11" s="137">
        <f>VLOOKUP(B11,เลขปชช!B$2:J$959,7,0)</f>
        <v>41569</v>
      </c>
      <c r="E11" s="267" t="s">
        <v>729</v>
      </c>
      <c r="F11" s="268" t="s">
        <v>516</v>
      </c>
      <c r="G11" s="269" t="s">
        <v>870</v>
      </c>
      <c r="H11" s="133"/>
      <c r="I11" s="131"/>
      <c r="J11" s="131"/>
      <c r="K11" s="131"/>
      <c r="L11" s="131"/>
      <c r="M11" s="131"/>
      <c r="N11" s="131"/>
      <c r="O11" s="131"/>
      <c r="P11" s="141"/>
      <c r="Q11" s="141"/>
      <c r="R11" s="141"/>
      <c r="S11" s="141"/>
      <c r="T11" s="142"/>
      <c r="U11" s="339" t="s">
        <v>1945</v>
      </c>
    </row>
    <row r="12" spans="1:22">
      <c r="A12" s="133">
        <v>7</v>
      </c>
      <c r="B12" s="135">
        <v>3668</v>
      </c>
      <c r="C12" s="136">
        <f>VLOOKUP(B12,เลขปชช!B$2:J$859,6,0)</f>
        <v>1570501363207</v>
      </c>
      <c r="D12" s="137">
        <f>VLOOKUP(B12,เลขปชช!B$2:J$959,7,0)</f>
        <v>41547</v>
      </c>
      <c r="E12" s="267" t="s">
        <v>729</v>
      </c>
      <c r="F12" s="281" t="s">
        <v>1569</v>
      </c>
      <c r="G12" s="269" t="s">
        <v>1570</v>
      </c>
      <c r="H12" s="133"/>
      <c r="I12" s="131"/>
      <c r="J12" s="131"/>
      <c r="K12" s="141"/>
      <c r="L12" s="141"/>
      <c r="M12" s="141"/>
      <c r="N12" s="141"/>
      <c r="O12" s="141"/>
      <c r="P12" s="131"/>
      <c r="Q12" s="131"/>
      <c r="R12" s="131"/>
      <c r="S12" s="131"/>
      <c r="T12" s="142"/>
      <c r="U12" s="339" t="s">
        <v>1945</v>
      </c>
    </row>
    <row r="13" spans="1:22">
      <c r="A13" s="133">
        <v>8</v>
      </c>
      <c r="B13" s="135">
        <v>3784</v>
      </c>
      <c r="C13" s="136">
        <f>VLOOKUP(B13,เลขปชช!B$2:J$859,6,0)</f>
        <v>1579901615031</v>
      </c>
      <c r="D13" s="137">
        <f>VLOOKUP(B13,เลขปชช!B$2:J$959,7,0)</f>
        <v>41537</v>
      </c>
      <c r="E13" s="261" t="s">
        <v>729</v>
      </c>
      <c r="F13" s="262" t="s">
        <v>1922</v>
      </c>
      <c r="G13" s="263" t="s">
        <v>1762</v>
      </c>
      <c r="H13" s="133"/>
      <c r="I13" s="131"/>
      <c r="J13" s="131"/>
      <c r="K13" s="131"/>
      <c r="L13" s="131"/>
      <c r="M13" s="131"/>
      <c r="N13" s="131"/>
      <c r="O13" s="131"/>
      <c r="P13" s="141"/>
      <c r="Q13" s="141"/>
      <c r="R13" s="141"/>
      <c r="S13" s="141"/>
      <c r="T13" s="142"/>
      <c r="U13" s="344" t="s">
        <v>1943</v>
      </c>
    </row>
    <row r="14" spans="1:22">
      <c r="A14" s="133">
        <v>9</v>
      </c>
      <c r="B14" s="135">
        <v>3785</v>
      </c>
      <c r="C14" s="136">
        <f>VLOOKUP(B14,เลขปชช!B$2:J$859,6,0)</f>
        <v>1579901630529</v>
      </c>
      <c r="D14" s="137">
        <f>VLOOKUP(B14,เลขปชช!B$2:J$959,7,0)</f>
        <v>41624</v>
      </c>
      <c r="E14" s="270" t="s">
        <v>729</v>
      </c>
      <c r="F14" s="272" t="s">
        <v>1921</v>
      </c>
      <c r="G14" s="271" t="s">
        <v>1778</v>
      </c>
      <c r="H14" s="133"/>
      <c r="I14" s="131"/>
      <c r="J14" s="131"/>
      <c r="K14" s="131"/>
      <c r="L14" s="131"/>
      <c r="M14" s="131"/>
      <c r="N14" s="131"/>
      <c r="O14" s="131"/>
      <c r="P14" s="141"/>
      <c r="Q14" s="141"/>
      <c r="R14" s="141"/>
      <c r="S14" s="141"/>
      <c r="T14" s="142"/>
      <c r="U14" s="236" t="s">
        <v>1976</v>
      </c>
    </row>
    <row r="15" spans="1:22">
      <c r="A15" s="133">
        <v>10</v>
      </c>
      <c r="B15" s="135">
        <v>3786</v>
      </c>
      <c r="C15" s="136">
        <f>VLOOKUP(B15,เลขปชช!B$2:J$859,6,0)</f>
        <v>1579901615457</v>
      </c>
      <c r="D15" s="137">
        <f>VLOOKUP(B15,เลขปชช!B$2:J$959,7,0)</f>
        <v>41538</v>
      </c>
      <c r="E15" s="261" t="s">
        <v>729</v>
      </c>
      <c r="F15" s="262" t="s">
        <v>1923</v>
      </c>
      <c r="G15" s="263" t="s">
        <v>1924</v>
      </c>
      <c r="H15" s="133"/>
      <c r="I15" s="131"/>
      <c r="J15" s="131"/>
      <c r="K15" s="141"/>
      <c r="L15" s="141"/>
      <c r="M15" s="141"/>
      <c r="N15" s="141"/>
      <c r="O15" s="141"/>
      <c r="P15" s="141"/>
      <c r="Q15" s="141"/>
      <c r="R15" s="141"/>
      <c r="S15" s="141"/>
      <c r="T15" s="142"/>
      <c r="U15" s="236" t="s">
        <v>1977</v>
      </c>
    </row>
    <row r="16" spans="1:22">
      <c r="A16" s="133">
        <v>11</v>
      </c>
      <c r="B16" s="135">
        <v>3787</v>
      </c>
      <c r="C16" s="136">
        <f>VLOOKUP(B16,เลขปชช!B$2:J$859,6,0)</f>
        <v>1570501364408</v>
      </c>
      <c r="D16" s="137">
        <f>VLOOKUP(B16,เลขปชช!B$2:J$959,7,0)</f>
        <v>41633</v>
      </c>
      <c r="E16" s="261" t="s">
        <v>729</v>
      </c>
      <c r="F16" s="262" t="s">
        <v>1925</v>
      </c>
      <c r="G16" s="263" t="s">
        <v>1926</v>
      </c>
      <c r="H16" s="133"/>
      <c r="I16" s="131"/>
      <c r="J16" s="131"/>
      <c r="K16" s="131"/>
      <c r="L16" s="131"/>
      <c r="M16" s="131"/>
      <c r="N16" s="131"/>
      <c r="O16" s="131"/>
      <c r="P16" s="141"/>
      <c r="Q16" s="141"/>
      <c r="R16" s="141"/>
      <c r="S16" s="141"/>
      <c r="T16" s="142"/>
      <c r="U16" s="236" t="s">
        <v>1644</v>
      </c>
    </row>
    <row r="17" spans="1:21">
      <c r="A17" s="133">
        <v>12</v>
      </c>
      <c r="B17" s="135">
        <v>3788</v>
      </c>
      <c r="C17" s="136">
        <f>VLOOKUP(B17,เลขปชช!B$2:J$859,6,0)</f>
        <v>1509966995505</v>
      </c>
      <c r="D17" s="137">
        <f>VLOOKUP(B17,เลขปชช!B$2:J$959,7,0)</f>
        <v>41483</v>
      </c>
      <c r="E17" s="261" t="s">
        <v>729</v>
      </c>
      <c r="F17" s="262" t="s">
        <v>1927</v>
      </c>
      <c r="G17" s="263" t="s">
        <v>1928</v>
      </c>
      <c r="H17" s="133"/>
      <c r="I17" s="131"/>
      <c r="J17" s="131"/>
      <c r="K17" s="141"/>
      <c r="L17" s="141"/>
      <c r="M17" s="141"/>
      <c r="N17" s="141"/>
      <c r="O17" s="141"/>
      <c r="P17" s="141"/>
      <c r="Q17" s="141"/>
      <c r="R17" s="141"/>
      <c r="S17" s="141"/>
      <c r="T17" s="142"/>
      <c r="U17" s="344" t="s">
        <v>1943</v>
      </c>
    </row>
    <row r="18" spans="1:21">
      <c r="A18" s="133">
        <v>13</v>
      </c>
      <c r="B18" s="135">
        <v>3789</v>
      </c>
      <c r="C18" s="136">
        <f>VLOOKUP(B18,เลขปชช!B$2:J$859,6,0)</f>
        <v>1570501363592</v>
      </c>
      <c r="D18" s="137">
        <f>VLOOKUP(B18,เลขปชช!B$2:J$959,7,0)</f>
        <v>41578</v>
      </c>
      <c r="E18" s="261" t="s">
        <v>729</v>
      </c>
      <c r="F18" s="262" t="s">
        <v>1505</v>
      </c>
      <c r="G18" s="263" t="s">
        <v>1929</v>
      </c>
      <c r="H18" s="133"/>
      <c r="I18" s="131"/>
      <c r="J18" s="13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236" t="s">
        <v>1625</v>
      </c>
    </row>
    <row r="19" spans="1:21">
      <c r="A19" s="133">
        <v>14</v>
      </c>
      <c r="B19" s="144">
        <v>3374</v>
      </c>
      <c r="C19" s="136">
        <f>VLOOKUP(B19,เลขปชช!B$2:J$859,6,0)</f>
        <v>1579901564089</v>
      </c>
      <c r="D19" s="137">
        <f>VLOOKUP(B19,เลขปชช!B$2:J$959,7,0)</f>
        <v>41239</v>
      </c>
      <c r="E19" s="267" t="s">
        <v>730</v>
      </c>
      <c r="F19" s="268" t="s">
        <v>938</v>
      </c>
      <c r="G19" s="269" t="s">
        <v>1613</v>
      </c>
      <c r="H19" s="133"/>
      <c r="I19" s="131"/>
      <c r="J19" s="131"/>
      <c r="K19" s="141"/>
      <c r="L19" s="141"/>
      <c r="M19" s="141"/>
      <c r="N19" s="141"/>
      <c r="O19" s="141"/>
      <c r="P19" s="131"/>
      <c r="Q19" s="131"/>
      <c r="R19" s="131"/>
      <c r="S19" s="131"/>
      <c r="T19" s="142"/>
      <c r="U19" s="317" t="s">
        <v>1597</v>
      </c>
    </row>
    <row r="20" spans="1:21" s="134" customFormat="1">
      <c r="A20" s="133">
        <v>15</v>
      </c>
      <c r="B20" s="144">
        <v>3523</v>
      </c>
      <c r="C20" s="136">
        <f>VLOOKUP(B20,เลขปชช!B$2:J$859,6,0)</f>
        <v>1579901631886</v>
      </c>
      <c r="D20" s="137">
        <f>VLOOKUP(B20,เลขปชช!B$2:J$959,7,0)</f>
        <v>41628</v>
      </c>
      <c r="E20" s="267" t="s">
        <v>730</v>
      </c>
      <c r="F20" s="268" t="s">
        <v>959</v>
      </c>
      <c r="G20" s="269" t="s">
        <v>818</v>
      </c>
      <c r="H20" s="133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42"/>
      <c r="U20" s="339" t="s">
        <v>1945</v>
      </c>
    </row>
    <row r="21" spans="1:21" s="134" customFormat="1">
      <c r="A21" s="133">
        <v>16</v>
      </c>
      <c r="B21" s="144">
        <v>3536</v>
      </c>
      <c r="C21" s="136">
        <f>VLOOKUP(B21,เลขปชช!B$2:J$859,6,0)</f>
        <v>1570501363151</v>
      </c>
      <c r="D21" s="137">
        <f>VLOOKUP(B21,เลขปชช!B$2:J$959,7,0)</f>
        <v>41546</v>
      </c>
      <c r="E21" s="273" t="s">
        <v>730</v>
      </c>
      <c r="F21" s="274" t="s">
        <v>969</v>
      </c>
      <c r="G21" s="275" t="s">
        <v>876</v>
      </c>
      <c r="H21" s="133"/>
      <c r="I21" s="131"/>
      <c r="J21" s="131"/>
      <c r="K21" s="141"/>
      <c r="L21" s="141"/>
      <c r="M21" s="141"/>
      <c r="N21" s="141"/>
      <c r="O21" s="141"/>
      <c r="P21" s="131"/>
      <c r="Q21" s="131"/>
      <c r="R21" s="131"/>
      <c r="S21" s="131"/>
      <c r="T21" s="142"/>
      <c r="U21" s="339" t="s">
        <v>1945</v>
      </c>
    </row>
    <row r="22" spans="1:21" s="134" customFormat="1">
      <c r="A22" s="133">
        <v>17</v>
      </c>
      <c r="B22" s="144">
        <v>3539</v>
      </c>
      <c r="C22" s="136">
        <f>VLOOKUP(B22,เลขปชช!B$2:J$859,6,0)</f>
        <v>1570501361841</v>
      </c>
      <c r="D22" s="137">
        <f>VLOOKUP(B22,เลขปชช!B$2:J$959,7,0)</f>
        <v>41430</v>
      </c>
      <c r="E22" s="267" t="s">
        <v>730</v>
      </c>
      <c r="F22" s="268" t="s">
        <v>972</v>
      </c>
      <c r="G22" s="269" t="s">
        <v>878</v>
      </c>
      <c r="H22" s="133"/>
      <c r="I22" s="131"/>
      <c r="J22" s="131"/>
      <c r="K22" s="141"/>
      <c r="L22" s="141"/>
      <c r="M22" s="141"/>
      <c r="N22" s="141"/>
      <c r="O22" s="141"/>
      <c r="P22" s="141"/>
      <c r="Q22" s="141"/>
      <c r="R22" s="141"/>
      <c r="S22" s="141"/>
      <c r="T22" s="142"/>
      <c r="U22" s="339" t="s">
        <v>1945</v>
      </c>
    </row>
    <row r="23" spans="1:21" s="134" customFormat="1">
      <c r="A23" s="133">
        <v>18</v>
      </c>
      <c r="B23" s="144">
        <v>3540</v>
      </c>
      <c r="C23" s="136">
        <f>VLOOKUP(B23,เลขปชช!B$2:J$859,6,0)</f>
        <v>1567700064478</v>
      </c>
      <c r="D23" s="137">
        <f>VLOOKUP(B23,เลขปชช!B$2:J$959,7,0)</f>
        <v>41452</v>
      </c>
      <c r="E23" s="264" t="s">
        <v>730</v>
      </c>
      <c r="F23" s="265" t="s">
        <v>973</v>
      </c>
      <c r="G23" s="266" t="s">
        <v>879</v>
      </c>
      <c r="H23" s="130"/>
      <c r="I23" s="131"/>
      <c r="J23" s="131"/>
      <c r="K23" s="131"/>
      <c r="L23" s="131"/>
      <c r="M23" s="131"/>
      <c r="N23" s="131"/>
      <c r="O23" s="131"/>
      <c r="P23" s="141"/>
      <c r="Q23" s="141"/>
      <c r="R23" s="141"/>
      <c r="S23" s="141"/>
      <c r="T23" s="142"/>
      <c r="U23" s="339" t="s">
        <v>1945</v>
      </c>
    </row>
    <row r="24" spans="1:21" s="134" customFormat="1">
      <c r="A24" s="133">
        <v>19</v>
      </c>
      <c r="B24" s="144">
        <v>3542</v>
      </c>
      <c r="C24" s="136">
        <f>VLOOKUP(B24,เลขปชช!B$2:J$859,6,0)</f>
        <v>1579901644414</v>
      </c>
      <c r="D24" s="137">
        <f>VLOOKUP(B24,เลขปชช!B$2:J$959,7,0)</f>
        <v>41704</v>
      </c>
      <c r="E24" s="267" t="s">
        <v>730</v>
      </c>
      <c r="F24" s="268" t="s">
        <v>975</v>
      </c>
      <c r="G24" s="269" t="s">
        <v>881</v>
      </c>
      <c r="H24" s="133"/>
      <c r="I24" s="131"/>
      <c r="J24" s="131"/>
      <c r="K24" s="131"/>
      <c r="L24" s="131"/>
      <c r="M24" s="131"/>
      <c r="N24" s="131"/>
      <c r="O24" s="131"/>
      <c r="P24" s="141"/>
      <c r="Q24" s="141"/>
      <c r="R24" s="141"/>
      <c r="S24" s="141"/>
      <c r="T24" s="142"/>
      <c r="U24" s="339" t="s">
        <v>1945</v>
      </c>
    </row>
    <row r="25" spans="1:21" s="134" customFormat="1">
      <c r="A25" s="133">
        <v>20</v>
      </c>
      <c r="B25" s="135">
        <v>3548</v>
      </c>
      <c r="C25" s="136">
        <f>VLOOKUP(B25,เลขปชช!B$2:J$859,6,0)</f>
        <v>1720900409560</v>
      </c>
      <c r="D25" s="137">
        <f>VLOOKUP(B25,เลขปชช!B$2:J$959,7,0)</f>
        <v>41632</v>
      </c>
      <c r="E25" s="264" t="s">
        <v>730</v>
      </c>
      <c r="F25" s="265" t="s">
        <v>980</v>
      </c>
      <c r="G25" s="266" t="s">
        <v>882</v>
      </c>
      <c r="H25" s="133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42"/>
      <c r="U25" s="339" t="s">
        <v>1945</v>
      </c>
    </row>
    <row r="26" spans="1:21">
      <c r="A26" s="133">
        <v>21</v>
      </c>
      <c r="B26" s="144">
        <v>3551</v>
      </c>
      <c r="C26" s="136">
        <f>VLOOKUP(B26,เลขปชช!B$2:J$859,6,0)</f>
        <v>1570501363606</v>
      </c>
      <c r="D26" s="137">
        <f>VLOOKUP(B26,เลขปชช!B$2:J$959,7,0)</f>
        <v>41581</v>
      </c>
      <c r="E26" s="267" t="s">
        <v>730</v>
      </c>
      <c r="F26" s="335" t="s">
        <v>1035</v>
      </c>
      <c r="G26" s="269" t="s">
        <v>885</v>
      </c>
      <c r="H26" s="319"/>
      <c r="I26" s="131"/>
      <c r="J26" s="131"/>
      <c r="K26" s="141"/>
      <c r="L26" s="141"/>
      <c r="M26" s="141"/>
      <c r="N26" s="141"/>
      <c r="O26" s="141"/>
      <c r="P26" s="131"/>
      <c r="Q26" s="131"/>
      <c r="R26" s="131"/>
      <c r="S26" s="131"/>
      <c r="T26" s="142"/>
      <c r="U26" s="339" t="s">
        <v>1945</v>
      </c>
    </row>
    <row r="27" spans="1:21">
      <c r="A27" s="133">
        <v>22</v>
      </c>
      <c r="B27" s="144">
        <v>3717</v>
      </c>
      <c r="C27" s="136">
        <f>VLOOKUP(B27,เลขปชช!B$2:J$859,6,0)</f>
        <v>1570501363371</v>
      </c>
      <c r="D27" s="137">
        <f>VLOOKUP(B27,เลขปชช!B$2:J$959,7,0)</f>
        <v>41562</v>
      </c>
      <c r="E27" s="264" t="s">
        <v>730</v>
      </c>
      <c r="F27" s="265" t="s">
        <v>1777</v>
      </c>
      <c r="G27" s="266" t="s">
        <v>1778</v>
      </c>
      <c r="H27" s="133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42"/>
      <c r="U27" s="339" t="s">
        <v>1945</v>
      </c>
    </row>
    <row r="28" spans="1:21" s="134" customFormat="1" ht="23.25" customHeight="1">
      <c r="A28" s="133">
        <v>23</v>
      </c>
      <c r="B28" s="135">
        <v>3790</v>
      </c>
      <c r="C28" s="136">
        <f>VLOOKUP(B28,เลขปชช!B$2:J$859,6,0)</f>
        <v>1567700063111</v>
      </c>
      <c r="D28" s="137">
        <f>VLOOKUP(B28,เลขปชช!B$2:J$959,7,0)</f>
        <v>41429</v>
      </c>
      <c r="E28" s="264" t="s">
        <v>730</v>
      </c>
      <c r="F28" s="262" t="s">
        <v>1930</v>
      </c>
      <c r="G28" s="263" t="s">
        <v>995</v>
      </c>
      <c r="H28" s="133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42"/>
      <c r="U28" s="346" t="s">
        <v>1978</v>
      </c>
    </row>
    <row r="29" spans="1:21" ht="23.25" customHeight="1">
      <c r="A29" s="133">
        <v>24</v>
      </c>
      <c r="B29" s="135">
        <v>3791</v>
      </c>
      <c r="C29" s="136">
        <f>VLOOKUP(B29,เลขปชช!B$2:J$859,6,0)</f>
        <v>1578500052485</v>
      </c>
      <c r="D29" s="137">
        <f>VLOOKUP(B29,เลขปชช!B$2:J$959,7,0)</f>
        <v>41558</v>
      </c>
      <c r="E29" s="264" t="s">
        <v>730</v>
      </c>
      <c r="F29" s="259" t="s">
        <v>1931</v>
      </c>
      <c r="G29" s="260" t="s">
        <v>1932</v>
      </c>
      <c r="H29" s="133"/>
      <c r="I29" s="131"/>
      <c r="J29" s="131"/>
      <c r="K29" s="131"/>
      <c r="L29" s="131"/>
      <c r="M29" s="131"/>
      <c r="N29" s="131"/>
      <c r="O29" s="131"/>
      <c r="P29" s="141"/>
      <c r="Q29" s="141"/>
      <c r="R29" s="141"/>
      <c r="S29" s="141"/>
      <c r="T29" s="142"/>
      <c r="U29" s="236" t="s">
        <v>1979</v>
      </c>
    </row>
    <row r="30" spans="1:21">
      <c r="A30" s="133">
        <v>25</v>
      </c>
      <c r="B30" s="135">
        <v>3792</v>
      </c>
      <c r="C30" s="136">
        <f>VLOOKUP(B30,เลขปชช!B$2:J$859,6,0)</f>
        <v>1129902415838</v>
      </c>
      <c r="D30" s="137">
        <f>VLOOKUP(B30,เลขปชช!B$2:J$959,7,0)</f>
        <v>41718</v>
      </c>
      <c r="E30" s="276" t="s">
        <v>730</v>
      </c>
      <c r="F30" s="277" t="s">
        <v>1933</v>
      </c>
      <c r="G30" s="278" t="s">
        <v>1934</v>
      </c>
      <c r="H30" s="133"/>
      <c r="I30" s="131"/>
      <c r="J30" s="131"/>
      <c r="K30" s="141"/>
      <c r="L30" s="141"/>
      <c r="M30" s="141"/>
      <c r="N30" s="141"/>
      <c r="O30" s="141"/>
      <c r="P30" s="141"/>
      <c r="Q30" s="141"/>
      <c r="R30" s="141"/>
      <c r="S30" s="141"/>
      <c r="T30" s="142"/>
      <c r="U30" s="236" t="s">
        <v>1977</v>
      </c>
    </row>
  </sheetData>
  <sortState ref="B6:T30">
    <sortCondition ref="E6:E30"/>
    <sortCondition ref="B6:B30"/>
  </sortState>
  <mergeCells count="4">
    <mergeCell ref="A1:S1"/>
    <mergeCell ref="A2:S2"/>
    <mergeCell ref="A3:S3"/>
    <mergeCell ref="E5:G5"/>
  </mergeCells>
  <pageMargins left="0.7" right="0.7" top="0.75" bottom="0.75" header="0.3" footer="0.3"/>
  <pageSetup scale="89" orientation="portrait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36</vt:i4>
      </vt:variant>
      <vt:variant>
        <vt:lpstr>ช่วงที่มีชื่อ</vt:lpstr>
      </vt:variant>
      <vt:variant>
        <vt:i4>28</vt:i4>
      </vt:variant>
    </vt:vector>
  </HeadingPairs>
  <TitlesOfParts>
    <vt:vector size="64" baseType="lpstr">
      <vt:lpstr>อ11</vt:lpstr>
      <vt:lpstr>อ12</vt:lpstr>
      <vt:lpstr>อ2.1</vt:lpstr>
      <vt:lpstr>อ2.2</vt:lpstr>
      <vt:lpstr>อ3.1</vt:lpstr>
      <vt:lpstr>อ3.2</vt:lpstr>
      <vt:lpstr>ป1.1</vt:lpstr>
      <vt:lpstr>ป1.2</vt:lpstr>
      <vt:lpstr>ป1.3</vt:lpstr>
      <vt:lpstr>ป2.1</vt:lpstr>
      <vt:lpstr>ป2.2</vt:lpstr>
      <vt:lpstr>ป3.1</vt:lpstr>
      <vt:lpstr>ป3.2</vt:lpstr>
      <vt:lpstr>ป4.1</vt:lpstr>
      <vt:lpstr>ป4.2</vt:lpstr>
      <vt:lpstr>ป5.1</vt:lpstr>
      <vt:lpstr>ป5.2</vt:lpstr>
      <vt:lpstr>ป6.1</vt:lpstr>
      <vt:lpstr>ป6.2</vt:lpstr>
      <vt:lpstr>ม1.1</vt:lpstr>
      <vt:lpstr>ม1.2</vt:lpstr>
      <vt:lpstr>ม2.1</vt:lpstr>
      <vt:lpstr>ม2.2</vt:lpstr>
      <vt:lpstr>ม3.1</vt:lpstr>
      <vt:lpstr>ม3.2</vt:lpstr>
      <vt:lpstr>เข้าออก</vt:lpstr>
      <vt:lpstr>สถิติ (2)</vt:lpstr>
      <vt:lpstr>สถิติ</vt:lpstr>
      <vt:lpstr>อนุบาล</vt:lpstr>
      <vt:lpstr>ปก</vt:lpstr>
      <vt:lpstr>pอนุบาล</vt:lpstr>
      <vt:lpstr>pอนุบาล (2)</vt:lpstr>
      <vt:lpstr>เลขปชช</vt:lpstr>
      <vt:lpstr>Sheet1</vt:lpstr>
      <vt:lpstr>รวม</vt:lpstr>
      <vt:lpstr>รวม (2)</vt:lpstr>
      <vt:lpstr>pอนุบาล!Print_Area</vt:lpstr>
      <vt:lpstr>'pอนุบาล (2)'!Print_Area</vt:lpstr>
      <vt:lpstr>ป1.1!Print_Area</vt:lpstr>
      <vt:lpstr>ป2.1!Print_Area</vt:lpstr>
      <vt:lpstr>ป2.2!Print_Area</vt:lpstr>
      <vt:lpstr>ป3.1!Print_Area</vt:lpstr>
      <vt:lpstr>ป3.2!Print_Area</vt:lpstr>
      <vt:lpstr>ป4.1!Print_Area</vt:lpstr>
      <vt:lpstr>ป4.2!Print_Area</vt:lpstr>
      <vt:lpstr>ป5.1!Print_Area</vt:lpstr>
      <vt:lpstr>ป5.2!Print_Area</vt:lpstr>
      <vt:lpstr>ป6.1!Print_Area</vt:lpstr>
      <vt:lpstr>ป6.2!Print_Area</vt:lpstr>
      <vt:lpstr>ปก!Print_Area</vt:lpstr>
      <vt:lpstr>ม1.1!Print_Area</vt:lpstr>
      <vt:lpstr>ม1.2!Print_Area</vt:lpstr>
      <vt:lpstr>ม2.1!Print_Area</vt:lpstr>
      <vt:lpstr>ม2.2!Print_Area</vt:lpstr>
      <vt:lpstr>ม3.1!Print_Area</vt:lpstr>
      <vt:lpstr>ม3.2!Print_Area</vt:lpstr>
      <vt:lpstr>สถิติ!Print_Area</vt:lpstr>
      <vt:lpstr>'สถิติ (2)'!Print_Area</vt:lpstr>
      <vt:lpstr>อ11!Print_Area</vt:lpstr>
      <vt:lpstr>อ12!Print_Area</vt:lpstr>
      <vt:lpstr>อ2.1!Print_Area</vt:lpstr>
      <vt:lpstr>อ3.1!Print_Area</vt:lpstr>
      <vt:lpstr>อ3.2!Print_Area</vt:lpstr>
      <vt:lpstr>'pอนุบาล (2)'!Print_Titles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cp:lastPrinted>2020-08-31T02:06:20Z</cp:lastPrinted>
  <dcterms:created xsi:type="dcterms:W3CDTF">2017-05-06T06:56:02Z</dcterms:created>
  <dcterms:modified xsi:type="dcterms:W3CDTF">2020-10-16T07:53:01Z</dcterms:modified>
</cp:coreProperties>
</file>